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55" yWindow="65521" windowWidth="8370" windowHeight="12405" tabRatio="758" firstSheet="1" activeTab="1"/>
  </bookViews>
  <sheets>
    <sheet name="Explanatory notes" sheetId="1" r:id="rId1"/>
    <sheet name="Contents"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s>
  <definedNames>
    <definedName name="_xlnm.Print_Area" localSheetId="2">'Table 1'!$A$1:$K$34</definedName>
    <definedName name="_xlnm.Print_Area" localSheetId="12">'Table 11'!$A$1:$H$48</definedName>
    <definedName name="_xlnm.Print_Area" localSheetId="13">'Table 12'!$A$1:$H$62</definedName>
    <definedName name="_xlnm.Print_Area" localSheetId="6">'Table 5'!$A$1:$J$33</definedName>
    <definedName name="_xlnm.Print_Area" localSheetId="7">'Table 6'!$A$1:$H$34</definedName>
    <definedName name="_xlnm.Print_Area" localSheetId="8">'Table 7'!$A$1:$J$39</definedName>
    <definedName name="_xlnm.Print_Area" localSheetId="9">'Table 8'!$A$1:$H$40</definedName>
  </definedNames>
  <calcPr fullCalcOnLoad="1"/>
</workbook>
</file>

<file path=xl/sharedStrings.xml><?xml version="1.0" encoding="utf-8"?>
<sst xmlns="http://schemas.openxmlformats.org/spreadsheetml/2006/main" count="1021" uniqueCount="298">
  <si>
    <r>
      <t xml:space="preserve">The calculation of weights is usually part of the data processing for a sample survey in which the sample is selected before the survey is conducted. In the nursing and midwifery labour force survey, all nurses renewing their registration or enrolment, not a sample, are sent a questionnaire when registration or enrolment renewal is due.  </t>
    </r>
    <r>
      <rPr>
        <sz val="11"/>
        <rFont val="Book Antiqua"/>
        <family val="1"/>
      </rPr>
      <t xml:space="preserve">The weight for each record is based on characteristics that are known for the whole population. </t>
    </r>
    <r>
      <rPr>
        <sz val="11"/>
        <color indexed="8"/>
        <rFont val="Book Antiqua"/>
        <family val="1"/>
      </rPr>
      <t xml:space="preserve">This is therefore, technically, a census. However, because not all nurses respond, the result is a data set based on a very large ‘self-selecting sample’ of the population and this is how the data are treated for the weighting process. Because the group of respondents in the data set is not random, standard errors are not a suitable means of gauging variability. </t>
    </r>
  </si>
  <si>
    <r>
      <t xml:space="preserve">Producing estimates for the population by weighting the data from respondents adjusts for bias in the responding group of practitioners for </t>
    </r>
    <r>
      <rPr>
        <i/>
        <sz val="11"/>
        <rFont val="Book Antiqua"/>
        <family val="1"/>
      </rPr>
      <t>known</t>
    </r>
    <r>
      <rPr>
        <sz val="11"/>
        <rFont val="Book Antiqua"/>
        <family val="1"/>
      </rPr>
      <t xml:space="preserve"> population characteristics (state/territory, type of nurse, age and sex, where provided, in the case of the Nursing and Midwifery Labour Force Survey). If information for a variable is not known for the whole population, the variable cannot be used in the calculation of weights and cannot be used in the adjustment process. As per other surveys, estimates for other variables where the population characteristics are unknown may be adjusted to the extent that they are correlated to state/territory, type of nurse, age group and sex, but could still be biased.</t>
    </r>
  </si>
  <si>
    <r>
      <t xml:space="preserve">From the table above, it is possible to see that some jurisdictions have provided different breakdowns in the benchmark data across the years. Producing estimates for the population by weighting the data from respondents does adjust for bias in the responding group of practitioners, but only for </t>
    </r>
    <r>
      <rPr>
        <i/>
        <sz val="11"/>
        <color indexed="8"/>
        <rFont val="Book Antiqua"/>
        <family val="1"/>
      </rPr>
      <t>known</t>
    </r>
    <r>
      <rPr>
        <sz val="11"/>
        <color indexed="8"/>
        <rFont val="Book Antiqua"/>
        <family val="1"/>
      </rPr>
      <t xml:space="preserve"> population characteristics (‘type of nurse’, age and sex, where provided). If information for a variable is not known for the whole population, the variable cannot be used in the calculation of weights. </t>
    </r>
  </si>
  <si>
    <r>
      <t>Italics</t>
    </r>
    <r>
      <rPr>
        <sz val="11"/>
        <rFont val="Book Antiqua"/>
        <family val="1"/>
      </rPr>
      <t xml:space="preserve"> within a table denote a subtotal. The following is a guide to the use of symbols in this publication.</t>
    </r>
  </si>
  <si>
    <r>
      <t>•</t>
    </r>
    <r>
      <rPr>
        <sz val="7"/>
        <color indexed="8"/>
        <rFont val="Times New Roman"/>
        <family val="1"/>
      </rPr>
      <t xml:space="preserve">        </t>
    </r>
    <r>
      <rPr>
        <sz val="11"/>
        <rFont val="Book Antiqua"/>
        <family val="1"/>
      </rPr>
      <t xml:space="preserve">worked for a total of 1 hour or more in the week before the survey in a job or business for pay, commission, payment in kind or profit, mainly or only in a particular state or territory </t>
    </r>
  </si>
  <si>
    <r>
      <t>•</t>
    </r>
    <r>
      <rPr>
        <sz val="7"/>
        <color indexed="8"/>
        <rFont val="Times New Roman"/>
        <family val="1"/>
      </rPr>
      <t xml:space="preserve">        </t>
    </r>
    <r>
      <rPr>
        <sz val="11"/>
        <rFont val="Book Antiqua"/>
        <family val="1"/>
      </rPr>
      <t>usually worked, but was away on leave (with some pay) for less than 3 months, on strike or locked out, or rostered off.</t>
    </r>
  </si>
  <si>
    <r>
      <t>A nurse who is on the roll maintained by the nursing and midwifery registration board in each state and territory. The minimum educational requirement for an enrolled nurse is a Certificate IV or Diploma from a vocational education and training provider, or equivalent from a recognised hospital-based program. To maintain enrolment, nurses must have practised for a specified minimum period in the previous 5 years (this is referred to as ‘recency of practice’, with the requirements depending on the registration board). Enrolled nurses include</t>
    </r>
    <r>
      <rPr>
        <sz val="8"/>
        <rFont val="Book Antiqua"/>
        <family val="1"/>
      </rPr>
      <t xml:space="preserve"> </t>
    </r>
    <r>
      <rPr>
        <sz val="11"/>
        <rFont val="Book Antiqua"/>
        <family val="1"/>
      </rPr>
      <t>mothercraft and dental nurses where the educational course requirements are less than a 3-year degree course or equivalent. Enrolled nurses usually work with registered nurses to provide patients with basic nursing care, doing less complex procedures than registered nurses.</t>
    </r>
  </si>
  <si>
    <r>
      <t>•</t>
    </r>
    <r>
      <rPr>
        <sz val="7"/>
        <color indexed="8"/>
        <rFont val="Times New Roman"/>
        <family val="1"/>
      </rPr>
      <t xml:space="preserve">        </t>
    </r>
    <r>
      <rPr>
        <sz val="11"/>
        <rFont val="Book Antiqua"/>
        <family val="1"/>
      </rPr>
      <t>full-time work: 35 hours or more per week</t>
    </r>
  </si>
  <si>
    <r>
      <t>•</t>
    </r>
    <r>
      <rPr>
        <sz val="7"/>
        <color indexed="8"/>
        <rFont val="Times New Roman"/>
        <family val="1"/>
      </rPr>
      <t xml:space="preserve">        </t>
    </r>
    <r>
      <rPr>
        <sz val="11"/>
        <rFont val="Book Antiqua"/>
        <family val="1"/>
      </rPr>
      <t>part-time work: less than 35 hours per week.</t>
    </r>
  </si>
  <si>
    <r>
      <t>•</t>
    </r>
    <r>
      <rPr>
        <sz val="7"/>
        <color indexed="8"/>
        <rFont val="Times New Roman"/>
        <family val="1"/>
      </rPr>
      <t xml:space="preserve">        </t>
    </r>
    <r>
      <rPr>
        <sz val="11"/>
        <rFont val="Book Antiqua"/>
        <family val="1"/>
      </rPr>
      <t>registered and enrolled nurses employed in nursing or midwifery in the week before the survey</t>
    </r>
  </si>
  <si>
    <r>
      <t>•</t>
    </r>
    <r>
      <rPr>
        <sz val="7"/>
        <color indexed="8"/>
        <rFont val="Times New Roman"/>
        <family val="1"/>
      </rPr>
      <t xml:space="preserve">        </t>
    </r>
    <r>
      <rPr>
        <sz val="11"/>
        <rFont val="Book Antiqua"/>
        <family val="1"/>
      </rPr>
      <t xml:space="preserve">registered and enrolled nurses not employed in nursing or midwifery but looking for work in nursing in the week before the survey </t>
    </r>
  </si>
  <si>
    <r>
      <t>•</t>
    </r>
    <r>
      <rPr>
        <sz val="7"/>
        <color indexed="8"/>
        <rFont val="Times New Roman"/>
        <family val="1"/>
      </rPr>
      <t xml:space="preserve">        </t>
    </r>
    <r>
      <rPr>
        <sz val="11"/>
        <rFont val="Book Antiqua"/>
        <family val="1"/>
      </rPr>
      <t>registered and enrolled nurses who, at the time of the survey, were on maternity or other extended leave.</t>
    </r>
  </si>
  <si>
    <r>
      <t>•</t>
    </r>
    <r>
      <rPr>
        <sz val="7"/>
        <color indexed="8"/>
        <rFont val="Times New Roman"/>
        <family val="1"/>
      </rPr>
      <t xml:space="preserve">        </t>
    </r>
    <r>
      <rPr>
        <sz val="11"/>
        <rFont val="Book Antiqua"/>
        <family val="1"/>
      </rPr>
      <t>Clinical role:</t>
    </r>
    <r>
      <rPr>
        <i/>
        <sz val="11"/>
        <rFont val="Book Antiqua"/>
        <family val="1"/>
      </rPr>
      <t xml:space="preserve"> </t>
    </r>
    <r>
      <rPr>
        <sz val="11"/>
        <rFont val="Book Antiqua"/>
        <family val="1"/>
      </rPr>
      <t xml:space="preserve">A registered or enrolled nurse who is mainly involved in the care and treatment of patients, as well as the supervision and management of clinical nurses. Categories include clinical nurses (direct patient care) and clinical nurse managers and or administrators (managing clinical nurses and midwives). </t>
    </r>
  </si>
  <si>
    <r>
      <t>•</t>
    </r>
    <r>
      <rPr>
        <sz val="7"/>
        <color indexed="8"/>
        <rFont val="Times New Roman"/>
        <family val="1"/>
      </rPr>
      <t xml:space="preserve">        </t>
    </r>
    <r>
      <rPr>
        <sz val="11"/>
        <rFont val="Book Antiqua"/>
        <family val="1"/>
      </rPr>
      <t>Non-clinical role: A registered or enrolled nurse other than a clinician. This includes:</t>
    </r>
  </si>
  <si>
    <r>
      <t>–</t>
    </r>
    <r>
      <rPr>
        <sz val="7"/>
        <color indexed="8"/>
        <rFont val="Times New Roman"/>
        <family val="1"/>
      </rPr>
      <t xml:space="preserve">          </t>
    </r>
    <r>
      <rPr>
        <sz val="11"/>
        <rFont val="Book Antiqua"/>
        <family val="1"/>
      </rPr>
      <t>lecturing, nurse/midwifery educator, supervisor of new nurses/midwives: A person who teaches or trains persons in nursing for their initial qualification or in advanced skills after initial qualification</t>
    </r>
  </si>
  <si>
    <r>
      <t>–</t>
    </r>
    <r>
      <rPr>
        <sz val="7"/>
        <color indexed="8"/>
        <rFont val="Times New Roman"/>
        <family val="1"/>
      </rPr>
      <t xml:space="preserve">          </t>
    </r>
    <r>
      <rPr>
        <sz val="11"/>
        <rFont val="Book Antiqua"/>
        <family val="1"/>
      </rPr>
      <t>researcher: A person engaged in nursing research</t>
    </r>
  </si>
  <si>
    <r>
      <t>–</t>
    </r>
    <r>
      <rPr>
        <sz val="7"/>
        <color indexed="8"/>
        <rFont val="Times New Roman"/>
        <family val="1"/>
      </rPr>
      <t xml:space="preserve">          </t>
    </r>
    <r>
      <rPr>
        <sz val="11"/>
        <rFont val="Book Antiqua"/>
        <family val="1"/>
      </rPr>
      <t>other: A job function in nursing which is not one of the above—for example, industrial relations or public health activities in nursing.</t>
    </r>
  </si>
  <si>
    <r>
      <t>•</t>
    </r>
    <r>
      <rPr>
        <sz val="7"/>
        <color indexed="8"/>
        <rFont val="Times New Roman"/>
        <family val="1"/>
      </rPr>
      <t xml:space="preserve">        </t>
    </r>
    <r>
      <rPr>
        <sz val="11"/>
        <rFont val="Book Antiqua"/>
        <family val="1"/>
      </rPr>
      <t>include:</t>
    </r>
    <r>
      <rPr>
        <i/>
        <sz val="11"/>
        <rFont val="Book Antiqua"/>
        <family val="1"/>
      </rPr>
      <t xml:space="preserve"> </t>
    </r>
    <r>
      <rPr>
        <sz val="11"/>
        <rFont val="Book Antiqua"/>
        <family val="1"/>
      </rPr>
      <t>hospital-based certificates and tertiary qualifications in nurse management or clinical practice</t>
    </r>
  </si>
  <si>
    <r>
      <t>•</t>
    </r>
    <r>
      <rPr>
        <sz val="7"/>
        <color indexed="8"/>
        <rFont val="Times New Roman"/>
        <family val="1"/>
      </rPr>
      <t xml:space="preserve">        </t>
    </r>
    <r>
      <rPr>
        <sz val="11"/>
        <rFont val="Book Antiqua"/>
        <family val="1"/>
      </rPr>
      <t>exclude:</t>
    </r>
    <r>
      <rPr>
        <i/>
        <sz val="11"/>
        <rFont val="Book Antiqua"/>
        <family val="1"/>
      </rPr>
      <t xml:space="preserve"> </t>
    </r>
    <r>
      <rPr>
        <sz val="11"/>
        <rFont val="Book Antiqua"/>
        <family val="1"/>
      </rPr>
      <t>in-service and continuing education sessions, refresher and re-entry courses or courses of less than 6 months duration</t>
    </r>
    <r>
      <rPr>
        <i/>
        <sz val="11"/>
        <rFont val="Book Antiqua"/>
        <family val="1"/>
      </rPr>
      <t>.</t>
    </r>
  </si>
  <si>
    <r>
      <t>•</t>
    </r>
    <r>
      <rPr>
        <sz val="7"/>
        <color indexed="8"/>
        <rFont val="Times New Roman"/>
        <family val="1"/>
      </rPr>
      <t xml:space="preserve">        </t>
    </r>
    <r>
      <rPr>
        <i/>
        <sz val="11"/>
        <rFont val="Book Antiqua"/>
        <family val="1"/>
      </rPr>
      <t>Major cities</t>
    </r>
    <r>
      <rPr>
        <sz val="11"/>
        <rFont val="Book Antiqua"/>
        <family val="1"/>
      </rPr>
      <t xml:space="preserve"> </t>
    </r>
  </si>
  <si>
    <r>
      <t>•</t>
    </r>
    <r>
      <rPr>
        <sz val="7"/>
        <color indexed="8"/>
        <rFont val="Times New Roman"/>
        <family val="1"/>
      </rPr>
      <t xml:space="preserve">        </t>
    </r>
    <r>
      <rPr>
        <i/>
        <sz val="11"/>
        <rFont val="Book Antiqua"/>
        <family val="1"/>
      </rPr>
      <t>Inner regional</t>
    </r>
    <r>
      <rPr>
        <sz val="11"/>
        <rFont val="Book Antiqua"/>
        <family val="1"/>
      </rPr>
      <t xml:space="preserve"> </t>
    </r>
  </si>
  <si>
    <r>
      <t>•</t>
    </r>
    <r>
      <rPr>
        <sz val="7"/>
        <color indexed="8"/>
        <rFont val="Times New Roman"/>
        <family val="1"/>
      </rPr>
      <t xml:space="preserve">        </t>
    </r>
    <r>
      <rPr>
        <i/>
        <sz val="11"/>
        <rFont val="Book Antiqua"/>
        <family val="1"/>
      </rPr>
      <t>Outer regional</t>
    </r>
    <r>
      <rPr>
        <sz val="11"/>
        <rFont val="Book Antiqua"/>
        <family val="1"/>
      </rPr>
      <t xml:space="preserve"> </t>
    </r>
  </si>
  <si>
    <r>
      <t>•</t>
    </r>
    <r>
      <rPr>
        <sz val="7"/>
        <color indexed="8"/>
        <rFont val="Times New Roman"/>
        <family val="1"/>
      </rPr>
      <t xml:space="preserve">        </t>
    </r>
    <r>
      <rPr>
        <i/>
        <sz val="11"/>
        <rFont val="Book Antiqua"/>
        <family val="1"/>
      </rPr>
      <t>Remote</t>
    </r>
    <r>
      <rPr>
        <sz val="11"/>
        <rFont val="Book Antiqua"/>
        <family val="1"/>
      </rPr>
      <t xml:space="preserve"> </t>
    </r>
  </si>
  <si>
    <r>
      <t>•</t>
    </r>
    <r>
      <rPr>
        <sz val="7"/>
        <color indexed="8"/>
        <rFont val="Times New Roman"/>
        <family val="1"/>
      </rPr>
      <t xml:space="preserve">        </t>
    </r>
    <r>
      <rPr>
        <i/>
        <sz val="11"/>
        <rFont val="Book Antiqua"/>
        <family val="1"/>
      </rPr>
      <t>Very remote</t>
    </r>
    <r>
      <rPr>
        <sz val="11"/>
        <rFont val="Book Antiqua"/>
        <family val="1"/>
      </rPr>
      <t xml:space="preserve"> </t>
    </r>
  </si>
  <si>
    <t xml:space="preserve">Clinical management                                </t>
  </si>
  <si>
    <t>Researcher</t>
  </si>
  <si>
    <t>Other</t>
  </si>
  <si>
    <t xml:space="preserve">Total                                  </t>
  </si>
  <si>
    <t xml:space="preserve">        </t>
  </si>
  <si>
    <t>Table of contents</t>
  </si>
  <si>
    <t>Proportion male (%)</t>
  </si>
  <si>
    <t>Average age (years)</t>
  </si>
  <si>
    <t>Average hours worked per week (hours)</t>
  </si>
  <si>
    <t xml:space="preserve">Tenure of main job                         </t>
  </si>
  <si>
    <t xml:space="preserve">Tenure of second job                         </t>
  </si>
  <si>
    <t xml:space="preserve">Other Oceania                                         </t>
  </si>
  <si>
    <t>Registered nurses</t>
  </si>
  <si>
    <t>Enrolled nurses</t>
  </si>
  <si>
    <t>All nurses</t>
  </si>
  <si>
    <t>Tenure of second job</t>
  </si>
  <si>
    <t>Tenure of main job</t>
  </si>
  <si>
    <t>State/territory</t>
  </si>
  <si>
    <t>Total registered nurses</t>
  </si>
  <si>
    <t>Multiple registrations</t>
  </si>
  <si>
    <t>Total registrations</t>
  </si>
  <si>
    <t>Employed by agency in 2nd job</t>
  </si>
  <si>
    <t>Employed by agency in main job</t>
  </si>
  <si>
    <t xml:space="preserve">  NSW</t>
  </si>
  <si>
    <t xml:space="preserve">  Vic</t>
  </si>
  <si>
    <t xml:space="preserve">  Qld</t>
  </si>
  <si>
    <t>NSW</t>
  </si>
  <si>
    <t>. .</t>
  </si>
  <si>
    <t xml:space="preserve">Not stated                                      </t>
  </si>
  <si>
    <t xml:space="preserve">Permanent resident                              </t>
  </si>
  <si>
    <t xml:space="preserve">Australian citizen                              </t>
  </si>
  <si>
    <t xml:space="preserve">Aboriginal                                      </t>
  </si>
  <si>
    <t xml:space="preserve">Torres Strait Islander                          </t>
  </si>
  <si>
    <t xml:space="preserve">Both Aboriginal and Torres Strait Islander      </t>
  </si>
  <si>
    <t xml:space="preserve">Australia                                       </t>
  </si>
  <si>
    <t xml:space="preserve">New Zealand                                     </t>
  </si>
  <si>
    <t xml:space="preserve">UK/Ireland                                      </t>
  </si>
  <si>
    <t xml:space="preserve">Europe                                          </t>
  </si>
  <si>
    <t xml:space="preserve">Asia                                            </t>
  </si>
  <si>
    <t xml:space="preserve">Indigenous status                            </t>
  </si>
  <si>
    <t>Not indigenous</t>
  </si>
  <si>
    <t>Temporary resident</t>
  </si>
  <si>
    <t>Australian residency status</t>
  </si>
  <si>
    <t>Characteristic</t>
  </si>
  <si>
    <t xml:space="preserve">Middle East/North Africa                                   </t>
  </si>
  <si>
    <t xml:space="preserve">North America                                     </t>
  </si>
  <si>
    <t xml:space="preserve">Permanent                                       </t>
  </si>
  <si>
    <t xml:space="preserve">Casual                                          </t>
  </si>
  <si>
    <t xml:space="preserve">Fixed term/contract                             </t>
  </si>
  <si>
    <t xml:space="preserve">Employed by agency in main job                  </t>
  </si>
  <si>
    <t xml:space="preserve">Agency                                          </t>
  </si>
  <si>
    <t xml:space="preserve">Not agency                                      </t>
  </si>
  <si>
    <t>Geographic location of main job</t>
  </si>
  <si>
    <t>Major city</t>
  </si>
  <si>
    <t>Inner regional</t>
  </si>
  <si>
    <t>Outer regional</t>
  </si>
  <si>
    <t>Remote</t>
  </si>
  <si>
    <t>Very remote</t>
  </si>
  <si>
    <t>Not stated</t>
  </si>
  <si>
    <t>Age</t>
  </si>
  <si>
    <t>Male</t>
  </si>
  <si>
    <t>&lt;25</t>
  </si>
  <si>
    <t>55+</t>
  </si>
  <si>
    <t>Average age</t>
  </si>
  <si>
    <t>Persons</t>
  </si>
  <si>
    <t>Female</t>
  </si>
  <si>
    <t>&lt; 15</t>
  </si>
  <si>
    <t>Average hours</t>
  </si>
  <si>
    <t>ACT</t>
  </si>
  <si>
    <t xml:space="preserve"> Total  </t>
  </si>
  <si>
    <t>Working elsewhere</t>
  </si>
  <si>
    <t>Not working</t>
  </si>
  <si>
    <t>Australia</t>
  </si>
  <si>
    <t xml:space="preserve">Employed in nursing, only or mainly in state of registration                                 </t>
  </si>
  <si>
    <t xml:space="preserve">Clinician                                       </t>
  </si>
  <si>
    <t xml:space="preserve">Total                                           </t>
  </si>
  <si>
    <t xml:space="preserve">On extended leave                                        </t>
  </si>
  <si>
    <t>Nursing and midwifery labour force detailed tables - Registered nurses, demographic overview, tables 1-12</t>
  </si>
  <si>
    <t>Looking for work in nursing</t>
  </si>
  <si>
    <t>Total</t>
  </si>
  <si>
    <t>Nursing labour force</t>
  </si>
  <si>
    <t xml:space="preserve">Overseas                                        </t>
  </si>
  <si>
    <t>Not looking for work in nursing</t>
  </si>
  <si>
    <t>Age (years)</t>
  </si>
  <si>
    <t>Hours worked</t>
  </si>
  <si>
    <t>Own business/othe</t>
  </si>
  <si>
    <t>Own business/other</t>
  </si>
  <si>
    <t>Country of first qualification</t>
  </si>
  <si>
    <t>Labour force status/ nursing role</t>
  </si>
  <si>
    <t>Not Indigenous</t>
  </si>
  <si>
    <t>Average hours worked per week</t>
  </si>
  <si>
    <t>Nurses per 100,000 population</t>
  </si>
  <si>
    <t>Number of nurses</t>
  </si>
  <si>
    <t>Nursing role</t>
  </si>
  <si>
    <t>Vic</t>
  </si>
  <si>
    <t>Qld</t>
  </si>
  <si>
    <t>SA</t>
  </si>
  <si>
    <t>WA</t>
  </si>
  <si>
    <t>Tas</t>
  </si>
  <si>
    <t>NT</t>
  </si>
  <si>
    <t xml:space="preserve">   NSW</t>
  </si>
  <si>
    <t xml:space="preserve">   Vic</t>
  </si>
  <si>
    <t xml:space="preserve">   Qld</t>
  </si>
  <si>
    <t xml:space="preserve">   SA</t>
  </si>
  <si>
    <t xml:space="preserve">   WA</t>
  </si>
  <si>
    <t xml:space="preserve">   Tas</t>
  </si>
  <si>
    <t xml:space="preserve">   NT</t>
  </si>
  <si>
    <t xml:space="preserve">   ACT</t>
  </si>
  <si>
    <t xml:space="preserve">  &lt;25</t>
  </si>
  <si>
    <t xml:space="preserve">  55+</t>
  </si>
  <si>
    <t xml:space="preserve"> Total</t>
  </si>
  <si>
    <t xml:space="preserve"> 25–34</t>
  </si>
  <si>
    <t xml:space="preserve"> 35–44</t>
  </si>
  <si>
    <t xml:space="preserve"> 45–54</t>
  </si>
  <si>
    <t>25–34</t>
  </si>
  <si>
    <t>35–44</t>
  </si>
  <si>
    <t>45–54</t>
  </si>
  <si>
    <t xml:space="preserve">  Tas</t>
  </si>
  <si>
    <t xml:space="preserve">  ACT</t>
  </si>
  <si>
    <t>15–24</t>
  </si>
  <si>
    <t xml:space="preserve"> 25–34  </t>
  </si>
  <si>
    <t xml:space="preserve"> 35–44  </t>
  </si>
  <si>
    <t xml:space="preserve"> 45–54  </t>
  </si>
  <si>
    <t xml:space="preserve">Not stated                                       </t>
  </si>
  <si>
    <t xml:space="preserve">  &lt;25   </t>
  </si>
  <si>
    <t xml:space="preserve">  55+   </t>
  </si>
  <si>
    <t>Not applicable</t>
  </si>
  <si>
    <t xml:space="preserve">Clinical nurse                                    </t>
  </si>
  <si>
    <t xml:space="preserve">Clinical nurse manager/administrator           </t>
  </si>
  <si>
    <t>Lecturer/teacher/educator and/or supervisor of new nurses</t>
  </si>
  <si>
    <t>Sub-Saharan Africa</t>
  </si>
  <si>
    <t>FTE nurses per 100,000 population (35-hour week)</t>
  </si>
  <si>
    <t>FTE nurses per 100,000 population (38-hour week)</t>
  </si>
  <si>
    <t>Background</t>
  </si>
  <si>
    <t>Method</t>
  </si>
  <si>
    <t>Scope and coverage</t>
  </si>
  <si>
    <t xml:space="preserve">The scope of the survey is all nurses who were registered or enrolled with the nursing/midwifery board in each state or territory at the time of the survey. Coverage excludes nurses who registered or enrolled for the first time in the year prior to the survey and who were not required to renew their registration. This is because the survey questionnaire is distributed as part of the registration renewal process and only those who were renewing their registration/enrolment received a questionnaire. To ensure that the survey provides estimates of the total population of registered and enrolled nurses, the ‘new’ registrants/enrolments are treated in the same way as survey non-respondents in the weighting process. (See ‘Estimation procedures for non-response to the AIHW labour force survey’, below.) </t>
  </si>
  <si>
    <t>Response rate</t>
  </si>
  <si>
    <r>
      <t>Vic</t>
    </r>
    <r>
      <rPr>
        <b/>
        <vertAlign val="superscript"/>
        <sz val="8"/>
        <rFont val="Arial"/>
        <family val="2"/>
      </rPr>
      <t>(a)</t>
    </r>
  </si>
  <si>
    <t>n.a.</t>
  </si>
  <si>
    <r>
      <t>55.9</t>
    </r>
    <r>
      <rPr>
        <vertAlign val="superscript"/>
        <sz val="8"/>
        <rFont val="Arial"/>
        <family val="2"/>
      </rPr>
      <t>(b)</t>
    </r>
  </si>
  <si>
    <r>
      <t>50.8</t>
    </r>
    <r>
      <rPr>
        <vertAlign val="superscript"/>
        <sz val="8"/>
        <rFont val="Arial"/>
        <family val="2"/>
      </rPr>
      <t xml:space="preserve"> (b)</t>
    </r>
  </si>
  <si>
    <r>
      <t>55.0</t>
    </r>
    <r>
      <rPr>
        <vertAlign val="superscript"/>
        <sz val="8"/>
        <rFont val="Arial"/>
        <family val="2"/>
      </rPr>
      <t>(b)</t>
    </r>
  </si>
  <si>
    <t>Actual response rates are not able to be calculated as the AIHW is not provided with detailed information on who was sent a questionnaire and who responded. Instead, the AIHW receives de-identified survey data for each respondent and aggregate total registration numbers. Response rates are estimated based on this information. Response to the survey varied considerably across jurisdictions (Table A.1), possibly reflecting variations in the way the survey was administered by registration boards in each state/territory and local issues.</t>
  </si>
  <si>
    <t xml:space="preserve">To obtain estimates that are as representative as possible of the total nursing population in Australia, the AIHW adjusts survey responses from each state/territory to the total number of registered/enrolled nurses in that state/territory, through weighting. The weights are calculated for each state and territory, for registered and enrolled nurses separately, using figures provided or published by each registration board as a benchmark. Where possible, age group and sex are also taken into account in the weighting calculation, but this is dependent on whether age group and sex information is provided by registration boards. </t>
  </si>
  <si>
    <t>Producing estimates for the nursing population in this way adjusts for any age and sex bias in the responding sample. As no other detailed information is available about the total population of registered/enrolled nurses it is not possible to determine whether there are other possible biases in the responses. Therefore, for the purpose of estimation, it is assumed that non-respondents do not differ from respondents within each age and sex category (see Estimation procedures for non-response to the AIHW labour force survey, below).</t>
  </si>
  <si>
    <t>The figures produced from the survey are estimates because not all nurses who are sent a questionnaire respond (population non-response) and some return partially completed questionnaires (item non-response). A separate estimation procedure is used for each. Both of these procedures are described in more detail below.</t>
  </si>
  <si>
    <t xml:space="preserve">Imputation: estimation for item non-response </t>
  </si>
  <si>
    <t xml:space="preserve">For item non-response, initially the processes involve a qualitative examination of all information which has been provided by a respondent. This is followed by, where possible, an assumption about any missing information for that respondent, based on other information provided by that respondent. For example, if a respondent provides information on hours worked and the area in which they work, but leaves the labour force question blank, it is reasonable to assume that they were, in fact, employed.  </t>
  </si>
  <si>
    <t xml:space="preserve">Missing values remaining after this process are considered for their suitability for imputation, with suitability based on the level of non-response to that item (5% or less). </t>
  </si>
  <si>
    <t>Imputation is based on the distribution of responses occurring in the responding sample. Fundamental to estimating missing values for survey respondents who returned partially completed questionnaires is the assumption that respondents who answer various questions are similar to those who do not. This is because the only characteristics of the nursing population known to the AIHW are the state of registration and, for most states and territories, the type of nurse (registered or enrolled), age and sex. Without having any other characteristics for the whole population of interest, the survey data become the basis for imputing missing values.</t>
  </si>
  <si>
    <t xml:space="preserve">First, any missing values for type or nurse (registered or enrolled), sex and age are imputed, within each state and territory. This enables records missing these items to subsequently undergo the weighting process. Where age was missing for a record, an ‘age group’ was imputed. This age group was used in tables showing age in ranges, whereas for mean age calculations, ‘age’ in single years was used and only respondents who reported their age were included. </t>
  </si>
  <si>
    <t>Probabilities are used to assign a response category value to each record. These are based on the distribution of survey responses and a random number generator. In the Nursing and Midwifery Labour Force Survey, missing values are imputed for the following variables (if less than 5%): (in addition to type of nurse, age and sex), place of work of main job, sector of main job, nursing role of main job, principal clinical area of nursing in main job, and looking for work.</t>
  </si>
  <si>
    <t>Weighting: estimation for population non-response</t>
  </si>
  <si>
    <t xml:space="preserve">For population non-response, each responding record is assigned a weight which is calibrated to align with independent data on the population of interest, referred to as ‘benchmarks’ (for nurses, the benchmarks are all registered and enrolled nurses in each state and territory, plus age and/or sex where provided). In principle, this weight is based on the population number divided by the number in the sample. The resulting fraction becomes the expansion factor applied to the record, providing an estimate of the population when aggregate output is generated. </t>
  </si>
  <si>
    <t>Accounting for multi-state registrations</t>
  </si>
  <si>
    <r>
      <t>Table 1: Registered nurses: labour force status and nursing role, states and territories</t>
    </r>
    <r>
      <rPr>
        <b/>
        <vertAlign val="superscript"/>
        <sz val="8"/>
        <rFont val="Arial"/>
        <family val="2"/>
      </rPr>
      <t>(a)</t>
    </r>
    <r>
      <rPr>
        <b/>
        <sz val="8"/>
        <rFont val="Arial"/>
        <family val="2"/>
      </rPr>
      <t>, 2008</t>
    </r>
  </si>
  <si>
    <t>Table 2: Registered nurses: labour force status and nursing role by age, Australia, 2008</t>
  </si>
  <si>
    <r>
      <t>Table 3: Employed registered nurses: selected characteristics, states and territories</t>
    </r>
    <r>
      <rPr>
        <b/>
        <vertAlign val="superscript"/>
        <sz val="8"/>
        <rFont val="Arial"/>
        <family val="2"/>
      </rPr>
      <t>(a)</t>
    </r>
    <r>
      <rPr>
        <b/>
        <sz val="8"/>
        <rFont val="Arial"/>
        <family val="2"/>
      </rPr>
      <t>, 2008</t>
    </r>
  </si>
  <si>
    <t>Table 4: Employed registered nurses: selected characteristics by geographic location of main job, 2008</t>
  </si>
  <si>
    <r>
      <t>Table 5: Employed registered nurses: age and sex, states and territories</t>
    </r>
    <r>
      <rPr>
        <b/>
        <vertAlign val="superscript"/>
        <sz val="8"/>
        <rFont val="Arial"/>
        <family val="2"/>
      </rPr>
      <t>(a)</t>
    </r>
    <r>
      <rPr>
        <b/>
        <sz val="8"/>
        <rFont val="Arial"/>
        <family val="2"/>
      </rPr>
      <t>, 2008</t>
    </r>
  </si>
  <si>
    <t>Table 6: Employed registered nurses: age and sex by geographic location of main job, 2008</t>
  </si>
  <si>
    <r>
      <t>Table 7: Employed registered nurses: hours worked per week by sex, states and territories</t>
    </r>
    <r>
      <rPr>
        <b/>
        <vertAlign val="superscript"/>
        <sz val="8"/>
        <rFont val="Arial"/>
        <family val="2"/>
      </rPr>
      <t>(a)</t>
    </r>
    <r>
      <rPr>
        <b/>
        <sz val="8"/>
        <rFont val="Arial"/>
        <family val="2"/>
      </rPr>
      <t>, 2008</t>
    </r>
  </si>
  <si>
    <t>Table 8: Employed registered nurses: hours worked per week, sex and geographic location of main job, 2008</t>
  </si>
  <si>
    <t>Table 9: Employed registered nurses: hours worked per week by age and sex, 2008</t>
  </si>
  <si>
    <r>
      <t>Table 10: Employed registered nurses: nursing role by measures of supply, states and territories</t>
    </r>
    <r>
      <rPr>
        <b/>
        <vertAlign val="superscript"/>
        <sz val="8"/>
        <rFont val="Arial"/>
        <family val="2"/>
      </rPr>
      <t>(a)</t>
    </r>
    <r>
      <rPr>
        <b/>
        <sz val="8"/>
        <rFont val="Arial"/>
        <family val="2"/>
      </rPr>
      <t>, 2008</t>
    </r>
  </si>
  <si>
    <t>Table 11: Employed registered nurses: nursing role by measures of supply, geographic location of main job, Australia, 2008</t>
  </si>
  <si>
    <t>..</t>
  </si>
  <si>
    <r>
      <t>FTE</t>
    </r>
    <r>
      <rPr>
        <b/>
        <sz val="8"/>
        <rFont val="Arial"/>
        <family val="0"/>
      </rPr>
      <t xml:space="preserve"> nurses per 100,000 population (35 hour week)</t>
    </r>
  </si>
  <si>
    <r>
      <t>FTE</t>
    </r>
    <r>
      <rPr>
        <b/>
        <sz val="8"/>
        <rFont val="Arial"/>
        <family val="0"/>
      </rPr>
      <t xml:space="preserve"> nurses per 100,000 population (38 hour week)</t>
    </r>
  </si>
  <si>
    <r>
      <t>FTE</t>
    </r>
    <r>
      <rPr>
        <b/>
        <sz val="8"/>
        <rFont val="Arial"/>
        <family val="2"/>
      </rPr>
      <t xml:space="preserve"> nurses per 100,000 population (35 hour week)</t>
    </r>
  </si>
  <si>
    <r>
      <t>FTE</t>
    </r>
    <r>
      <rPr>
        <b/>
        <sz val="8"/>
        <rFont val="Arial"/>
        <family val="2"/>
      </rPr>
      <t xml:space="preserve"> nurses per 100,000 population (38 hour week)</t>
    </r>
  </si>
  <si>
    <t>Population at June 2008</t>
  </si>
  <si>
    <r>
      <t>Source:</t>
    </r>
    <r>
      <rPr>
        <sz val="7"/>
        <rFont val="Arial"/>
        <family val="0"/>
      </rPr>
      <t xml:space="preserve"> AIHW Nursing and Midwifery Labour Force Survey, 2008.</t>
    </r>
  </si>
  <si>
    <r>
      <t>Source:</t>
    </r>
    <r>
      <rPr>
        <sz val="7"/>
        <rFont val="Arial"/>
        <family val="2"/>
      </rPr>
      <t xml:space="preserve"> AIHW Nursing and Midwifery Labour Force Survey, 2008.</t>
    </r>
  </si>
  <si>
    <r>
      <t>Source:</t>
    </r>
    <r>
      <rPr>
        <sz val="7"/>
        <rFont val="Arial"/>
        <family val="0"/>
      </rPr>
      <t xml:space="preserve"> AIHW Nursing and Midwifery Labour Force Survey, 2008; ABS Estimated Resident Population data.</t>
    </r>
  </si>
  <si>
    <r>
      <t>Source:</t>
    </r>
    <r>
      <rPr>
        <sz val="7"/>
        <rFont val="Arial"/>
        <family val="2"/>
      </rPr>
      <t xml:space="preserve"> AIHW Nursing and midwifery labour force survey, 2008; ABS Estimated Resident Population data.</t>
    </r>
  </si>
  <si>
    <r>
      <t>Source:</t>
    </r>
    <r>
      <rPr>
        <sz val="7"/>
        <rFont val="Arial"/>
        <family val="2"/>
      </rPr>
      <t xml:space="preserve"> AIHW Nursing and Midwifery Labour Force Survey, 2008; ABS Estimated Resident Population data.</t>
    </r>
  </si>
  <si>
    <t>n.p.</t>
  </si>
  <si>
    <t>(a) State and territory estimates for 2008 should be treated with caution due to low response rates in some jurisdictions. Victorian data was affected by large numbers of records not being able to be used for technical reasons. See explanatory notes for further information.</t>
  </si>
  <si>
    <t>Year</t>
  </si>
  <si>
    <r>
      <t>Table 12: Employed registered nurses: measures of supply by geographic location of main job, states and territories</t>
    </r>
    <r>
      <rPr>
        <b/>
        <vertAlign val="superscript"/>
        <sz val="8"/>
        <rFont val="Arial"/>
        <family val="2"/>
      </rPr>
      <t>(a)</t>
    </r>
    <r>
      <rPr>
        <b/>
        <sz val="8"/>
        <rFont val="Arial"/>
        <family val="2"/>
      </rPr>
      <t>, 2008</t>
    </r>
  </si>
  <si>
    <t xml:space="preserve">Employed in nursing, only or mainly in state of registration                               </t>
  </si>
  <si>
    <t xml:space="preserve">Employed in nursing, only or mainly in state of registration   </t>
  </si>
  <si>
    <t xml:space="preserve">Central/South America                                </t>
  </si>
  <si>
    <t xml:space="preserve">Employed in nursing, only or mainly in state of enrolement </t>
  </si>
  <si>
    <t>(a) State and territory estimates for 2008 should be treated with caution due to low response rates in some jurisdictions. See explanatory notes for further information.</t>
  </si>
  <si>
    <t>Table 1: Registered nurses: labour force status and nursing role, states and territories, 2008</t>
  </si>
  <si>
    <t>Table 3: Employed registered nurses: selected characteristics, states and territories, 2008</t>
  </si>
  <si>
    <t>Table 5: Employed registered nurses: age and sex, states and territories, 2008</t>
  </si>
  <si>
    <t>Table 7: Employed registered nurses: hours worked per week by sex, states and territories, 2008</t>
  </si>
  <si>
    <t>Table 9: Employed registered nurses: hours worked per week by age and  sex, 2008</t>
  </si>
  <si>
    <t>Table 10: Employed registered nurses: measures of supply, states and territories, 2008</t>
  </si>
  <si>
    <t>Table 11: Employed registered nurses: measures of supply by geographic location of main job, Australia, 2008</t>
  </si>
  <si>
    <t>Table 12: Employed registered nurses: measures of supply by geographic location of main job, states and territories, 2008</t>
  </si>
  <si>
    <t>Explanatory notes on the Nursing and Midwifery labour force survey</t>
  </si>
  <si>
    <t xml:space="preserve">Until national registration was instigated in 2010 all nurses must have been registered with a state or territory nursing/midwifery registration board to practise in that state or territory. The registers contain information such as the name, contact details, age, sex and qualifications of nurses who are registered or enrolled to practise in that jurisdiction. The registration boards manage the annual process of renewing the registration and enrolment of nurses who are qualified and eligible to practise.  </t>
  </si>
  <si>
    <t xml:space="preserve">The population for the survey is registered and enrolled nurses and is drawn from the registration/enrolment files maintained by each state and territory registration board. Each nursing/midwifery board conducts an annual renewal of registration and enrolment. As part of this process, questionnaires are sent to nurses on renewal of their registration in all jurisdictions. The results of the 2008 survey relate to the period when renewal notices and the survey were sent out in that year, with timing dependent on the licence renewal procedure operating in each state/ territory. 
</t>
  </si>
  <si>
    <t xml:space="preserve">Returned questionnaires were processed by, or on behalf of, the respective health authority. Each state and territory then forwarded a data file of de-identified responses to the AIHW for further cleaning, final coding, collation into a national data set, application of national range and edit checks, estimation for item and population non-response, and finally, analysis. (See ‘Estimation procedures for non-response to the AIHW Nursing and Midwifery Labour Force Survey’, below.) </t>
  </si>
  <si>
    <t xml:space="preserve">Response to the Nursing and Midwifery Labour Force Survey in 2008 represented 46.6% of the nursing registrations and enrolments in all jurisdictions (Table A.1). The response rate was lower for enrolled nurses (43.2%) than for registered nurses (47.3%). The overall response rate is an approximation because some nurses were registered or enrolled in more than one state or territory and may have completed a questionnaire in just one state or territory. It is not known how often this occurred because it is not possible to match survey records across jurisdictions. However, the number registered or enrolled in more than one jurisdiction is estimated based on responses to specific questions in the questionnaire. </t>
  </si>
  <si>
    <t>Table A.1: Nursing and Midwifery Labour Force Survey: estimated response rates, registered and enrolled nurses, 2004 to 2008</t>
  </si>
  <si>
    <t>(a) Because survey data for Victoria were not available in 2005, the 2006 Victorian survey responses were weighted to 2005 benchmarks. Therefore, care should be taken when comparing these data for Victoria with earlier years and in making comparisons with other states and territories in 2005. In 2008 Victorian data was affected by large numbers of online survey records not being able to be used for technical reasons (see below).</t>
  </si>
  <si>
    <t>(b) Benchmark data for the ACT and Tasmania were not available for 2008 and were estimated from the average of 2007 and 2009 data for both jurisdictions.</t>
  </si>
  <si>
    <t>(d) Excluding Victoria</t>
  </si>
  <si>
    <t>The Nursing and Midwifery Labour Force Survey has experienced some decline in response rates over time (for example, in 2004 the estimated response rate for all nurses was 62.7%). Due to the lack of detailed information available from registration boards on non-respondents (and without a follow-up of some kind) the exact reasons for the decline, and the impact of an increase in non-response on the accuracy of the estimates, are unclear.</t>
  </si>
  <si>
    <t xml:space="preserve">Estimation procedures for non-response to the AIHW Nursing and Midwifery labour force survey </t>
  </si>
  <si>
    <t>Table 2: Benchmark data level of detail, by year and state and territory, 1995–2007</t>
  </si>
  <si>
    <t>Type of nurse, age, sex</t>
  </si>
  <si>
    <t>Type of nurse</t>
  </si>
  <si>
    <t xml:space="preserve">The population benchmark data provided to the AIHW are the number of registered or enrolled nurses in each state and territory. These are provided to the AIHW by the state and territory Departments of Health. Where data are not available from the jurisdictions, benchmark figures are obtained from other sources, such as registration boards and their annual reports. </t>
  </si>
  <si>
    <t>In principle, a weight is based on the population number divided by the number in the responding sample. The resulting fraction becomes the expansion factor applied to the record, referred to as the ‘weight’, providing an estimate of the population when aggregate output is generated.  For example, if a quarter of the target population in the under 25 years age group responded and half of the target population in the 25–29 years age group responded, then the estimates for the under 25 years age group  would be scaled up by a factor of 4 and the estimates for the 25–29 years age group would be scaled up by a factor of 2.</t>
  </si>
  <si>
    <t>If the assumption is incorrect, and non-respondents are different from respondents, then the estimates will have some bias. The extent of this cannot be measured without more detailed information about non-respondents.</t>
  </si>
  <si>
    <t>Because the survey is sent to renewing nurses, nurses in their first year of enrolment or registration are omitted from the sample. Conversely the registrations and enrolments data that are used to calculate the benchmarks include newly registered or enrolled nurses. As a result, because most nurses in their first year of enrolment or registration will be in the under 25 age group the responses for this age group need to be scaled higher than the other age groups if the sample is to represent the age distribution of the entire population. Where age was not included in the benchmarking data the age distribution in the estimates is likely to be higher on average than in the actual population.</t>
  </si>
  <si>
    <t xml:space="preserve">Nurses and midwives may be registered and practise in more than one state or territory. To minimise double-counting of these nurses and midwives, those who responded in the survey that they were working mainly or only in another state in the survey (referred to as ‘multi-state registrations and enrolments’ in Figure 1) are not included in the count of total registered nurses (as it is assumed that they will be counted in the registration figures of the jurisdiction in which they ‘mainly or only’ work). 
Only those nurses and midwives who responded in the survey that they were working mainly or only in the state or territory of registration are included in AIHW registered and enrolled nurse estimates.
</t>
  </si>
  <si>
    <t>Year specific processes and issues</t>
  </si>
  <si>
    <t>The 2004 Nursing and Midwifery Labour Force Survey figures for Western Australia have been revised because of a revision to the figures used for weighting. As a result, 2004 national figures and Western Australian figures which are in this report are different from those published in the 2004 report (AIHW 2006). The additional tables associated with the 2004 report have been revised and are available at: 
&lt;http://www.aihw.gov.au/publications/index.cfm/title/10380&gt;.</t>
  </si>
  <si>
    <t>In 2005, survey data for Victoria were not available. 2006 survey data were weighted using 2005 benchmark data. Therefore, care should be taken when making comparisons with Victorian data between other years and other jurisdictions.</t>
  </si>
  <si>
    <t>Due to the low response rate to the Northern Territory survey (13.7%), numbers from the Northern Territory have not been separately published. However, the total for Australia includes estimates for Northern Territory. Due to the relative size of the nursing labour force in the Northern Territory, it is anticipated that any biases in their estimates are unlikely to have a significant impact on the accuracy of the national figures. There may however be an impact on figures for remote and very remote areas in tables by Remoteness Area.</t>
  </si>
  <si>
    <t>For more information on the 2005 Nursing and Midwifery Labour Force Survey, please see the 2005 report, available at: &lt;http://www.aihw.gov.au/publications/index.cfm/title/10475&gt;.</t>
  </si>
  <si>
    <t>State and territory estimates for 2007 should be interpreted with caution due to the low response rate in some jurisdictions, particularly the Northern Territory (28.7%), Queensland (33.9%), Western Australia (36.7%) and Victoria (39.9%). For more information on the 2007 Nursing and Midwifery Labour Force Survey, please see the 2007 report, available at: &lt;http://www.aihw.gov.au/publications/index.cfm/title/10724&gt;.</t>
  </si>
  <si>
    <t xml:space="preserve">State and territory estimates for 2008 should be interpreted with caution due to the low response rate in some jurisdictions, particularly the Northern Territory (34.9%), Queensland (32.9%), Western Australia (34.4%) and Victoria (33.3%).   The response rate in Victoria was affected by technical issues related to their online data collection, resulting in about 5,300 records being unable to be used.  Victorian results are based on about 29,300 records (a response rate of 33.3%) coming from the paper based data collection. </t>
  </si>
  <si>
    <t>Symbols and other usages</t>
  </si>
  <si>
    <t>Throughout this workbook, data may not add to the totals shown due to the estimation process for non-response. Rounding of estimates may result in numbers not adding up to totals and percentages may not add to 100. Where tables contain a ‘not stated’ category, percentage calculations usually exclude these figures.</t>
  </si>
  <si>
    <t>—</t>
  </si>
  <si>
    <t>Nil or rounded to zero.</t>
  </si>
  <si>
    <t xml:space="preserve">. . </t>
  </si>
  <si>
    <t>Not applicable.</t>
  </si>
  <si>
    <t>Not available.</t>
  </si>
  <si>
    <t xml:space="preserve">Not publishable (some cells have been supressed to protect confidentiality and/or indicate small cells that may not be statistically reliable). </t>
  </si>
  <si>
    <t>Glossary</t>
  </si>
  <si>
    <t>Clinical area of nursing activity</t>
  </si>
  <si>
    <t>The area where nurses in a clinical role were working the most hours in the week before the survey. The major categories include medical, surgical, mixed medical/surgical, perioperative, midwifery, critical care/emergency, family and child health, community health, aged care, mental health and rehabilitation/disability.</t>
  </si>
  <si>
    <t>Employed</t>
  </si>
  <si>
    <t>An employed nurse is one who either:</t>
  </si>
  <si>
    <t>Enrolled nurse</t>
  </si>
  <si>
    <t>Full-time equivalent (FTE)</t>
  </si>
  <si>
    <t xml:space="preserve">FTE measures the number of standard-hour workloads worked by employed nurses. This provides a useful measure of supply, as it takes into account both the number of nurses who are working and the hours that they work. </t>
  </si>
  <si>
    <t>In this report, FTE is calculated using two options for ‘standard’ working weeks. A 35-hour week is used in most of the tables, consistent with earlier publications. A 38-hour week FTE is also calculated in Tables 19 and 21, to more closely align with FTE estimates produced by states and territories.</t>
  </si>
  <si>
    <t>FTE is calculated by: the number of employed nurses in a particular category multiplied by the average hours worked by employed nurses in the category divided by the standard working week hours (35 or 38).</t>
  </si>
  <si>
    <t>Full-time equivalent (FTE) rate</t>
  </si>
  <si>
    <t>The FTE rate (the number of FTE nurses per 100,000 population) is a measure of supply. By defining supply in terms of the FTE rate, meaningful comparisons of supply can be made across geographic areas and over time. FTE rate is calculated as: the number of FTE nurses divided by the relevant population count multiplied by 100,000.</t>
  </si>
  <si>
    <t xml:space="preserve">The total number of weekly hours worked is self-reported by nurses and relates to the number of hours worked in nursing jobs in the week before the survey. Hours worked in the main and second nursing job are collected separately in the survey. Total hours worked includes paid regular hours, paid overtime hours and unpaid extra hours. </t>
  </si>
  <si>
    <t>Care should be taken in interpreting any change in hours worked over time, due to changes in the question on working hours in the AIHW Nursing and Midwifery Labour Force Survey form. In the 2003 and 2004 surveys, most jurisdictions specified that hours be broken down into detailed categories, including paid (regular and overtime) and unpaid hours usually worked. Some specified the inclusion of overtime hours as well. In the 2005 survey, even further detail on hours worked was asked of respondents in most jurisdictions (hours worked in regular pay, hours worked above contract hours, hours of paid overtime worked and unpaid hours worked). South Australia asked the same question in 2005 as in 2003 and 2004. In 2007, all jurisdictions used the more detailed question that was used by most jurisdictions in 2005.</t>
  </si>
  <si>
    <t>In this publication the ABS definition has been used for the cut-off for full-time and part-time work:</t>
  </si>
  <si>
    <t>Average weekly hours are calculated only where hours are greater than zero. That is, employed respondents with ‘not stated’ hours worked are excluded from the calculation.</t>
  </si>
  <si>
    <t>Midwife</t>
  </si>
  <si>
    <t>In some jurisdictions, midwives are now recognised as a separate profession. To register and practise as a midwife, a person must have appropriate qualifications in midwifery. There are two paths to these qualifications. Traditionally (and still most commonly) midwives first qualify as registered nurses, and then do additional midwifery training to qualify and register as midwives. Also, midwives may now qualify through direct entry midwifery undergraduate programs (that is, they are not required to first qualify as a registered nurse). Direct entry midwives, as with other midwives, must be registered with a nursing and midwifery board to practise. Direct entry midwives are restricted to practising midwifery only, whereas other midwives are also able to practise general nursing.</t>
  </si>
  <si>
    <t>In this publication, where a registered and enrolled nurse breakdown is provided, midwives are included in the category of ‘registered nurses’, irrespective of the training path they have followed. Although direct entry midwives are not registered to practise in general nursing, they are included as registered nurses in broad breakdowns of registered and enrolled nurses to ensure that all nurses are represented in these results. This is consistent with previous AIHW Nursing and Midwifery Labour Force publications.</t>
  </si>
  <si>
    <t>Multiple registrations and enrolments</t>
  </si>
  <si>
    <t>In estimating the number of nurses in a state or territory, only those who report that they worked mainly or only in that particular state or territory are included. Nurses who report that they worked mainly or only in another state or territory are assumed to be registered or enrolled in another state or territory, and to have completed the survey in more than one state or territory.</t>
  </si>
  <si>
    <t xml:space="preserve">Nursing and midwifery labour force </t>
  </si>
  <si>
    <t>The nursing and midwifery labour force is defined for this report as:</t>
  </si>
  <si>
    <t>That is, those working overseas and those not working in nursing but not looking for work in nursing in the week before the survey are excluded.</t>
  </si>
  <si>
    <t xml:space="preserve">Nursing role </t>
  </si>
  <si>
    <t>Unless otherwise stated in this publication, the role of the nurse refers to the main role (that is, the core nursing role with the most number of hours worked in the week before the survey) in the nurse’s main job (that is, the job with the most number of hours worked in the week before the survey). Core nursing roles are divided into two main groups, with several categories in each group, as follows:</t>
  </si>
  <si>
    <t>Post-registration or enrolment qualifications</t>
  </si>
  <si>
    <t xml:space="preserve">Refers to courses of study relevant to nursing completed by registered and enrolled nurses in addition to the basic requirement for registration or enrolment. The questionnaire asks respondents to report courses by clinical area and instructs them to: </t>
  </si>
  <si>
    <t>Registered nurse</t>
  </si>
  <si>
    <t>A nurse or midwife who is on the register maintained by the state or territory nursing and midwifery board or council in each state or territory. The minimum educational requirement for a registered nurse or midwife is a 3-year degree from a higher education institution or equivalent from a recognised hospital-based program. To maintain registration, nurses must have practised for a specified minimum period in the previous 5 years (this is referred to as ‘recency of practice’, with the actual requirements depending on the registration board).</t>
  </si>
  <si>
    <t>In this publication, where a registered or enrolled nurse breakdown is provided, midwives are included in the category of ‘registered nurses’, irrespective of the training path they have followed. Although direct entry midwives are not registered to practise in general nursing, they are included as registered nurses in broad breakdowns of registered and enrolled nurses to ensure that all nurses are represented in these results. This is consistent with previous AIHW Nursing and Midwifery Labour Force publications.</t>
  </si>
  <si>
    <t>Remoteness areas</t>
  </si>
  <si>
    <t>The Remoteness Area Structure within the Australian Standard Geographical Classification, produced by the Australian Bureau of Statistics (ABS 2008), has been used in this publication to present regional data.</t>
  </si>
  <si>
    <t xml:space="preserve">The Remoteness Area Structure of the Australian Standard Geographical Classification is based on the Accessibility/Remoteness Index of Australia, where the remoteness index value of a point is based on the physical road distance to the nearest town or service in each of five population size classes based on the 2006 Census of Population and Housing. These classes are: </t>
  </si>
  <si>
    <t>The Australian Standard Geographical Classification accorded to the respondent is based on the postcode of the respondent’s main job or the postcode of their residence, as specified in the particular tables.</t>
  </si>
  <si>
    <r>
      <t xml:space="preserve">In 2003 Western Australia moved to </t>
    </r>
    <r>
      <rPr>
        <sz val="11"/>
        <color indexed="8"/>
        <rFont val="Book Antiqua"/>
        <family val="1"/>
      </rPr>
      <t xml:space="preserve">a rolling 3 year </t>
    </r>
    <r>
      <rPr>
        <sz val="11"/>
        <rFont val="Book Antiqua"/>
        <family val="1"/>
      </rPr>
      <t>renewal system. In 2003 forms were only sent to the one third of nurses renewing in that year. This resulted in only 19% of nurses in Western Australia completing a form in that year. Since then the forms were sent out to all Western Australian nurses independent of the renewal process</t>
    </r>
    <r>
      <rPr>
        <sz val="11"/>
        <color indexed="8"/>
        <rFont val="Book Antiqua"/>
        <family val="1"/>
      </rPr>
      <t xml:space="preserve">. For more information, please see the 2003 report, which is available at: &lt;http://www.aihw.gov.au/publications/index.cfm/title/10146&gt;.  </t>
    </r>
  </si>
  <si>
    <r>
      <t>Tas</t>
    </r>
    <r>
      <rPr>
        <b/>
        <vertAlign val="superscript"/>
        <sz val="8"/>
        <rFont val="Arial"/>
        <family val="2"/>
      </rPr>
      <t>(b)</t>
    </r>
  </si>
  <si>
    <r>
      <t>ACT</t>
    </r>
    <r>
      <rPr>
        <b/>
        <vertAlign val="superscript"/>
        <sz val="8"/>
        <rFont val="Arial"/>
        <family val="2"/>
      </rPr>
      <t>(b)</t>
    </r>
  </si>
  <si>
    <r>
      <t>NT</t>
    </r>
    <r>
      <rPr>
        <b/>
        <vertAlign val="superscript"/>
        <sz val="8"/>
        <rFont val="Arial"/>
        <family val="2"/>
      </rPr>
      <t>(c)</t>
    </r>
  </si>
  <si>
    <r>
      <t>(c)</t>
    </r>
    <r>
      <rPr>
        <sz val="7"/>
        <rFont val="Times New Roman"/>
        <family val="1"/>
      </rPr>
      <t xml:space="preserve"> </t>
    </r>
    <r>
      <rPr>
        <sz val="7"/>
        <rFont val="Arial"/>
        <family val="2"/>
      </rPr>
      <t>The response rate for the Northern Territory is affected by the transient nature of the nursing labour force in that jurisdiction. According to the Nursing Board Annual Report, approximately one-third of all nurses do not re-register each year, primarily because they no longer practise in the jurisdiction. There has been some variation across years in the degree to which nurses who are interstate have been removed from the renewal process and hence the survey.</t>
    </r>
  </si>
  <si>
    <r>
      <t xml:space="preserve">Sources: </t>
    </r>
    <r>
      <rPr>
        <sz val="7"/>
        <color indexed="8"/>
        <rFont val="Arial"/>
        <family val="2"/>
      </rPr>
      <t>AIHW Nursing and Midwifery Labour Force Survey, 2004 to 2008.</t>
    </r>
  </si>
  <si>
    <r>
      <t>Type of nurse</t>
    </r>
    <r>
      <rPr>
        <vertAlign val="superscript"/>
        <sz val="8"/>
        <color indexed="8"/>
        <rFont val="Arial"/>
        <family val="2"/>
      </rPr>
      <t>(a)</t>
    </r>
  </si>
  <si>
    <r>
      <t>Type of nurse, age</t>
    </r>
    <r>
      <rPr>
        <vertAlign val="superscript"/>
        <sz val="8"/>
        <color indexed="8"/>
        <rFont val="Arial"/>
        <family val="2"/>
      </rPr>
      <t>(b)</t>
    </r>
  </si>
  <si>
    <r>
      <t>a)</t>
    </r>
    <r>
      <rPr>
        <sz val="7"/>
        <color indexed="8"/>
        <rFont val="Times New Roman"/>
        <family val="1"/>
      </rPr>
      <t xml:space="preserve">  </t>
    </r>
    <r>
      <rPr>
        <sz val="7"/>
        <color indexed="8"/>
        <rFont val="Arial"/>
        <family val="2"/>
      </rPr>
      <t>At the time of data reception, 2004 benchmarks were only disaggregated by the type of nurse. The 2003 age distribution was used for the 2004 data set.</t>
    </r>
  </si>
  <si>
    <r>
      <t>b)</t>
    </r>
    <r>
      <rPr>
        <sz val="7"/>
        <color indexed="8"/>
        <rFont val="Times New Roman"/>
        <family val="1"/>
      </rPr>
      <t xml:space="preserve">  </t>
    </r>
    <r>
      <rPr>
        <sz val="7"/>
        <color indexed="8"/>
        <rFont val="Arial"/>
        <family val="2"/>
      </rPr>
      <t>The sex distribution was removed from the enrolled nurses due to a poor response rate.</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</si>
</sst>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_-* #,##0.000_-;\-* #,##0.000_-;_-* &quot;-&quot;??_-;_-@_-"/>
    <numFmt numFmtId="172" formatCode="_-* #,##0.0000_-;\-* #,##0.0000_-;_-* &quot;-&quot;??_-;_-@_-"/>
    <numFmt numFmtId="173" formatCode="_-* #,##0.00000_-;\-* #,##0.00000_-;_-* &quot;-&quot;??_-;_-@_-"/>
    <numFmt numFmtId="174" formatCode="_-* #,##0.0_-;\-* #,##0.0_-;_-* &quot;-&quot;??_-;_-@_-"/>
    <numFmt numFmtId="175" formatCode="_-* #,##0_-;\-* #,##0_-;_-* &quot;-&quot;??_-;_-@_-"/>
    <numFmt numFmtId="176" formatCode="#,##0;\–\ #,##0;&quot;—&quot;"/>
    <numFmt numFmtId="177" formatCode="#,##0;\–\ #,##0;&quot;..&quot;"/>
    <numFmt numFmtId="178" formatCode="#,##0.0;\–\ #,##0.0;&quot;—&quot;"/>
    <numFmt numFmtId="179" formatCode="#,##0;\–\ #,##0;&quot;. .&quot;"/>
    <numFmt numFmtId="180" formatCode="#,##0.0;\–\ #,##0.0;&quot;. .&quot;"/>
    <numFmt numFmtId="181" formatCode="#,##0.00;\–\ #,##0.00;&quot;—&quot;"/>
  </numFmts>
  <fonts count="38">
    <font>
      <sz val="10"/>
      <name val="Arial"/>
      <family val="0"/>
    </font>
    <font>
      <sz val="8"/>
      <name val="Arial"/>
      <family val="0"/>
    </font>
    <font>
      <b/>
      <sz val="8"/>
      <name val="Arial"/>
      <family val="2"/>
    </font>
    <font>
      <i/>
      <sz val="8"/>
      <name val="Arial"/>
      <family val="2"/>
    </font>
    <font>
      <u val="single"/>
      <sz val="10"/>
      <color indexed="12"/>
      <name val="Arial"/>
      <family val="0"/>
    </font>
    <font>
      <u val="single"/>
      <sz val="10"/>
      <color indexed="36"/>
      <name val="Arial"/>
      <family val="0"/>
    </font>
    <font>
      <b/>
      <sz val="10"/>
      <name val="Arial"/>
      <family val="2"/>
    </font>
    <font>
      <b/>
      <vertAlign val="superscript"/>
      <sz val="8"/>
      <name val="Arial"/>
      <family val="2"/>
    </font>
    <font>
      <sz val="7"/>
      <name val="Arial"/>
      <family val="2"/>
    </font>
    <font>
      <b/>
      <sz val="26"/>
      <name val="Arial"/>
      <family val="2"/>
    </font>
    <font>
      <sz val="11"/>
      <name val="Book Antiqua"/>
      <family val="1"/>
    </font>
    <font>
      <i/>
      <sz val="10"/>
      <name val="Arial"/>
      <family val="2"/>
    </font>
    <font>
      <sz val="12"/>
      <name val="Arial"/>
      <family val="0"/>
    </font>
    <font>
      <b/>
      <sz val="12"/>
      <name val="Arial"/>
      <family val="0"/>
    </font>
    <font>
      <sz val="12"/>
      <color indexed="12"/>
      <name val="Arial"/>
      <family val="0"/>
    </font>
    <font>
      <b/>
      <sz val="14"/>
      <name val="Arial"/>
      <family val="0"/>
    </font>
    <font>
      <b/>
      <sz val="18"/>
      <name val="Arial"/>
      <family val="2"/>
    </font>
    <font>
      <b/>
      <sz val="10"/>
      <color indexed="8"/>
      <name val="Book Antiqua"/>
      <family val="1"/>
    </font>
    <font>
      <vertAlign val="superscript"/>
      <sz val="8"/>
      <name val="Arial"/>
      <family val="2"/>
    </font>
    <font>
      <sz val="8"/>
      <color indexed="8"/>
      <name val="Arial"/>
      <family val="2"/>
    </font>
    <font>
      <sz val="7"/>
      <color indexed="8"/>
      <name val="Arial"/>
      <family val="2"/>
    </font>
    <font>
      <i/>
      <sz val="7"/>
      <color indexed="8"/>
      <name val="Arial"/>
      <family val="2"/>
    </font>
    <font>
      <b/>
      <i/>
      <sz val="11"/>
      <name val="Book Antiqua"/>
      <family val="1"/>
    </font>
    <font>
      <i/>
      <sz val="7"/>
      <name val="Arial"/>
      <family val="0"/>
    </font>
    <font>
      <sz val="11"/>
      <color indexed="8"/>
      <name val="Book Antiqua"/>
      <family val="1"/>
    </font>
    <font>
      <sz val="7"/>
      <name val="Times New Roman"/>
      <family val="1"/>
    </font>
    <font>
      <sz val="7"/>
      <name val="Book Antiqua"/>
      <family val="1"/>
    </font>
    <font>
      <b/>
      <sz val="14"/>
      <color indexed="8"/>
      <name val="Arial"/>
      <family val="2"/>
    </font>
    <font>
      <b/>
      <sz val="8"/>
      <color indexed="8"/>
      <name val="Arial"/>
      <family val="2"/>
    </font>
    <font>
      <vertAlign val="superscript"/>
      <sz val="8"/>
      <color indexed="8"/>
      <name val="Arial"/>
      <family val="2"/>
    </font>
    <font>
      <sz val="7"/>
      <color indexed="8"/>
      <name val="Times New Roman"/>
      <family val="1"/>
    </font>
    <font>
      <i/>
      <sz val="11"/>
      <name val="Book Antiqua"/>
      <family val="1"/>
    </font>
    <font>
      <i/>
      <sz val="11"/>
      <color indexed="8"/>
      <name val="Book Antiqua"/>
      <family val="1"/>
    </font>
    <font>
      <b/>
      <sz val="18"/>
      <color indexed="8"/>
      <name val="Arial"/>
      <family val="2"/>
    </font>
    <font>
      <b/>
      <sz val="22"/>
      <name val="Arial"/>
      <family val="2"/>
    </font>
    <font>
      <b/>
      <sz val="11"/>
      <name val="Book Antiqua"/>
      <family val="1"/>
    </font>
    <font>
      <sz val="8"/>
      <name val="Book Antiqua"/>
      <family val="1"/>
    </font>
    <font>
      <sz val="10"/>
      <color indexed="12"/>
      <name val="Arial"/>
      <family val="0"/>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0" fillId="0" borderId="0" xfId="0" applyNumberFormat="1" applyAlignment="1">
      <alignment/>
    </xf>
    <xf numFmtId="0" fontId="2" fillId="0" borderId="0" xfId="0" applyFont="1" applyAlignment="1">
      <alignment/>
    </xf>
    <xf numFmtId="0" fontId="1" fillId="0" borderId="0" xfId="0" applyFont="1" applyAlignment="1">
      <alignment/>
    </xf>
    <xf numFmtId="3" fontId="1" fillId="0" borderId="0" xfId="0" applyNumberFormat="1" applyFont="1" applyAlignment="1">
      <alignment/>
    </xf>
    <xf numFmtId="0" fontId="2" fillId="0" borderId="1" xfId="0" applyFont="1" applyBorder="1" applyAlignment="1">
      <alignment horizontal="right"/>
    </xf>
    <xf numFmtId="0" fontId="3" fillId="0" borderId="0" xfId="0" applyFont="1" applyAlignment="1">
      <alignment/>
    </xf>
    <xf numFmtId="0" fontId="3" fillId="0" borderId="0" xfId="0" applyFont="1" applyAlignment="1">
      <alignment/>
    </xf>
    <xf numFmtId="0" fontId="2" fillId="0" borderId="0" xfId="0" applyFont="1" applyAlignment="1">
      <alignment/>
    </xf>
    <xf numFmtId="0" fontId="1" fillId="0" borderId="2" xfId="0" applyFont="1" applyBorder="1" applyAlignment="1">
      <alignment/>
    </xf>
    <xf numFmtId="3" fontId="1" fillId="0" borderId="2"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xf>
    <xf numFmtId="0" fontId="1" fillId="0" borderId="3" xfId="0" applyFont="1" applyBorder="1" applyAlignment="1">
      <alignment/>
    </xf>
    <xf numFmtId="0" fontId="2" fillId="0" borderId="2" xfId="0" applyFont="1" applyBorder="1" applyAlignment="1">
      <alignment/>
    </xf>
    <xf numFmtId="0" fontId="2" fillId="0" borderId="1" xfId="0" applyFont="1" applyBorder="1" applyAlignment="1">
      <alignment horizontal="right" wrapText="1"/>
    </xf>
    <xf numFmtId="0" fontId="2" fillId="0" borderId="1" xfId="0" applyFont="1" applyBorder="1" applyAlignment="1">
      <alignment horizontal="left"/>
    </xf>
    <xf numFmtId="0" fontId="2" fillId="0" borderId="1" xfId="0" applyFont="1" applyBorder="1" applyAlignment="1">
      <alignment horizontal="right"/>
    </xf>
    <xf numFmtId="17" fontId="1" fillId="0" borderId="0" xfId="0" applyNumberFormat="1" applyFont="1" applyAlignment="1">
      <alignment/>
    </xf>
    <xf numFmtId="0" fontId="1" fillId="0" borderId="0" xfId="0" applyFont="1" applyBorder="1" applyAlignment="1">
      <alignment/>
    </xf>
    <xf numFmtId="3" fontId="1" fillId="0" borderId="0" xfId="0" applyNumberFormat="1" applyFont="1" applyBorder="1" applyAlignment="1">
      <alignment/>
    </xf>
    <xf numFmtId="0" fontId="0" fillId="0" borderId="0" xfId="0" applyBorder="1" applyAlignment="1">
      <alignment/>
    </xf>
    <xf numFmtId="0" fontId="2" fillId="0" borderId="1" xfId="0" applyFont="1" applyBorder="1" applyAlignment="1">
      <alignment/>
    </xf>
    <xf numFmtId="0" fontId="1" fillId="0" borderId="3" xfId="0" applyFont="1" applyBorder="1" applyAlignment="1">
      <alignment/>
    </xf>
    <xf numFmtId="0" fontId="2" fillId="0" borderId="2" xfId="0" applyFont="1" applyBorder="1" applyAlignment="1">
      <alignment horizontal="left"/>
    </xf>
    <xf numFmtId="0" fontId="0" fillId="0" borderId="3" xfId="0" applyBorder="1" applyAlignment="1">
      <alignment/>
    </xf>
    <xf numFmtId="0" fontId="2" fillId="0" borderId="2" xfId="0" applyFont="1" applyBorder="1" applyAlignment="1">
      <alignment horizontal="right" wrapText="1"/>
    </xf>
    <xf numFmtId="0" fontId="9" fillId="0" borderId="0" xfId="0" applyFont="1" applyAlignment="1">
      <alignment/>
    </xf>
    <xf numFmtId="0" fontId="2" fillId="0" borderId="1" xfId="0" applyFont="1" applyBorder="1" applyAlignment="1">
      <alignment horizontal="left" wrapText="1"/>
    </xf>
    <xf numFmtId="0" fontId="2" fillId="0" borderId="2" xfId="0" applyFont="1" applyBorder="1" applyAlignment="1">
      <alignment/>
    </xf>
    <xf numFmtId="0" fontId="1" fillId="0" borderId="0" xfId="0" applyFont="1" applyAlignment="1">
      <alignment wrapText="1"/>
    </xf>
    <xf numFmtId="0" fontId="0" fillId="0" borderId="2" xfId="0" applyBorder="1" applyAlignment="1">
      <alignment/>
    </xf>
    <xf numFmtId="164" fontId="1" fillId="0" borderId="0" xfId="0" applyNumberFormat="1" applyFont="1" applyAlignment="1">
      <alignment horizontal="right"/>
    </xf>
    <xf numFmtId="0" fontId="1" fillId="0" borderId="0" xfId="0" applyFont="1" applyAlignment="1">
      <alignment horizontal="right"/>
    </xf>
    <xf numFmtId="3" fontId="1" fillId="0" borderId="2" xfId="0" applyNumberFormat="1" applyFont="1" applyBorder="1" applyAlignment="1">
      <alignment horizontal="right"/>
    </xf>
    <xf numFmtId="0" fontId="2" fillId="0" borderId="1" xfId="0" applyFont="1" applyBorder="1" applyAlignment="1">
      <alignment horizontal="right" wrapText="1"/>
    </xf>
    <xf numFmtId="0" fontId="1" fillId="0" borderId="0" xfId="0" applyFont="1" applyFill="1" applyAlignment="1">
      <alignment/>
    </xf>
    <xf numFmtId="164" fontId="1" fillId="0" borderId="0" xfId="0" applyNumberFormat="1" applyFont="1" applyFill="1" applyAlignment="1">
      <alignment/>
    </xf>
    <xf numFmtId="0" fontId="3" fillId="0" borderId="2" xfId="0" applyFont="1" applyBorder="1" applyAlignment="1">
      <alignment/>
    </xf>
    <xf numFmtId="3" fontId="3" fillId="0" borderId="2" xfId="0" applyNumberFormat="1" applyFont="1" applyBorder="1" applyAlignment="1">
      <alignment horizontal="right"/>
    </xf>
    <xf numFmtId="0" fontId="12" fillId="0" borderId="0" xfId="0" applyFont="1" applyAlignment="1">
      <alignment/>
    </xf>
    <xf numFmtId="0" fontId="11" fillId="0" borderId="0" xfId="0" applyFont="1" applyAlignment="1">
      <alignment/>
    </xf>
    <xf numFmtId="0" fontId="8" fillId="0" borderId="0" xfId="0" applyFont="1" applyAlignment="1">
      <alignment/>
    </xf>
    <xf numFmtId="3" fontId="8" fillId="0" borderId="0" xfId="0" applyNumberFormat="1" applyFont="1" applyBorder="1" applyAlignment="1">
      <alignment wrapText="1"/>
    </xf>
    <xf numFmtId="0" fontId="3" fillId="0" borderId="2" xfId="0" applyFont="1" applyBorder="1" applyAlignment="1">
      <alignment/>
    </xf>
    <xf numFmtId="3" fontId="3" fillId="0" borderId="2" xfId="0" applyNumberFormat="1" applyFont="1" applyBorder="1" applyAlignment="1">
      <alignment horizontal="right"/>
    </xf>
    <xf numFmtId="0" fontId="6" fillId="0" borderId="2" xfId="0" applyFont="1" applyBorder="1" applyAlignment="1">
      <alignment/>
    </xf>
    <xf numFmtId="0" fontId="8" fillId="0" borderId="0" xfId="0" applyFont="1" applyAlignment="1">
      <alignment/>
    </xf>
    <xf numFmtId="3" fontId="8" fillId="0" borderId="0" xfId="0" applyNumberFormat="1" applyFont="1" applyBorder="1" applyAlignment="1">
      <alignment wrapText="1"/>
    </xf>
    <xf numFmtId="0" fontId="12" fillId="0" borderId="0" xfId="0" applyFont="1" applyAlignment="1">
      <alignment horizontal="center"/>
    </xf>
    <xf numFmtId="0" fontId="12" fillId="0" borderId="0" xfId="0" applyFont="1" applyBorder="1" applyAlignment="1">
      <alignment/>
    </xf>
    <xf numFmtId="0" fontId="12" fillId="0" borderId="0" xfId="0" applyFont="1" applyBorder="1" applyAlignment="1">
      <alignment wrapText="1"/>
    </xf>
    <xf numFmtId="0" fontId="13" fillId="0" borderId="0" xfId="0" applyFont="1" applyBorder="1" applyAlignment="1">
      <alignment wrapText="1"/>
    </xf>
    <xf numFmtId="0" fontId="14" fillId="0" borderId="0" xfId="20" applyFont="1" applyBorder="1" applyAlignment="1">
      <alignment wrapText="1"/>
    </xf>
    <xf numFmtId="0" fontId="15" fillId="0" borderId="0" xfId="0" applyFont="1" applyAlignment="1">
      <alignment/>
    </xf>
    <xf numFmtId="165" fontId="1" fillId="0" borderId="0" xfId="0" applyNumberFormat="1" applyFont="1" applyAlignment="1">
      <alignment horizontal="right"/>
    </xf>
    <xf numFmtId="165" fontId="2" fillId="0" borderId="0" xfId="0" applyNumberFormat="1" applyFont="1" applyAlignment="1">
      <alignment horizontal="right"/>
    </xf>
    <xf numFmtId="3" fontId="0" fillId="0" borderId="0" xfId="0" applyNumberFormat="1" applyAlignment="1">
      <alignment/>
    </xf>
    <xf numFmtId="3" fontId="2" fillId="0" borderId="1" xfId="0" applyNumberFormat="1" applyFont="1" applyBorder="1" applyAlignment="1">
      <alignment horizontal="right" wrapText="1"/>
    </xf>
    <xf numFmtId="0" fontId="2" fillId="0" borderId="0" xfId="0" applyFont="1" applyBorder="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22" fillId="0" borderId="0" xfId="0" applyFont="1" applyAlignment="1">
      <alignment/>
    </xf>
    <xf numFmtId="176" fontId="1" fillId="0" borderId="0" xfId="0" applyNumberFormat="1" applyFont="1" applyAlignment="1">
      <alignment horizontal="right"/>
    </xf>
    <xf numFmtId="176" fontId="3" fillId="0" borderId="0" xfId="0" applyNumberFormat="1" applyFont="1" applyAlignment="1">
      <alignment horizontal="right"/>
    </xf>
    <xf numFmtId="176" fontId="2" fillId="0" borderId="0" xfId="0" applyNumberFormat="1" applyFont="1" applyAlignment="1">
      <alignment horizontal="right"/>
    </xf>
    <xf numFmtId="178" fontId="1" fillId="0" borderId="0" xfId="0" applyNumberFormat="1" applyFont="1" applyAlignment="1">
      <alignment horizontal="right"/>
    </xf>
    <xf numFmtId="178" fontId="3" fillId="0" borderId="0" xfId="0" applyNumberFormat="1" applyFont="1" applyAlignment="1">
      <alignment horizontal="right"/>
    </xf>
    <xf numFmtId="178" fontId="2" fillId="0" borderId="0" xfId="0" applyNumberFormat="1" applyFont="1" applyAlignment="1">
      <alignment horizontal="right"/>
    </xf>
    <xf numFmtId="176" fontId="1" fillId="0" borderId="0" xfId="0" applyNumberFormat="1" applyFont="1" applyAlignment="1">
      <alignment horizontal="right"/>
    </xf>
    <xf numFmtId="0" fontId="23" fillId="0" borderId="0" xfId="0" applyFont="1" applyAlignment="1">
      <alignment/>
    </xf>
    <xf numFmtId="3" fontId="8" fillId="0" borderId="0" xfId="0" applyNumberFormat="1" applyFont="1" applyAlignment="1">
      <alignment/>
    </xf>
    <xf numFmtId="0" fontId="23" fillId="0" borderId="0" xfId="0" applyFont="1" applyAlignment="1">
      <alignment/>
    </xf>
    <xf numFmtId="3" fontId="8" fillId="0" borderId="0" xfId="0" applyNumberFormat="1" applyFont="1" applyAlignment="1">
      <alignment/>
    </xf>
    <xf numFmtId="0" fontId="8" fillId="0" borderId="3" xfId="0" applyFont="1" applyFill="1" applyBorder="1" applyAlignment="1">
      <alignment/>
    </xf>
    <xf numFmtId="0" fontId="8" fillId="0" borderId="0" xfId="0" applyFont="1" applyBorder="1" applyAlignment="1">
      <alignment/>
    </xf>
    <xf numFmtId="0" fontId="8" fillId="0" borderId="0" xfId="0" applyFont="1" applyAlignment="1">
      <alignment horizontal="right"/>
    </xf>
    <xf numFmtId="179" fontId="1" fillId="0" borderId="0" xfId="0" applyNumberFormat="1" applyFont="1" applyAlignment="1">
      <alignment horizontal="right"/>
    </xf>
    <xf numFmtId="179" fontId="2" fillId="0" borderId="0" xfId="0" applyNumberFormat="1" applyFont="1" applyAlignment="1">
      <alignment horizontal="right"/>
    </xf>
    <xf numFmtId="179" fontId="3" fillId="0" borderId="2" xfId="0" applyNumberFormat="1" applyFont="1" applyBorder="1" applyAlignment="1">
      <alignment horizontal="right"/>
    </xf>
    <xf numFmtId="180" fontId="1" fillId="0" borderId="0" xfId="0" applyNumberFormat="1" applyFont="1" applyAlignment="1">
      <alignment horizontal="right"/>
    </xf>
    <xf numFmtId="180" fontId="2" fillId="0" borderId="0" xfId="0" applyNumberFormat="1" applyFont="1" applyAlignment="1">
      <alignment horizontal="right"/>
    </xf>
    <xf numFmtId="0" fontId="2" fillId="0" borderId="0" xfId="0" applyFont="1" applyBorder="1" applyAlignment="1">
      <alignment/>
    </xf>
    <xf numFmtId="0" fontId="2" fillId="0" borderId="0" xfId="0" applyFont="1" applyBorder="1" applyAlignment="1">
      <alignment horizontal="right" wrapText="1"/>
    </xf>
    <xf numFmtId="3" fontId="8" fillId="0" borderId="0" xfId="0" applyNumberFormat="1" applyFont="1" applyBorder="1" applyAlignment="1">
      <alignment/>
    </xf>
    <xf numFmtId="0" fontId="2" fillId="0" borderId="3" xfId="0" applyFont="1" applyBorder="1" applyAlignment="1">
      <alignment horizontal="right"/>
    </xf>
    <xf numFmtId="0" fontId="2" fillId="0" borderId="3" xfId="0" applyFont="1" applyBorder="1" applyAlignment="1">
      <alignment horizontal="right" wrapText="1"/>
    </xf>
    <xf numFmtId="0" fontId="2" fillId="0" borderId="0" xfId="0" applyFont="1" applyBorder="1" applyAlignment="1">
      <alignment horizontal="left"/>
    </xf>
    <xf numFmtId="0" fontId="2" fillId="0" borderId="3" xfId="0" applyFont="1" applyBorder="1" applyAlignment="1">
      <alignment horizontal="right"/>
    </xf>
    <xf numFmtId="0" fontId="2" fillId="0" borderId="0" xfId="0" applyFont="1" applyBorder="1" applyAlignment="1">
      <alignment horizontal="right"/>
    </xf>
    <xf numFmtId="0" fontId="2" fillId="0" borderId="2" xfId="0" applyFont="1" applyBorder="1" applyAlignment="1">
      <alignment horizontal="left" wrapText="1"/>
    </xf>
    <xf numFmtId="0" fontId="2" fillId="0" borderId="2" xfId="0" applyFont="1" applyBorder="1" applyAlignment="1">
      <alignment wrapText="1"/>
    </xf>
    <xf numFmtId="0" fontId="1" fillId="0" borderId="2" xfId="0" applyFont="1" applyBorder="1" applyAlignment="1">
      <alignment wrapText="1"/>
    </xf>
    <xf numFmtId="0" fontId="2" fillId="0" borderId="0" xfId="0" applyFont="1" applyAlignment="1">
      <alignment wrapText="1"/>
    </xf>
    <xf numFmtId="0" fontId="2" fillId="0" borderId="1" xfId="0" applyFont="1" applyBorder="1" applyAlignment="1">
      <alignment horizontal="right" vertical="top" wrapText="1"/>
    </xf>
    <xf numFmtId="0" fontId="1" fillId="0" borderId="0" xfId="0" applyFont="1" applyAlignment="1">
      <alignment horizontal="left" wrapText="1"/>
    </xf>
    <xf numFmtId="164" fontId="19" fillId="0" borderId="0" xfId="0" applyNumberFormat="1" applyFont="1" applyAlignment="1">
      <alignment horizontal="right" wrapText="1"/>
    </xf>
    <xf numFmtId="0" fontId="1" fillId="0" borderId="2" xfId="0" applyFont="1" applyBorder="1" applyAlignment="1">
      <alignment horizontal="left" wrapText="1"/>
    </xf>
    <xf numFmtId="164" fontId="19" fillId="0" borderId="2" xfId="0" applyNumberFormat="1" applyFont="1" applyBorder="1" applyAlignment="1">
      <alignment horizontal="right" wrapText="1"/>
    </xf>
    <xf numFmtId="0" fontId="21" fillId="0" borderId="0" xfId="0" applyFont="1" applyAlignment="1">
      <alignment horizontal="left"/>
    </xf>
    <xf numFmtId="0" fontId="0" fillId="0" borderId="0" xfId="0" applyAlignment="1">
      <alignment horizontal="left" indent="1"/>
    </xf>
    <xf numFmtId="0" fontId="27" fillId="0" borderId="0" xfId="0" applyFont="1" applyAlignment="1">
      <alignment/>
    </xf>
    <xf numFmtId="164" fontId="0" fillId="0" borderId="0" xfId="0" applyNumberFormat="1" applyAlignment="1">
      <alignment/>
    </xf>
    <xf numFmtId="0" fontId="28" fillId="0" borderId="4" xfId="0" applyFont="1" applyBorder="1" applyAlignment="1">
      <alignment wrapText="1"/>
    </xf>
    <xf numFmtId="164" fontId="28" fillId="0" borderId="4" xfId="0" applyNumberFormat="1" applyFont="1" applyBorder="1" applyAlignment="1">
      <alignment horizontal="right" wrapText="1"/>
    </xf>
    <xf numFmtId="0" fontId="19" fillId="0" borderId="0" xfId="0" applyFont="1" applyAlignment="1">
      <alignment horizontal="left" wrapText="1"/>
    </xf>
    <xf numFmtId="0" fontId="19" fillId="0" borderId="0" xfId="0" applyFont="1" applyBorder="1" applyAlignment="1">
      <alignment horizontal="left" wrapText="1"/>
    </xf>
    <xf numFmtId="164" fontId="19" fillId="0" borderId="0" xfId="0" applyNumberFormat="1" applyFont="1" applyBorder="1" applyAlignment="1">
      <alignment horizontal="right" wrapText="1"/>
    </xf>
    <xf numFmtId="0" fontId="19" fillId="0" borderId="5" xfId="0" applyFont="1" applyBorder="1" applyAlignment="1">
      <alignment horizontal="left" wrapText="1"/>
    </xf>
    <xf numFmtId="164" fontId="19" fillId="0" borderId="5" xfId="0" applyNumberFormat="1" applyFont="1" applyBorder="1" applyAlignment="1">
      <alignment horizontal="right" wrapText="1"/>
    </xf>
    <xf numFmtId="0" fontId="20" fillId="0" borderId="0" xfId="0" applyFont="1" applyAlignment="1">
      <alignment/>
    </xf>
    <xf numFmtId="0" fontId="33" fillId="0" borderId="0" xfId="0" applyFont="1" applyAlignment="1">
      <alignment/>
    </xf>
    <xf numFmtId="0" fontId="27" fillId="0" borderId="0" xfId="0" applyFont="1" applyAlignment="1">
      <alignment horizontal="left"/>
    </xf>
    <xf numFmtId="164" fontId="0" fillId="0" borderId="0" xfId="0" applyNumberFormat="1" applyAlignment="1">
      <alignment horizontal="left"/>
    </xf>
    <xf numFmtId="0" fontId="10" fillId="0" borderId="0" xfId="0" applyFont="1" applyAlignment="1">
      <alignment horizontal="left" indent="1"/>
    </xf>
    <xf numFmtId="164" fontId="10" fillId="0" borderId="0" xfId="0" applyNumberFormat="1" applyFont="1" applyAlignment="1">
      <alignment/>
    </xf>
    <xf numFmtId="0" fontId="10" fillId="0" borderId="0" xfId="0" applyFont="1" applyAlignment="1">
      <alignment horizontal="left" vertical="top" indent="1"/>
    </xf>
    <xf numFmtId="0" fontId="34" fillId="0" borderId="0" xfId="0" applyFont="1" applyAlignment="1">
      <alignment/>
    </xf>
    <xf numFmtId="0" fontId="35" fillId="0" borderId="0" xfId="0" applyFont="1" applyAlignment="1">
      <alignment/>
    </xf>
    <xf numFmtId="0" fontId="24" fillId="0" borderId="0" xfId="0" applyFont="1" applyFill="1" applyAlignment="1">
      <alignment horizontal="left" indent="2"/>
    </xf>
    <xf numFmtId="164" fontId="0" fillId="0" borderId="0" xfId="0" applyNumberFormat="1" applyFill="1" applyAlignment="1">
      <alignment/>
    </xf>
    <xf numFmtId="0" fontId="24" fillId="0" borderId="0" xfId="0" applyFont="1" applyAlignment="1">
      <alignment horizontal="left" indent="2"/>
    </xf>
    <xf numFmtId="0" fontId="0" fillId="0" borderId="0" xfId="0" applyFont="1" applyAlignment="1">
      <alignment/>
    </xf>
    <xf numFmtId="0" fontId="2" fillId="0" borderId="1" xfId="0" applyFont="1" applyBorder="1" applyAlignment="1">
      <alignment horizontal="center"/>
    </xf>
    <xf numFmtId="0" fontId="2" fillId="0" borderId="2" xfId="0" applyFont="1" applyFill="1" applyBorder="1" applyAlignment="1">
      <alignment horizontal="right" wrapText="1"/>
    </xf>
    <xf numFmtId="0" fontId="2" fillId="0" borderId="2" xfId="0" applyFont="1" applyBorder="1" applyAlignment="1">
      <alignment horizontal="left" wrapText="1"/>
    </xf>
    <xf numFmtId="2" fontId="2" fillId="0" borderId="1" xfId="0" applyNumberFormat="1" applyFont="1" applyBorder="1" applyAlignment="1">
      <alignment horizontal="center"/>
    </xf>
    <xf numFmtId="0" fontId="2" fillId="0" borderId="3" xfId="0" applyFont="1" applyBorder="1" applyAlignment="1">
      <alignment horizontal="right"/>
    </xf>
    <xf numFmtId="0" fontId="0" fillId="0" borderId="2" xfId="0" applyBorder="1" applyAlignment="1">
      <alignment/>
    </xf>
    <xf numFmtId="0" fontId="10" fillId="0" borderId="0" xfId="0" applyFont="1" applyAlignment="1">
      <alignment horizontal="left" vertical="top" wrapText="1"/>
    </xf>
    <xf numFmtId="0" fontId="9" fillId="0" borderId="0" xfId="0" applyFont="1" applyAlignment="1">
      <alignment wrapText="1"/>
    </xf>
    <xf numFmtId="0" fontId="0" fillId="0" borderId="0" xfId="0" applyAlignment="1">
      <alignment wrapText="1"/>
    </xf>
    <xf numFmtId="0" fontId="10" fillId="0" borderId="0" xfId="0" applyFont="1" applyAlignment="1" applyProtection="1">
      <alignment horizontal="left" vertical="top" wrapText="1"/>
      <protection locked="0"/>
    </xf>
    <xf numFmtId="0" fontId="0" fillId="0" borderId="0" xfId="0" applyAlignment="1">
      <alignment horizontal="left" vertical="top" wrapText="1"/>
    </xf>
    <xf numFmtId="0" fontId="26" fillId="0" borderId="0" xfId="0" applyFont="1" applyAlignment="1">
      <alignment horizontal="left" wrapText="1"/>
    </xf>
    <xf numFmtId="0" fontId="17" fillId="0" borderId="0" xfId="0" applyFont="1" applyAlignment="1">
      <alignment horizontal="left" vertical="top" wrapText="1"/>
    </xf>
    <xf numFmtId="0" fontId="2" fillId="0" borderId="0" xfId="0" applyFont="1" applyAlignment="1">
      <alignment horizontal="center" wrapText="1"/>
    </xf>
    <xf numFmtId="0" fontId="10" fillId="0" borderId="0" xfId="0" applyFont="1" applyAlignment="1">
      <alignment horizontal="left" wrapText="1"/>
    </xf>
    <xf numFmtId="0" fontId="16" fillId="0" borderId="0" xfId="0" applyFont="1" applyAlignment="1">
      <alignment horizontal="left" vertical="top" wrapText="1"/>
    </xf>
    <xf numFmtId="0" fontId="16" fillId="0" borderId="0" xfId="0" applyFont="1" applyAlignment="1">
      <alignment wrapText="1"/>
    </xf>
    <xf numFmtId="0" fontId="10" fillId="0" borderId="0" xfId="0" applyFont="1" applyAlignment="1">
      <alignment horizontal="left" wrapText="1" indent="2"/>
    </xf>
    <xf numFmtId="0" fontId="20" fillId="0" borderId="0" xfId="0" applyFont="1" applyBorder="1" applyAlignment="1">
      <alignment horizontal="left" wrapText="1"/>
    </xf>
    <xf numFmtId="0" fontId="20" fillId="0" borderId="0" xfId="0" applyFont="1" applyAlignment="1">
      <alignment horizontal="left" wrapText="1"/>
    </xf>
    <xf numFmtId="0" fontId="37" fillId="0" borderId="0" xfId="20" applyFont="1" applyBorder="1" applyAlignment="1">
      <alignment horizontal="left" wrapText="1"/>
    </xf>
    <xf numFmtId="0" fontId="37" fillId="0" borderId="0" xfId="20" applyFont="1" applyBorder="1" applyAlignment="1">
      <alignment wrapText="1"/>
    </xf>
    <xf numFmtId="0" fontId="0" fillId="0" borderId="0" xfId="0" applyFont="1" applyAlignment="1">
      <alignment wrapText="1"/>
    </xf>
    <xf numFmtId="0" fontId="2" fillId="0" borderId="1" xfId="0" applyFont="1" applyBorder="1" applyAlignment="1">
      <alignment horizontal="left" wrapText="1"/>
    </xf>
    <xf numFmtId="0" fontId="1" fillId="0" borderId="0" xfId="0" applyFont="1" applyAlignment="1">
      <alignment horizontal="left" wrapText="1"/>
    </xf>
    <xf numFmtId="0" fontId="8" fillId="0" borderId="3" xfId="0" applyFont="1" applyBorder="1" applyAlignment="1">
      <alignment wrapText="1"/>
    </xf>
    <xf numFmtId="0" fontId="2" fillId="0" borderId="0" xfId="0" applyFont="1" applyAlignment="1">
      <alignment horizontal="left"/>
    </xf>
    <xf numFmtId="0" fontId="2" fillId="0" borderId="3" xfId="0" applyFont="1" applyFill="1" applyBorder="1" applyAlignment="1">
      <alignment horizontal="right" wrapText="1"/>
    </xf>
    <xf numFmtId="0" fontId="2" fillId="0" borderId="0" xfId="0" applyFont="1" applyAlignment="1">
      <alignment wrapText="1"/>
    </xf>
    <xf numFmtId="0" fontId="1" fillId="0" borderId="0" xfId="0" applyFont="1" applyBorder="1" applyAlignment="1">
      <alignment horizontal="left" wrapText="1"/>
    </xf>
    <xf numFmtId="0" fontId="2" fillId="0" borderId="0" xfId="0" applyFont="1" applyBorder="1" applyAlignment="1">
      <alignment horizontal="center"/>
    </xf>
    <xf numFmtId="3" fontId="2" fillId="0" borderId="0" xfId="0" applyNumberFormat="1" applyFont="1" applyAlignment="1">
      <alignment horizontal="center"/>
    </xf>
    <xf numFmtId="0" fontId="2" fillId="0" borderId="0" xfId="0" applyFont="1" applyAlignment="1">
      <alignment horizontal="center"/>
    </xf>
    <xf numFmtId="0" fontId="2" fillId="0" borderId="3" xfId="0" applyFont="1" applyBorder="1" applyAlignment="1">
      <alignment horizontal="right" wrapText="1"/>
    </xf>
    <xf numFmtId="0" fontId="2" fillId="0" borderId="2" xfId="0" applyFont="1" applyBorder="1" applyAlignment="1">
      <alignment horizontal="right" wrapText="1"/>
    </xf>
    <xf numFmtId="0" fontId="2" fillId="0" borderId="3"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2" fillId="0" borderId="3" xfId="0" applyFont="1" applyBorder="1" applyAlignment="1">
      <alignment horizontal="right" wrapText="1"/>
    </xf>
    <xf numFmtId="0" fontId="2" fillId="0" borderId="2" xfId="0" applyFont="1" applyBorder="1" applyAlignment="1">
      <alignment horizontal="right" wrapText="1"/>
    </xf>
    <xf numFmtId="3" fontId="2" fillId="0" borderId="0" xfId="0" applyNumberFormat="1" applyFont="1" applyAlignment="1">
      <alignment horizontal="center"/>
    </xf>
    <xf numFmtId="0" fontId="2" fillId="0" borderId="0" xfId="0" applyFont="1" applyBorder="1" applyAlignment="1">
      <alignment wrapText="1"/>
    </xf>
    <xf numFmtId="0" fontId="1" fillId="0" borderId="0" xfId="0" applyFont="1" applyBorder="1" applyAlignment="1">
      <alignment wrapText="1"/>
    </xf>
    <xf numFmtId="3" fontId="2" fillId="0" borderId="2" xfId="0" applyNumberFormat="1" applyFont="1" applyBorder="1" applyAlignment="1">
      <alignment horizontal="center"/>
    </xf>
    <xf numFmtId="3" fontId="2" fillId="0" borderId="0" xfId="0" applyNumberFormat="1" applyFont="1" applyBorder="1" applyAlignment="1">
      <alignment horizontal="right" wrapText="1"/>
    </xf>
    <xf numFmtId="3" fontId="2" fillId="0" borderId="2" xfId="0" applyNumberFormat="1" applyFont="1" applyBorder="1" applyAlignment="1">
      <alignment horizontal="right" wrapText="1"/>
    </xf>
    <xf numFmtId="0" fontId="8" fillId="0" borderId="3" xfId="0" applyFont="1" applyBorder="1" applyAlignment="1">
      <alignment horizontal="left" wrapText="1"/>
    </xf>
    <xf numFmtId="0" fontId="2" fillId="0" borderId="2" xfId="0" applyFont="1" applyBorder="1" applyAlignment="1">
      <alignment horizontal="center"/>
    </xf>
    <xf numFmtId="0" fontId="2" fillId="0" borderId="0" xfId="0" applyFont="1" applyBorder="1" applyAlignment="1">
      <alignment horizontal="right" wrapText="1"/>
    </xf>
    <xf numFmtId="0" fontId="2" fillId="0" borderId="3" xfId="0" applyFont="1" applyBorder="1" applyAlignment="1">
      <alignment horizontal="center"/>
    </xf>
    <xf numFmtId="0" fontId="0" fillId="0" borderId="3" xfId="0" applyBorder="1" applyAlignment="1">
      <alignment/>
    </xf>
    <xf numFmtId="179" fontId="2" fillId="0" borderId="3" xfId="0" applyNumberFormat="1" applyFont="1" applyBorder="1" applyAlignment="1">
      <alignment horizontal="center"/>
    </xf>
    <xf numFmtId="179" fontId="0" fillId="0" borderId="3" xfId="0" applyNumberFormat="1" applyBorder="1" applyAlignment="1">
      <alignment/>
    </xf>
    <xf numFmtId="0" fontId="0" fillId="0" borderId="0" xfId="0" applyAlignment="1">
      <alignment/>
    </xf>
    <xf numFmtId="0" fontId="2" fillId="0" borderId="0" xfId="0" applyFont="1" applyBorder="1" applyAlignment="1">
      <alignment horizontal="center"/>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55"/>
  <sheetViews>
    <sheetView view="pageBreakPreview" zoomScaleSheetLayoutView="100" workbookViewId="0" topLeftCell="A1">
      <selection activeCell="A7" sqref="A7"/>
    </sheetView>
  </sheetViews>
  <sheetFormatPr defaultColWidth="9.140625" defaultRowHeight="12.75"/>
  <cols>
    <col min="1" max="1" width="9.28125" style="0" customWidth="1"/>
    <col min="2" max="10" width="8.7109375" style="0" customWidth="1"/>
  </cols>
  <sheetData>
    <row r="1" spans="1:10" ht="66.75" customHeight="1">
      <c r="A1" s="132" t="s">
        <v>219</v>
      </c>
      <c r="B1" s="133"/>
      <c r="C1" s="133"/>
      <c r="D1" s="133"/>
      <c r="E1" s="133"/>
      <c r="F1" s="133"/>
      <c r="G1" s="133"/>
      <c r="H1" s="133"/>
      <c r="I1" s="133"/>
      <c r="J1" s="133"/>
    </row>
    <row r="2" ht="15.75" customHeight="1">
      <c r="A2" s="28"/>
    </row>
    <row r="3" ht="23.25">
      <c r="A3" s="61" t="s">
        <v>157</v>
      </c>
    </row>
    <row r="4" ht="3.75" customHeight="1"/>
    <row r="5" spans="1:10" s="62" customFormat="1" ht="99" customHeight="1">
      <c r="A5" s="139" t="s">
        <v>220</v>
      </c>
      <c r="B5" s="139"/>
      <c r="C5" s="139"/>
      <c r="D5" s="139"/>
      <c r="E5" s="139"/>
      <c r="F5" s="139"/>
      <c r="G5" s="139"/>
      <c r="H5" s="139"/>
      <c r="I5" s="139"/>
      <c r="J5" s="139"/>
    </row>
    <row r="6" ht="5.25" customHeight="1"/>
    <row r="7" ht="30.75" customHeight="1">
      <c r="A7" s="61" t="s">
        <v>158</v>
      </c>
    </row>
    <row r="8" ht="6" customHeight="1"/>
    <row r="9" spans="1:10" ht="117.75" customHeight="1">
      <c r="A9" s="134" t="s">
        <v>221</v>
      </c>
      <c r="B9" s="134"/>
      <c r="C9" s="134"/>
      <c r="D9" s="134"/>
      <c r="E9" s="134"/>
      <c r="F9" s="134"/>
      <c r="G9" s="134"/>
      <c r="H9" s="134"/>
      <c r="I9" s="134"/>
      <c r="J9" s="134"/>
    </row>
    <row r="10" spans="1:10" ht="102" customHeight="1">
      <c r="A10" s="134" t="s">
        <v>222</v>
      </c>
      <c r="B10" s="134"/>
      <c r="C10" s="134"/>
      <c r="D10" s="134"/>
      <c r="E10" s="134"/>
      <c r="F10" s="134"/>
      <c r="G10" s="134"/>
      <c r="H10" s="134"/>
      <c r="I10" s="134"/>
      <c r="J10" s="134"/>
    </row>
    <row r="11" ht="27" customHeight="1">
      <c r="A11" s="61" t="s">
        <v>159</v>
      </c>
    </row>
    <row r="12" ht="6.75" customHeight="1"/>
    <row r="13" spans="1:10" ht="164.25" customHeight="1">
      <c r="A13" s="131" t="s">
        <v>160</v>
      </c>
      <c r="B13" s="131"/>
      <c r="C13" s="131"/>
      <c r="D13" s="131"/>
      <c r="E13" s="131"/>
      <c r="F13" s="131"/>
      <c r="G13" s="131"/>
      <c r="H13" s="131"/>
      <c r="I13" s="131"/>
      <c r="J13" s="131"/>
    </row>
    <row r="14" spans="1:10" ht="102.75" customHeight="1">
      <c r="A14" s="139" t="s">
        <v>288</v>
      </c>
      <c r="B14" s="139"/>
      <c r="C14" s="139"/>
      <c r="D14" s="139"/>
      <c r="E14" s="139"/>
      <c r="F14" s="139"/>
      <c r="G14" s="139"/>
      <c r="H14" s="139"/>
      <c r="I14" s="139"/>
      <c r="J14" s="139"/>
    </row>
    <row r="15" ht="39" customHeight="1">
      <c r="A15" s="61" t="s">
        <v>161</v>
      </c>
    </row>
    <row r="16" ht="6" customHeight="1"/>
    <row r="17" spans="1:10" ht="141.75" customHeight="1">
      <c r="A17" s="131" t="s">
        <v>223</v>
      </c>
      <c r="B17" s="131"/>
      <c r="C17" s="131"/>
      <c r="D17" s="131"/>
      <c r="E17" s="131"/>
      <c r="F17" s="131"/>
      <c r="G17" s="131"/>
      <c r="H17" s="131"/>
      <c r="I17" s="131"/>
      <c r="J17" s="131"/>
    </row>
    <row r="18" ht="6" customHeight="1"/>
    <row r="19" spans="1:10" ht="30" customHeight="1">
      <c r="A19" s="137" t="s">
        <v>224</v>
      </c>
      <c r="B19" s="137"/>
      <c r="C19" s="137"/>
      <c r="D19" s="137"/>
      <c r="E19" s="137"/>
      <c r="F19" s="137"/>
      <c r="G19" s="137"/>
      <c r="H19" s="137"/>
      <c r="I19" s="137"/>
      <c r="J19" s="137"/>
    </row>
    <row r="20" ht="3" customHeight="1">
      <c r="A20" s="63"/>
    </row>
    <row r="21" spans="1:10" ht="15" customHeight="1">
      <c r="A21" s="96"/>
      <c r="B21" s="16" t="s">
        <v>50</v>
      </c>
      <c r="C21" s="16" t="s">
        <v>162</v>
      </c>
      <c r="D21" s="16" t="s">
        <v>119</v>
      </c>
      <c r="E21" s="16" t="s">
        <v>121</v>
      </c>
      <c r="F21" s="16" t="s">
        <v>120</v>
      </c>
      <c r="G21" s="16" t="s">
        <v>289</v>
      </c>
      <c r="H21" s="16" t="s">
        <v>290</v>
      </c>
      <c r="I21" s="16" t="s">
        <v>291</v>
      </c>
      <c r="J21" s="16" t="s">
        <v>96</v>
      </c>
    </row>
    <row r="22" spans="1:10" ht="12.75" customHeight="1">
      <c r="A22" s="138" t="s">
        <v>36</v>
      </c>
      <c r="B22" s="138"/>
      <c r="C22" s="138"/>
      <c r="D22" s="138"/>
      <c r="E22" s="138"/>
      <c r="F22" s="138"/>
      <c r="G22" s="138"/>
      <c r="H22" s="138"/>
      <c r="I22" s="138"/>
      <c r="J22" s="138"/>
    </row>
    <row r="23" spans="1:10" ht="12.75" customHeight="1">
      <c r="A23" s="97">
        <v>2004</v>
      </c>
      <c r="B23" s="33">
        <v>69.1</v>
      </c>
      <c r="C23" s="33">
        <v>59.9</v>
      </c>
      <c r="D23" s="33">
        <v>56.5</v>
      </c>
      <c r="E23" s="33">
        <v>47.7</v>
      </c>
      <c r="F23" s="33">
        <v>72.2</v>
      </c>
      <c r="G23" s="33">
        <v>67</v>
      </c>
      <c r="H23" s="33">
        <v>73.1</v>
      </c>
      <c r="I23" s="33">
        <v>34.9</v>
      </c>
      <c r="J23" s="33">
        <v>62.5</v>
      </c>
    </row>
    <row r="24" spans="1:10" ht="12.75">
      <c r="A24" s="97">
        <v>2005</v>
      </c>
      <c r="B24" s="33">
        <v>64.6</v>
      </c>
      <c r="C24" s="33" t="s">
        <v>163</v>
      </c>
      <c r="D24" s="33">
        <v>48.2</v>
      </c>
      <c r="E24" s="33">
        <v>27.8</v>
      </c>
      <c r="F24" s="33">
        <v>70.6</v>
      </c>
      <c r="G24" s="33">
        <v>64</v>
      </c>
      <c r="H24" s="33">
        <v>63.3</v>
      </c>
      <c r="I24" s="33">
        <v>14.4</v>
      </c>
      <c r="J24" s="33" t="s">
        <v>164</v>
      </c>
    </row>
    <row r="25" spans="1:10" ht="12.75">
      <c r="A25" s="97">
        <v>2007</v>
      </c>
      <c r="B25" s="33">
        <v>65.6</v>
      </c>
      <c r="C25" s="33">
        <v>42.2</v>
      </c>
      <c r="D25" s="33">
        <v>33.6</v>
      </c>
      <c r="E25" s="33">
        <v>39.8</v>
      </c>
      <c r="F25" s="33">
        <v>67.4</v>
      </c>
      <c r="G25" s="33">
        <v>60.2</v>
      </c>
      <c r="H25" s="33">
        <v>60.2</v>
      </c>
      <c r="I25" s="33">
        <v>29.6</v>
      </c>
      <c r="J25" s="33">
        <v>50.7</v>
      </c>
    </row>
    <row r="26" spans="1:10" ht="12.75" customHeight="1">
      <c r="A26" s="97">
        <v>2008</v>
      </c>
      <c r="B26" s="33">
        <v>64</v>
      </c>
      <c r="C26" s="33">
        <v>34.4</v>
      </c>
      <c r="D26" s="33">
        <v>32.7</v>
      </c>
      <c r="E26" s="33">
        <v>35</v>
      </c>
      <c r="F26" s="33">
        <v>67.3</v>
      </c>
      <c r="G26" s="33">
        <v>57.8</v>
      </c>
      <c r="H26" s="33">
        <v>46.9</v>
      </c>
      <c r="I26" s="33">
        <v>34.9</v>
      </c>
      <c r="J26" s="33">
        <v>47.3</v>
      </c>
    </row>
    <row r="27" spans="1:10" ht="12.75" customHeight="1">
      <c r="A27" s="138" t="s">
        <v>37</v>
      </c>
      <c r="B27" s="138"/>
      <c r="C27" s="138"/>
      <c r="D27" s="138"/>
      <c r="E27" s="138"/>
      <c r="F27" s="138"/>
      <c r="G27" s="138"/>
      <c r="H27" s="138"/>
      <c r="I27" s="138"/>
      <c r="J27" s="138"/>
    </row>
    <row r="28" spans="1:10" ht="12.75" customHeight="1">
      <c r="A28" s="97">
        <v>2004</v>
      </c>
      <c r="B28" s="33">
        <v>60.2</v>
      </c>
      <c r="C28" s="33">
        <v>50.4</v>
      </c>
      <c r="D28" s="33">
        <v>54.9</v>
      </c>
      <c r="E28" s="33">
        <v>41.7</v>
      </c>
      <c r="F28" s="33">
        <v>68.4</v>
      </c>
      <c r="G28" s="33">
        <v>59.1</v>
      </c>
      <c r="H28" s="33">
        <v>61</v>
      </c>
      <c r="I28" s="33">
        <v>37.7</v>
      </c>
      <c r="J28" s="33">
        <v>55.3</v>
      </c>
    </row>
    <row r="29" spans="1:10" ht="12.75" customHeight="1">
      <c r="A29" s="97">
        <v>2005</v>
      </c>
      <c r="B29" s="33">
        <v>56.3</v>
      </c>
      <c r="C29" s="33" t="s">
        <v>163</v>
      </c>
      <c r="D29" s="33">
        <v>46.6</v>
      </c>
      <c r="E29" s="33">
        <v>22.7</v>
      </c>
      <c r="F29" s="33">
        <v>63.8</v>
      </c>
      <c r="G29" s="33">
        <v>53.9</v>
      </c>
      <c r="H29" s="33">
        <v>52.1</v>
      </c>
      <c r="I29" s="33">
        <v>8.7</v>
      </c>
      <c r="J29" s="33" t="s">
        <v>165</v>
      </c>
    </row>
    <row r="30" spans="1:10" ht="12.75">
      <c r="A30" s="97">
        <v>2007</v>
      </c>
      <c r="B30" s="33">
        <v>65.3</v>
      </c>
      <c r="C30" s="33">
        <v>32.8</v>
      </c>
      <c r="D30" s="33">
        <v>35.6</v>
      </c>
      <c r="E30" s="33">
        <v>25.1</v>
      </c>
      <c r="F30" s="33">
        <v>59.1</v>
      </c>
      <c r="G30" s="33">
        <v>54.2</v>
      </c>
      <c r="H30" s="33">
        <v>58.7</v>
      </c>
      <c r="I30" s="33">
        <v>22.6</v>
      </c>
      <c r="J30" s="33">
        <v>44.7</v>
      </c>
    </row>
    <row r="31" spans="1:10" ht="12.75" customHeight="1">
      <c r="A31" s="97">
        <v>2008</v>
      </c>
      <c r="B31" s="98">
        <v>60.1</v>
      </c>
      <c r="C31" s="98">
        <v>29.7</v>
      </c>
      <c r="D31" s="98">
        <v>33.7</v>
      </c>
      <c r="E31" s="98">
        <v>30.9</v>
      </c>
      <c r="F31" s="98">
        <v>60.9</v>
      </c>
      <c r="G31" s="98">
        <v>52</v>
      </c>
      <c r="H31" s="98">
        <v>46.9</v>
      </c>
      <c r="I31" s="98">
        <v>35</v>
      </c>
      <c r="J31" s="98">
        <v>43.2</v>
      </c>
    </row>
    <row r="32" spans="1:10" ht="12.75">
      <c r="A32" s="138" t="s">
        <v>38</v>
      </c>
      <c r="B32" s="138"/>
      <c r="C32" s="138"/>
      <c r="D32" s="138"/>
      <c r="E32" s="138"/>
      <c r="F32" s="138"/>
      <c r="G32" s="138"/>
      <c r="H32" s="138"/>
      <c r="I32" s="138"/>
      <c r="J32" s="138"/>
    </row>
    <row r="33" spans="1:10" ht="12.75">
      <c r="A33" s="97">
        <v>2004</v>
      </c>
      <c r="B33" s="33">
        <v>67.6</v>
      </c>
      <c r="C33" s="33">
        <v>57.4</v>
      </c>
      <c r="D33" s="33">
        <v>56.2</v>
      </c>
      <c r="E33" s="33">
        <v>46.7</v>
      </c>
      <c r="F33" s="33">
        <v>71.2</v>
      </c>
      <c r="G33" s="33">
        <v>65.9</v>
      </c>
      <c r="H33" s="33">
        <v>71.1</v>
      </c>
      <c r="I33" s="33">
        <v>35.1</v>
      </c>
      <c r="J33" s="33">
        <v>61.1</v>
      </c>
    </row>
    <row r="34" spans="1:10" ht="12.75">
      <c r="A34" s="97">
        <v>2005</v>
      </c>
      <c r="B34" s="33">
        <v>63.2</v>
      </c>
      <c r="C34" s="33" t="s">
        <v>163</v>
      </c>
      <c r="D34" s="33">
        <v>48</v>
      </c>
      <c r="E34" s="33">
        <v>26.9</v>
      </c>
      <c r="F34" s="33">
        <v>68.9</v>
      </c>
      <c r="G34" s="33">
        <v>62.5</v>
      </c>
      <c r="H34" s="33">
        <v>61.5</v>
      </c>
      <c r="I34" s="33">
        <v>13.7</v>
      </c>
      <c r="J34" s="33" t="s">
        <v>166</v>
      </c>
    </row>
    <row r="35" spans="1:10" ht="12.75">
      <c r="A35" s="97">
        <v>2007</v>
      </c>
      <c r="B35" s="33">
        <v>65.5</v>
      </c>
      <c r="C35" s="33">
        <v>39.9</v>
      </c>
      <c r="D35" s="33">
        <v>33.9</v>
      </c>
      <c r="E35" s="33">
        <v>36.7</v>
      </c>
      <c r="F35" s="33">
        <v>65.4</v>
      </c>
      <c r="G35" s="33">
        <v>59.3</v>
      </c>
      <c r="H35" s="33">
        <v>60</v>
      </c>
      <c r="I35" s="33">
        <v>28.7</v>
      </c>
      <c r="J35" s="33">
        <v>49.6</v>
      </c>
    </row>
    <row r="36" spans="1:10" ht="12.75">
      <c r="A36" s="99">
        <v>2008</v>
      </c>
      <c r="B36" s="100">
        <v>63.4</v>
      </c>
      <c r="C36" s="100">
        <v>33.3</v>
      </c>
      <c r="D36" s="100">
        <v>32.9</v>
      </c>
      <c r="E36" s="100">
        <v>34.4</v>
      </c>
      <c r="F36" s="100">
        <v>65.8</v>
      </c>
      <c r="G36" s="100">
        <v>56.9</v>
      </c>
      <c r="H36" s="100">
        <v>46.9</v>
      </c>
      <c r="I36" s="100">
        <v>34.9</v>
      </c>
      <c r="J36" s="100">
        <v>46.6</v>
      </c>
    </row>
    <row r="37" spans="1:10" ht="33" customHeight="1">
      <c r="A37" s="143" t="s">
        <v>225</v>
      </c>
      <c r="B37" s="143"/>
      <c r="C37" s="143"/>
      <c r="D37" s="143"/>
      <c r="E37" s="143"/>
      <c r="F37" s="143"/>
      <c r="G37" s="143"/>
      <c r="H37" s="143"/>
      <c r="I37" s="143"/>
      <c r="J37" s="143"/>
    </row>
    <row r="38" spans="1:10" ht="19.5" customHeight="1">
      <c r="A38" s="143" t="s">
        <v>226</v>
      </c>
      <c r="B38" s="143"/>
      <c r="C38" s="143"/>
      <c r="D38" s="143"/>
      <c r="E38" s="143"/>
      <c r="F38" s="143"/>
      <c r="G38" s="143"/>
      <c r="H38" s="143"/>
      <c r="I38" s="143"/>
      <c r="J38" s="143"/>
    </row>
    <row r="39" spans="1:10" ht="39.75" customHeight="1">
      <c r="A39" s="136" t="s">
        <v>292</v>
      </c>
      <c r="B39" s="136"/>
      <c r="C39" s="136"/>
      <c r="D39" s="136"/>
      <c r="E39" s="136"/>
      <c r="F39" s="136"/>
      <c r="G39" s="136"/>
      <c r="H39" s="136"/>
      <c r="I39" s="136"/>
      <c r="J39" s="136"/>
    </row>
    <row r="40" spans="1:10" ht="11.25" customHeight="1">
      <c r="A40" s="144" t="s">
        <v>227</v>
      </c>
      <c r="B40" s="144"/>
      <c r="C40" s="144"/>
      <c r="D40" s="144"/>
      <c r="E40" s="144"/>
      <c r="F40" s="144"/>
      <c r="G40" s="144"/>
      <c r="H40" s="144"/>
      <c r="I40" s="144"/>
      <c r="J40" s="144"/>
    </row>
    <row r="41" spans="1:10" ht="12.75">
      <c r="A41" s="101" t="s">
        <v>293</v>
      </c>
      <c r="B41" s="102"/>
      <c r="C41" s="102"/>
      <c r="D41" s="102"/>
      <c r="E41" s="102"/>
      <c r="F41" s="102"/>
      <c r="G41" s="102"/>
      <c r="H41" s="102"/>
      <c r="I41" s="102"/>
      <c r="J41" s="102"/>
    </row>
    <row r="43" spans="1:10" ht="108.75" customHeight="1">
      <c r="A43" s="131" t="s">
        <v>167</v>
      </c>
      <c r="B43" s="131"/>
      <c r="C43" s="131"/>
      <c r="D43" s="131"/>
      <c r="E43" s="131"/>
      <c r="F43" s="131"/>
      <c r="G43" s="131"/>
      <c r="H43" s="131"/>
      <c r="I43" s="131"/>
      <c r="J43" s="131"/>
    </row>
    <row r="44" spans="1:10" ht="93.75" customHeight="1">
      <c r="A44" s="131" t="s">
        <v>228</v>
      </c>
      <c r="B44" s="131"/>
      <c r="C44" s="131"/>
      <c r="D44" s="131"/>
      <c r="E44" s="131"/>
      <c r="F44" s="131"/>
      <c r="G44" s="131"/>
      <c r="H44" s="131"/>
      <c r="I44" s="131"/>
      <c r="J44" s="131"/>
    </row>
    <row r="45" spans="1:10" ht="123" customHeight="1">
      <c r="A45" s="131" t="s">
        <v>168</v>
      </c>
      <c r="B45" s="131"/>
      <c r="C45" s="131"/>
      <c r="D45" s="131"/>
      <c r="E45" s="131"/>
      <c r="F45" s="131"/>
      <c r="G45" s="131"/>
      <c r="H45" s="131"/>
      <c r="I45" s="131"/>
      <c r="J45" s="131"/>
    </row>
    <row r="46" spans="1:10" ht="101.25" customHeight="1">
      <c r="A46" s="131" t="s">
        <v>169</v>
      </c>
      <c r="B46" s="131"/>
      <c r="C46" s="131"/>
      <c r="D46" s="131"/>
      <c r="E46" s="131"/>
      <c r="F46" s="131"/>
      <c r="G46" s="131"/>
      <c r="H46" s="131"/>
      <c r="I46" s="131"/>
      <c r="J46" s="131"/>
    </row>
    <row r="48" spans="1:10" ht="46.5" customHeight="1">
      <c r="A48" s="140" t="s">
        <v>229</v>
      </c>
      <c r="B48" s="140"/>
      <c r="C48" s="140"/>
      <c r="D48" s="140"/>
      <c r="E48" s="140"/>
      <c r="F48" s="140"/>
      <c r="G48" s="140"/>
      <c r="H48" s="140"/>
      <c r="I48" s="140"/>
      <c r="J48" s="140"/>
    </row>
    <row r="50" spans="1:10" ht="66.75" customHeight="1">
      <c r="A50" s="131" t="s">
        <v>170</v>
      </c>
      <c r="B50" s="135"/>
      <c r="C50" s="135"/>
      <c r="D50" s="135"/>
      <c r="E50" s="135"/>
      <c r="F50" s="135"/>
      <c r="G50" s="135"/>
      <c r="H50" s="135"/>
      <c r="I50" s="135"/>
      <c r="J50" s="135"/>
    </row>
    <row r="51" ht="6" customHeight="1"/>
    <row r="52" ht="15">
      <c r="A52" s="64" t="s">
        <v>171</v>
      </c>
    </row>
    <row r="53" ht="4.5" customHeight="1"/>
    <row r="54" spans="1:10" ht="100.5" customHeight="1">
      <c r="A54" s="131" t="s">
        <v>172</v>
      </c>
      <c r="B54" s="131"/>
      <c r="C54" s="131"/>
      <c r="D54" s="131"/>
      <c r="E54" s="131"/>
      <c r="F54" s="131"/>
      <c r="G54" s="131"/>
      <c r="H54" s="131"/>
      <c r="I54" s="131"/>
      <c r="J54" s="131"/>
    </row>
    <row r="55" spans="1:10" ht="30.75" customHeight="1">
      <c r="A55" s="131" t="s">
        <v>173</v>
      </c>
      <c r="B55" s="131"/>
      <c r="C55" s="131"/>
      <c r="D55" s="131"/>
      <c r="E55" s="131"/>
      <c r="F55" s="131"/>
      <c r="G55" s="131"/>
      <c r="H55" s="131"/>
      <c r="I55" s="131"/>
      <c r="J55" s="131"/>
    </row>
    <row r="56" spans="1:10" ht="129.75" customHeight="1">
      <c r="A56" s="131" t="s">
        <v>174</v>
      </c>
      <c r="B56" s="131"/>
      <c r="C56" s="131"/>
      <c r="D56" s="131"/>
      <c r="E56" s="131"/>
      <c r="F56" s="131"/>
      <c r="G56" s="131"/>
      <c r="H56" s="131"/>
      <c r="I56" s="131"/>
      <c r="J56" s="131"/>
    </row>
    <row r="57" spans="1:10" ht="96" customHeight="1">
      <c r="A57" s="131" t="s">
        <v>175</v>
      </c>
      <c r="B57" s="131"/>
      <c r="C57" s="131"/>
      <c r="D57" s="131"/>
      <c r="E57" s="131"/>
      <c r="F57" s="131"/>
      <c r="G57" s="131"/>
      <c r="H57" s="131"/>
      <c r="I57" s="131"/>
      <c r="J57" s="131"/>
    </row>
    <row r="58" spans="1:10" ht="96" customHeight="1">
      <c r="A58" s="131" t="s">
        <v>176</v>
      </c>
      <c r="B58" s="131"/>
      <c r="C58" s="131"/>
      <c r="D58" s="131"/>
      <c r="E58" s="131"/>
      <c r="F58" s="131"/>
      <c r="G58" s="131"/>
      <c r="H58" s="131"/>
      <c r="I58" s="131"/>
      <c r="J58" s="131"/>
    </row>
    <row r="60" spans="1:10" ht="18">
      <c r="A60" s="103" t="s">
        <v>177</v>
      </c>
      <c r="B60" s="104"/>
      <c r="C60" s="104"/>
      <c r="D60" s="104"/>
      <c r="E60" s="104"/>
      <c r="F60" s="104"/>
      <c r="G60" s="104"/>
      <c r="H60" s="104"/>
      <c r="I60" s="104"/>
      <c r="J60" s="104"/>
    </row>
    <row r="61" spans="1:10" ht="119.25" customHeight="1">
      <c r="A61" s="131" t="s">
        <v>178</v>
      </c>
      <c r="B61" s="131"/>
      <c r="C61" s="131"/>
      <c r="D61" s="131"/>
      <c r="E61" s="131"/>
      <c r="F61" s="131"/>
      <c r="G61" s="131"/>
      <c r="H61" s="131"/>
      <c r="I61" s="131"/>
      <c r="J61" s="131"/>
    </row>
    <row r="62" spans="1:10" ht="23.25" customHeight="1">
      <c r="A62" s="63" t="s">
        <v>230</v>
      </c>
      <c r="B62" s="104"/>
      <c r="C62" s="104"/>
      <c r="D62" s="104"/>
      <c r="E62" s="104"/>
      <c r="F62" s="104"/>
      <c r="G62" s="104"/>
      <c r="H62" s="104"/>
      <c r="I62" s="104"/>
      <c r="J62" s="104"/>
    </row>
    <row r="63" spans="1:10" ht="5.25" customHeight="1">
      <c r="A63" s="63"/>
      <c r="B63" s="104"/>
      <c r="C63" s="104"/>
      <c r="D63" s="104"/>
      <c r="E63" s="104"/>
      <c r="F63" s="104"/>
      <c r="G63" s="104"/>
      <c r="H63" s="104"/>
      <c r="I63" s="104"/>
      <c r="J63" s="104"/>
    </row>
    <row r="64" spans="1:10" ht="12.75">
      <c r="A64" s="105" t="s">
        <v>204</v>
      </c>
      <c r="B64" s="106" t="s">
        <v>50</v>
      </c>
      <c r="C64" s="106" t="s">
        <v>118</v>
      </c>
      <c r="D64" s="106" t="s">
        <v>119</v>
      </c>
      <c r="E64" s="106" t="s">
        <v>120</v>
      </c>
      <c r="F64" s="106" t="s">
        <v>121</v>
      </c>
      <c r="G64" s="106" t="s">
        <v>122</v>
      </c>
      <c r="H64" s="106" t="s">
        <v>123</v>
      </c>
      <c r="I64" s="106" t="s">
        <v>92</v>
      </c>
      <c r="J64" s="104"/>
    </row>
    <row r="65" spans="1:10" ht="45.75" customHeight="1">
      <c r="A65" s="107">
        <v>2004</v>
      </c>
      <c r="B65" s="98" t="s">
        <v>231</v>
      </c>
      <c r="C65" s="98" t="s">
        <v>231</v>
      </c>
      <c r="D65" s="98" t="s">
        <v>231</v>
      </c>
      <c r="E65" s="98" t="s">
        <v>231</v>
      </c>
      <c r="F65" s="98" t="s">
        <v>232</v>
      </c>
      <c r="G65" s="98" t="s">
        <v>294</v>
      </c>
      <c r="H65" s="98" t="s">
        <v>232</v>
      </c>
      <c r="I65" s="98" t="s">
        <v>232</v>
      </c>
      <c r="J65" s="104"/>
    </row>
    <row r="66" spans="1:10" ht="46.5" customHeight="1">
      <c r="A66" s="107">
        <v>2005</v>
      </c>
      <c r="B66" s="98" t="s">
        <v>231</v>
      </c>
      <c r="C66" s="98" t="s">
        <v>232</v>
      </c>
      <c r="D66" s="98" t="s">
        <v>232</v>
      </c>
      <c r="E66" s="98" t="s">
        <v>231</v>
      </c>
      <c r="F66" s="98" t="s">
        <v>232</v>
      </c>
      <c r="G66" s="98" t="s">
        <v>231</v>
      </c>
      <c r="H66" s="98" t="s">
        <v>295</v>
      </c>
      <c r="I66" s="98" t="s">
        <v>232</v>
      </c>
      <c r="J66" s="104"/>
    </row>
    <row r="67" spans="1:10" ht="49.5" customHeight="1">
      <c r="A67" s="108">
        <v>2007</v>
      </c>
      <c r="B67" s="109" t="s">
        <v>231</v>
      </c>
      <c r="C67" s="109" t="s">
        <v>231</v>
      </c>
      <c r="D67" s="109" t="s">
        <v>231</v>
      </c>
      <c r="E67" s="109" t="s">
        <v>231</v>
      </c>
      <c r="F67" s="109" t="s">
        <v>231</v>
      </c>
      <c r="G67" s="109" t="s">
        <v>231</v>
      </c>
      <c r="H67" s="109" t="s">
        <v>231</v>
      </c>
      <c r="I67" s="109" t="s">
        <v>231</v>
      </c>
      <c r="J67" s="104"/>
    </row>
    <row r="68" spans="1:10" ht="48" customHeight="1">
      <c r="A68" s="110">
        <v>2008</v>
      </c>
      <c r="B68" s="111" t="s">
        <v>231</v>
      </c>
      <c r="C68" s="111" t="s">
        <v>231</v>
      </c>
      <c r="D68" s="111" t="s">
        <v>231</v>
      </c>
      <c r="E68" s="111" t="s">
        <v>231</v>
      </c>
      <c r="F68" s="111" t="s">
        <v>231</v>
      </c>
      <c r="G68" s="111" t="s">
        <v>231</v>
      </c>
      <c r="H68" s="111" t="s">
        <v>231</v>
      </c>
      <c r="I68" s="111" t="s">
        <v>231</v>
      </c>
      <c r="J68" s="104"/>
    </row>
    <row r="69" spans="1:10" ht="24.75" customHeight="1">
      <c r="A69" s="136" t="s">
        <v>296</v>
      </c>
      <c r="B69" s="136"/>
      <c r="C69" s="136"/>
      <c r="D69" s="136"/>
      <c r="E69" s="136"/>
      <c r="F69" s="136"/>
      <c r="G69" s="136"/>
      <c r="H69" s="136"/>
      <c r="I69" s="136"/>
      <c r="J69" s="136"/>
    </row>
    <row r="70" spans="1:10" ht="12.75">
      <c r="A70" s="136" t="s">
        <v>297</v>
      </c>
      <c r="B70" s="136"/>
      <c r="C70" s="136"/>
      <c r="D70" s="136"/>
      <c r="E70" s="136"/>
      <c r="F70" s="136"/>
      <c r="G70" s="136"/>
      <c r="H70" s="136"/>
      <c r="I70" s="136"/>
      <c r="J70" s="136"/>
    </row>
    <row r="71" spans="1:10" ht="12.75">
      <c r="A71" s="112"/>
      <c r="B71" s="104"/>
      <c r="C71" s="104"/>
      <c r="D71" s="104"/>
      <c r="E71" s="104"/>
      <c r="F71" s="104"/>
      <c r="G71" s="104"/>
      <c r="H71" s="104"/>
      <c r="I71" s="104"/>
      <c r="J71" s="104"/>
    </row>
    <row r="72" spans="1:10" ht="146.25" customHeight="1">
      <c r="A72" s="131" t="s">
        <v>0</v>
      </c>
      <c r="B72" s="131"/>
      <c r="C72" s="131"/>
      <c r="D72" s="131"/>
      <c r="E72" s="131"/>
      <c r="F72" s="131"/>
      <c r="G72" s="131"/>
      <c r="H72" s="131"/>
      <c r="I72" s="131"/>
      <c r="J72" s="131"/>
    </row>
    <row r="73" spans="1:10" ht="78" customHeight="1">
      <c r="A73" s="131" t="s">
        <v>233</v>
      </c>
      <c r="B73" s="131"/>
      <c r="C73" s="131"/>
      <c r="D73" s="131"/>
      <c r="E73" s="131"/>
      <c r="F73" s="131"/>
      <c r="G73" s="131"/>
      <c r="H73" s="131"/>
      <c r="I73" s="131"/>
      <c r="J73" s="131"/>
    </row>
    <row r="74" spans="1:10" ht="129.75" customHeight="1">
      <c r="A74" s="131" t="s">
        <v>234</v>
      </c>
      <c r="B74" s="131"/>
      <c r="C74" s="131"/>
      <c r="D74" s="131"/>
      <c r="E74" s="131"/>
      <c r="F74" s="131"/>
      <c r="G74" s="131"/>
      <c r="H74" s="131"/>
      <c r="I74" s="131"/>
      <c r="J74" s="131"/>
    </row>
    <row r="75" spans="1:10" ht="129" customHeight="1">
      <c r="A75" s="131" t="s">
        <v>1</v>
      </c>
      <c r="B75" s="131"/>
      <c r="C75" s="131"/>
      <c r="D75" s="131"/>
      <c r="E75" s="131"/>
      <c r="F75" s="131"/>
      <c r="G75" s="131"/>
      <c r="H75" s="131"/>
      <c r="I75" s="131"/>
      <c r="J75" s="131"/>
    </row>
    <row r="76" spans="1:10" ht="52.5" customHeight="1">
      <c r="A76" s="131" t="s">
        <v>235</v>
      </c>
      <c r="B76" s="131"/>
      <c r="C76" s="131"/>
      <c r="D76" s="131"/>
      <c r="E76" s="131"/>
      <c r="F76" s="131"/>
      <c r="G76" s="131"/>
      <c r="H76" s="131"/>
      <c r="I76" s="131"/>
      <c r="J76" s="131"/>
    </row>
    <row r="77" spans="1:10" ht="103.5" customHeight="1">
      <c r="A77" s="131" t="s">
        <v>2</v>
      </c>
      <c r="B77" s="131"/>
      <c r="C77" s="131"/>
      <c r="D77" s="131"/>
      <c r="E77" s="131"/>
      <c r="F77" s="131"/>
      <c r="G77" s="131"/>
      <c r="H77" s="131"/>
      <c r="I77" s="131"/>
      <c r="J77" s="131"/>
    </row>
    <row r="78" spans="1:10" ht="137.25" customHeight="1">
      <c r="A78" s="131" t="s">
        <v>236</v>
      </c>
      <c r="B78" s="131"/>
      <c r="C78" s="131"/>
      <c r="D78" s="131"/>
      <c r="E78" s="131"/>
      <c r="F78" s="131"/>
      <c r="G78" s="131"/>
      <c r="H78" s="131"/>
      <c r="I78" s="131"/>
      <c r="J78" s="131"/>
    </row>
    <row r="79" spans="1:10" ht="27" customHeight="1">
      <c r="A79" s="141" t="s">
        <v>179</v>
      </c>
      <c r="B79" s="141"/>
      <c r="C79" s="141"/>
      <c r="D79" s="141"/>
      <c r="E79" s="141"/>
      <c r="F79" s="141"/>
      <c r="G79" s="141"/>
      <c r="H79" s="141"/>
      <c r="I79" s="141"/>
      <c r="J79" s="141"/>
    </row>
    <row r="80" spans="1:10" ht="149.25" customHeight="1">
      <c r="A80" s="131" t="s">
        <v>237</v>
      </c>
      <c r="B80" s="131"/>
      <c r="C80" s="131"/>
      <c r="D80" s="131"/>
      <c r="E80" s="131"/>
      <c r="F80" s="131"/>
      <c r="G80" s="131"/>
      <c r="H80" s="131"/>
      <c r="I80" s="131"/>
      <c r="J80" s="131"/>
    </row>
    <row r="82" ht="23.25">
      <c r="A82" s="113" t="s">
        <v>238</v>
      </c>
    </row>
    <row r="83" spans="1:10" ht="18">
      <c r="A83" s="114">
        <v>2004</v>
      </c>
      <c r="B83" s="104"/>
      <c r="C83" s="104"/>
      <c r="D83" s="104"/>
      <c r="E83" s="104"/>
      <c r="F83" s="104"/>
      <c r="G83" s="104"/>
      <c r="H83" s="104"/>
      <c r="I83" s="104"/>
      <c r="J83" s="104"/>
    </row>
    <row r="84" spans="1:10" ht="102" customHeight="1">
      <c r="A84" s="131" t="s">
        <v>239</v>
      </c>
      <c r="B84" s="131"/>
      <c r="C84" s="131"/>
      <c r="D84" s="131"/>
      <c r="E84" s="131"/>
      <c r="F84" s="131"/>
      <c r="G84" s="131"/>
      <c r="H84" s="131"/>
      <c r="I84" s="131"/>
      <c r="J84" s="131"/>
    </row>
    <row r="85" spans="1:10" ht="18">
      <c r="A85" s="114">
        <v>2005</v>
      </c>
      <c r="B85" s="115"/>
      <c r="C85" s="115"/>
      <c r="D85" s="115"/>
      <c r="E85" s="115"/>
      <c r="F85" s="115"/>
      <c r="G85" s="115"/>
      <c r="H85" s="115"/>
      <c r="I85" s="115"/>
      <c r="J85" s="115"/>
    </row>
    <row r="86" spans="1:10" ht="52.5" customHeight="1">
      <c r="A86" s="131" t="s">
        <v>240</v>
      </c>
      <c r="B86" s="131"/>
      <c r="C86" s="131"/>
      <c r="D86" s="131"/>
      <c r="E86" s="131"/>
      <c r="F86" s="131"/>
      <c r="G86" s="131"/>
      <c r="H86" s="131"/>
      <c r="I86" s="131"/>
      <c r="J86" s="131"/>
    </row>
    <row r="87" spans="1:10" ht="112.5" customHeight="1">
      <c r="A87" s="131" t="s">
        <v>241</v>
      </c>
      <c r="B87" s="131"/>
      <c r="C87" s="131"/>
      <c r="D87" s="131"/>
      <c r="E87" s="131"/>
      <c r="F87" s="131"/>
      <c r="G87" s="131"/>
      <c r="H87" s="131"/>
      <c r="I87" s="131"/>
      <c r="J87" s="131"/>
    </row>
    <row r="88" spans="1:10" ht="52.5" customHeight="1">
      <c r="A88" s="131" t="s">
        <v>242</v>
      </c>
      <c r="B88" s="131"/>
      <c r="C88" s="131"/>
      <c r="D88" s="131"/>
      <c r="E88" s="131"/>
      <c r="F88" s="131"/>
      <c r="G88" s="131"/>
      <c r="H88" s="131"/>
      <c r="I88" s="131"/>
      <c r="J88" s="131"/>
    </row>
    <row r="89" spans="1:10" ht="18">
      <c r="A89" s="114">
        <v>2007</v>
      </c>
      <c r="B89" s="115"/>
      <c r="C89" s="115"/>
      <c r="D89" s="115"/>
      <c r="E89" s="115"/>
      <c r="F89" s="115"/>
      <c r="G89" s="115"/>
      <c r="H89" s="115"/>
      <c r="I89" s="115"/>
      <c r="J89" s="115"/>
    </row>
    <row r="90" spans="1:10" ht="84" customHeight="1">
      <c r="A90" s="131" t="s">
        <v>243</v>
      </c>
      <c r="B90" s="131"/>
      <c r="C90" s="131"/>
      <c r="D90" s="131"/>
      <c r="E90" s="131"/>
      <c r="F90" s="131"/>
      <c r="G90" s="131"/>
      <c r="H90" s="131"/>
      <c r="I90" s="131"/>
      <c r="J90" s="131"/>
    </row>
    <row r="91" spans="1:10" ht="18.75" customHeight="1">
      <c r="A91" s="114">
        <v>2008</v>
      </c>
      <c r="B91" s="115"/>
      <c r="C91" s="115"/>
      <c r="D91" s="115"/>
      <c r="E91" s="115"/>
      <c r="F91" s="115"/>
      <c r="G91" s="115"/>
      <c r="H91" s="115"/>
      <c r="I91" s="115"/>
      <c r="J91" s="115"/>
    </row>
    <row r="92" spans="1:10" ht="101.25" customHeight="1">
      <c r="A92" s="131" t="s">
        <v>244</v>
      </c>
      <c r="B92" s="131"/>
      <c r="C92" s="131"/>
      <c r="D92" s="131"/>
      <c r="E92" s="131"/>
      <c r="F92" s="131"/>
      <c r="G92" s="131"/>
      <c r="H92" s="131"/>
      <c r="I92" s="131"/>
      <c r="J92" s="131"/>
    </row>
    <row r="93" spans="1:10" ht="33" customHeight="1">
      <c r="A93" s="113" t="s">
        <v>245</v>
      </c>
      <c r="B93" s="104"/>
      <c r="C93" s="104"/>
      <c r="D93" s="104"/>
      <c r="E93" s="104"/>
      <c r="F93" s="104"/>
      <c r="G93" s="104"/>
      <c r="H93" s="104"/>
      <c r="I93" s="104"/>
      <c r="J93" s="104"/>
    </row>
    <row r="94" spans="1:10" ht="69" customHeight="1">
      <c r="A94" s="131" t="s">
        <v>246</v>
      </c>
      <c r="B94" s="131"/>
      <c r="C94" s="131"/>
      <c r="D94" s="131"/>
      <c r="E94" s="131"/>
      <c r="F94" s="131"/>
      <c r="G94" s="131"/>
      <c r="H94" s="131"/>
      <c r="I94" s="131"/>
      <c r="J94" s="131"/>
    </row>
    <row r="95" spans="1:10" ht="33.75" customHeight="1">
      <c r="A95" s="131" t="s">
        <v>3</v>
      </c>
      <c r="B95" s="131"/>
      <c r="C95" s="131"/>
      <c r="D95" s="131"/>
      <c r="E95" s="131"/>
      <c r="F95" s="131"/>
      <c r="G95" s="131"/>
      <c r="H95" s="131"/>
      <c r="I95" s="131"/>
      <c r="J95" s="131"/>
    </row>
    <row r="96" spans="1:10" ht="16.5">
      <c r="A96" s="116" t="s">
        <v>247</v>
      </c>
      <c r="B96" s="117" t="s">
        <v>248</v>
      </c>
      <c r="C96" s="104"/>
      <c r="D96" s="104"/>
      <c r="E96" s="104"/>
      <c r="F96" s="104"/>
      <c r="G96" s="104"/>
      <c r="H96" s="104"/>
      <c r="I96" s="104"/>
      <c r="J96" s="104"/>
    </row>
    <row r="97" spans="1:10" ht="16.5">
      <c r="A97" s="116" t="s">
        <v>249</v>
      </c>
      <c r="B97" s="117" t="s">
        <v>250</v>
      </c>
      <c r="C97" s="104"/>
      <c r="D97" s="104"/>
      <c r="E97" s="104"/>
      <c r="F97" s="104"/>
      <c r="G97" s="104"/>
      <c r="H97" s="104"/>
      <c r="I97" s="104"/>
      <c r="J97" s="104"/>
    </row>
    <row r="98" spans="1:10" ht="16.5">
      <c r="A98" s="116" t="s">
        <v>163</v>
      </c>
      <c r="B98" s="117" t="s">
        <v>251</v>
      </c>
      <c r="C98" s="104"/>
      <c r="D98" s="104"/>
      <c r="E98" s="104"/>
      <c r="F98" s="104"/>
      <c r="G98" s="104"/>
      <c r="H98" s="104"/>
      <c r="I98" s="104"/>
      <c r="J98" s="104"/>
    </row>
    <row r="99" spans="1:10" ht="33.75" customHeight="1">
      <c r="A99" s="118" t="s">
        <v>202</v>
      </c>
      <c r="B99" s="139" t="s">
        <v>252</v>
      </c>
      <c r="C99" s="139"/>
      <c r="D99" s="139"/>
      <c r="E99" s="139"/>
      <c r="F99" s="139"/>
      <c r="G99" s="139"/>
      <c r="H99" s="139"/>
      <c r="I99" s="139"/>
      <c r="J99" s="139"/>
    </row>
    <row r="100" spans="1:10" ht="35.25" customHeight="1">
      <c r="A100" s="119" t="s">
        <v>253</v>
      </c>
      <c r="B100" s="104"/>
      <c r="C100" s="104"/>
      <c r="D100" s="104"/>
      <c r="E100" s="104"/>
      <c r="F100" s="104"/>
      <c r="G100" s="104"/>
      <c r="H100" s="104"/>
      <c r="I100" s="104"/>
      <c r="J100" s="104"/>
    </row>
    <row r="101" spans="1:10" ht="15">
      <c r="A101" s="120" t="s">
        <v>254</v>
      </c>
      <c r="B101" s="104"/>
      <c r="C101" s="104"/>
      <c r="D101" s="104"/>
      <c r="E101" s="104"/>
      <c r="F101" s="104"/>
      <c r="G101" s="104"/>
      <c r="H101" s="104"/>
      <c r="I101" s="104"/>
      <c r="J101" s="104"/>
    </row>
    <row r="102" spans="1:10" ht="72" customHeight="1">
      <c r="A102" s="131" t="s">
        <v>255</v>
      </c>
      <c r="B102" s="131"/>
      <c r="C102" s="131"/>
      <c r="D102" s="131"/>
      <c r="E102" s="131"/>
      <c r="F102" s="131"/>
      <c r="G102" s="131"/>
      <c r="H102" s="131"/>
      <c r="I102" s="131"/>
      <c r="J102" s="131"/>
    </row>
    <row r="103" spans="1:10" ht="15">
      <c r="A103" s="120" t="s">
        <v>256</v>
      </c>
      <c r="B103" s="104"/>
      <c r="C103" s="104"/>
      <c r="D103" s="104"/>
      <c r="E103" s="104"/>
      <c r="F103" s="104"/>
      <c r="G103" s="104"/>
      <c r="H103" s="104"/>
      <c r="I103" s="104"/>
      <c r="J103" s="104"/>
    </row>
    <row r="104" spans="1:10" ht="16.5">
      <c r="A104" s="139" t="s">
        <v>257</v>
      </c>
      <c r="B104" s="139"/>
      <c r="C104" s="139"/>
      <c r="D104" s="139"/>
      <c r="E104" s="139"/>
      <c r="F104" s="139"/>
      <c r="G104" s="139"/>
      <c r="H104" s="139"/>
      <c r="I104" s="139"/>
      <c r="J104" s="139"/>
    </row>
    <row r="105" spans="1:10" ht="42" customHeight="1">
      <c r="A105" s="139" t="s">
        <v>4</v>
      </c>
      <c r="B105" s="139"/>
      <c r="C105" s="139"/>
      <c r="D105" s="139"/>
      <c r="E105" s="139"/>
      <c r="F105" s="139"/>
      <c r="G105" s="139"/>
      <c r="H105" s="139"/>
      <c r="I105" s="139"/>
      <c r="J105" s="139"/>
    </row>
    <row r="106" spans="1:10" ht="33" customHeight="1">
      <c r="A106" s="139" t="s">
        <v>5</v>
      </c>
      <c r="B106" s="139"/>
      <c r="C106" s="139"/>
      <c r="D106" s="139"/>
      <c r="E106" s="139"/>
      <c r="F106" s="139"/>
      <c r="G106" s="139"/>
      <c r="H106" s="139"/>
      <c r="I106" s="139"/>
      <c r="J106" s="139"/>
    </row>
    <row r="107" spans="1:10" ht="15">
      <c r="A107" s="120" t="s">
        <v>258</v>
      </c>
      <c r="B107" s="104"/>
      <c r="C107" s="104"/>
      <c r="D107" s="104"/>
      <c r="E107" s="104"/>
      <c r="F107" s="104"/>
      <c r="G107" s="104"/>
      <c r="H107" s="104"/>
      <c r="I107" s="104"/>
      <c r="J107" s="104"/>
    </row>
    <row r="108" spans="1:10" ht="161.25" customHeight="1">
      <c r="A108" s="131" t="s">
        <v>6</v>
      </c>
      <c r="B108" s="131"/>
      <c r="C108" s="131"/>
      <c r="D108" s="131"/>
      <c r="E108" s="131"/>
      <c r="F108" s="131"/>
      <c r="G108" s="131"/>
      <c r="H108" s="131"/>
      <c r="I108" s="131"/>
      <c r="J108" s="131"/>
    </row>
    <row r="109" spans="1:10" ht="20.25" customHeight="1">
      <c r="A109" s="120" t="s">
        <v>259</v>
      </c>
      <c r="B109" s="104"/>
      <c r="C109" s="104"/>
      <c r="D109" s="104"/>
      <c r="E109" s="104"/>
      <c r="F109" s="104"/>
      <c r="G109" s="104"/>
      <c r="H109" s="104"/>
      <c r="I109" s="104"/>
      <c r="J109" s="104"/>
    </row>
    <row r="110" spans="1:10" ht="50.25" customHeight="1">
      <c r="A110" s="131" t="s">
        <v>260</v>
      </c>
      <c r="B110" s="131"/>
      <c r="C110" s="131"/>
      <c r="D110" s="131"/>
      <c r="E110" s="131"/>
      <c r="F110" s="131"/>
      <c r="G110" s="131"/>
      <c r="H110" s="131"/>
      <c r="I110" s="131"/>
      <c r="J110" s="131"/>
    </row>
    <row r="111" spans="1:10" ht="69" customHeight="1">
      <c r="A111" s="131" t="s">
        <v>261</v>
      </c>
      <c r="B111" s="131"/>
      <c r="C111" s="131"/>
      <c r="D111" s="131"/>
      <c r="E111" s="131"/>
      <c r="F111" s="131"/>
      <c r="G111" s="131"/>
      <c r="H111" s="131"/>
      <c r="I111" s="131"/>
      <c r="J111" s="131"/>
    </row>
    <row r="112" spans="1:10" ht="50.25" customHeight="1">
      <c r="A112" s="131" t="s">
        <v>262</v>
      </c>
      <c r="B112" s="131"/>
      <c r="C112" s="131"/>
      <c r="D112" s="131"/>
      <c r="E112" s="131"/>
      <c r="F112" s="131"/>
      <c r="G112" s="131"/>
      <c r="H112" s="131"/>
      <c r="I112" s="131"/>
      <c r="J112" s="131"/>
    </row>
    <row r="113" spans="1:10" ht="16.5" customHeight="1">
      <c r="A113" s="120" t="s">
        <v>263</v>
      </c>
      <c r="B113" s="104"/>
      <c r="C113" s="104"/>
      <c r="D113" s="104"/>
      <c r="E113" s="104"/>
      <c r="F113" s="104"/>
      <c r="G113" s="104"/>
      <c r="H113" s="104"/>
      <c r="I113" s="104"/>
      <c r="J113" s="104"/>
    </row>
    <row r="114" spans="1:10" ht="69.75" customHeight="1">
      <c r="A114" s="131" t="s">
        <v>264</v>
      </c>
      <c r="B114" s="131"/>
      <c r="C114" s="131"/>
      <c r="D114" s="131"/>
      <c r="E114" s="131"/>
      <c r="F114" s="131"/>
      <c r="G114" s="131"/>
      <c r="H114" s="131"/>
      <c r="I114" s="131"/>
      <c r="J114" s="131"/>
    </row>
    <row r="115" spans="1:10" ht="16.5" customHeight="1">
      <c r="A115" s="120" t="s">
        <v>108</v>
      </c>
      <c r="B115" s="104"/>
      <c r="C115" s="104"/>
      <c r="D115" s="104"/>
      <c r="E115" s="104"/>
      <c r="F115" s="104"/>
      <c r="G115" s="104"/>
      <c r="H115" s="104"/>
      <c r="I115" s="104"/>
      <c r="J115" s="104"/>
    </row>
    <row r="116" spans="1:10" ht="69.75" customHeight="1">
      <c r="A116" s="131" t="s">
        <v>265</v>
      </c>
      <c r="B116" s="131"/>
      <c r="C116" s="131"/>
      <c r="D116" s="131"/>
      <c r="E116" s="131"/>
      <c r="F116" s="131"/>
      <c r="G116" s="131"/>
      <c r="H116" s="131"/>
      <c r="I116" s="131"/>
      <c r="J116" s="131"/>
    </row>
    <row r="117" spans="1:10" ht="162.75" customHeight="1">
      <c r="A117" s="131" t="s">
        <v>266</v>
      </c>
      <c r="B117" s="131"/>
      <c r="C117" s="131"/>
      <c r="D117" s="131"/>
      <c r="E117" s="131"/>
      <c r="F117" s="131"/>
      <c r="G117" s="131"/>
      <c r="H117" s="131"/>
      <c r="I117" s="131"/>
      <c r="J117" s="131"/>
    </row>
    <row r="118" spans="1:10" ht="31.5" customHeight="1">
      <c r="A118" s="131" t="s">
        <v>267</v>
      </c>
      <c r="B118" s="131"/>
      <c r="C118" s="131"/>
      <c r="D118" s="131"/>
      <c r="E118" s="131"/>
      <c r="F118" s="131"/>
      <c r="G118" s="131"/>
      <c r="H118" s="131"/>
      <c r="I118" s="131"/>
      <c r="J118" s="131"/>
    </row>
    <row r="119" spans="1:10" ht="16.5">
      <c r="A119" s="121" t="s">
        <v>7</v>
      </c>
      <c r="B119" s="122"/>
      <c r="C119" s="122"/>
      <c r="D119" s="122"/>
      <c r="E119" s="122"/>
      <c r="F119" s="122"/>
      <c r="G119" s="122"/>
      <c r="H119" s="122"/>
      <c r="I119" s="122"/>
      <c r="J119" s="122"/>
    </row>
    <row r="120" spans="1:10" ht="16.5">
      <c r="A120" s="121" t="s">
        <v>8</v>
      </c>
      <c r="B120" s="122"/>
      <c r="C120" s="122"/>
      <c r="D120" s="122"/>
      <c r="E120" s="122"/>
      <c r="F120" s="122"/>
      <c r="G120" s="122"/>
      <c r="H120" s="122"/>
      <c r="I120" s="122"/>
      <c r="J120" s="122"/>
    </row>
    <row r="121" spans="1:10" ht="37.5" customHeight="1">
      <c r="A121" s="131" t="s">
        <v>268</v>
      </c>
      <c r="B121" s="131"/>
      <c r="C121" s="131"/>
      <c r="D121" s="131"/>
      <c r="E121" s="131"/>
      <c r="F121" s="131"/>
      <c r="G121" s="131"/>
      <c r="H121" s="131"/>
      <c r="I121" s="131"/>
      <c r="J121" s="131"/>
    </row>
    <row r="122" spans="1:10" ht="16.5" customHeight="1">
      <c r="A122" s="120" t="s">
        <v>269</v>
      </c>
      <c r="B122" s="104"/>
      <c r="C122" s="104"/>
      <c r="D122" s="104"/>
      <c r="E122" s="104"/>
      <c r="F122" s="104"/>
      <c r="G122" s="104"/>
      <c r="H122" s="104"/>
      <c r="I122" s="104"/>
      <c r="J122" s="104"/>
    </row>
    <row r="123" spans="1:10" ht="148.5" customHeight="1">
      <c r="A123" s="131" t="s">
        <v>270</v>
      </c>
      <c r="B123" s="131"/>
      <c r="C123" s="131"/>
      <c r="D123" s="131"/>
      <c r="E123" s="131"/>
      <c r="F123" s="131"/>
      <c r="G123" s="131"/>
      <c r="H123" s="131"/>
      <c r="I123" s="131"/>
      <c r="J123" s="131"/>
    </row>
    <row r="124" spans="1:10" ht="100.5" customHeight="1">
      <c r="A124" s="131" t="s">
        <v>271</v>
      </c>
      <c r="B124" s="131"/>
      <c r="C124" s="131"/>
      <c r="D124" s="131"/>
      <c r="E124" s="131"/>
      <c r="F124" s="131"/>
      <c r="G124" s="131"/>
      <c r="H124" s="131"/>
      <c r="I124" s="131"/>
      <c r="J124" s="131"/>
    </row>
    <row r="125" spans="1:10" ht="16.5" customHeight="1">
      <c r="A125" s="120" t="s">
        <v>272</v>
      </c>
      <c r="B125" s="104"/>
      <c r="C125" s="104"/>
      <c r="D125" s="104"/>
      <c r="E125" s="104"/>
      <c r="F125" s="104"/>
      <c r="G125" s="104"/>
      <c r="H125" s="104"/>
      <c r="I125" s="104"/>
      <c r="J125" s="104"/>
    </row>
    <row r="126" spans="1:10" ht="81" customHeight="1">
      <c r="A126" s="131" t="s">
        <v>273</v>
      </c>
      <c r="B126" s="131"/>
      <c r="C126" s="131"/>
      <c r="D126" s="131"/>
      <c r="E126" s="131"/>
      <c r="F126" s="131"/>
      <c r="G126" s="131"/>
      <c r="H126" s="131"/>
      <c r="I126" s="131"/>
      <c r="J126" s="131"/>
    </row>
    <row r="127" spans="1:10" ht="16.5" customHeight="1">
      <c r="A127" s="120" t="s">
        <v>274</v>
      </c>
      <c r="B127" s="104"/>
      <c r="C127" s="104"/>
      <c r="D127" s="104"/>
      <c r="E127" s="104"/>
      <c r="F127" s="104"/>
      <c r="G127" s="104"/>
      <c r="H127" s="104"/>
      <c r="I127" s="104"/>
      <c r="J127" s="104"/>
    </row>
    <row r="128" spans="1:10" ht="16.5">
      <c r="A128" s="139" t="s">
        <v>275</v>
      </c>
      <c r="B128" s="139"/>
      <c r="C128" s="139"/>
      <c r="D128" s="139"/>
      <c r="E128" s="139"/>
      <c r="F128" s="139"/>
      <c r="G128" s="139"/>
      <c r="H128" s="139"/>
      <c r="I128" s="139"/>
      <c r="J128" s="139"/>
    </row>
    <row r="129" spans="1:10" ht="32.25" customHeight="1">
      <c r="A129" s="139" t="s">
        <v>9</v>
      </c>
      <c r="B129" s="139"/>
      <c r="C129" s="139"/>
      <c r="D129" s="139"/>
      <c r="E129" s="139"/>
      <c r="F129" s="139"/>
      <c r="G129" s="139"/>
      <c r="H129" s="139"/>
      <c r="I129" s="139"/>
      <c r="J129" s="139"/>
    </row>
    <row r="130" spans="1:10" ht="32.25" customHeight="1">
      <c r="A130" s="139" t="s">
        <v>10</v>
      </c>
      <c r="B130" s="139"/>
      <c r="C130" s="139"/>
      <c r="D130" s="139"/>
      <c r="E130" s="139"/>
      <c r="F130" s="139"/>
      <c r="G130" s="139"/>
      <c r="H130" s="139"/>
      <c r="I130" s="139"/>
      <c r="J130" s="139"/>
    </row>
    <row r="131" spans="1:10" ht="35.25" customHeight="1">
      <c r="A131" s="139" t="s">
        <v>11</v>
      </c>
      <c r="B131" s="139"/>
      <c r="C131" s="139"/>
      <c r="D131" s="139"/>
      <c r="E131" s="139"/>
      <c r="F131" s="139"/>
      <c r="G131" s="139"/>
      <c r="H131" s="139"/>
      <c r="I131" s="139"/>
      <c r="J131" s="139"/>
    </row>
    <row r="132" spans="1:10" ht="36" customHeight="1">
      <c r="A132" s="139" t="s">
        <v>276</v>
      </c>
      <c r="B132" s="139"/>
      <c r="C132" s="139"/>
      <c r="D132" s="139"/>
      <c r="E132" s="139"/>
      <c r="F132" s="139"/>
      <c r="G132" s="139"/>
      <c r="H132" s="139"/>
      <c r="I132" s="139"/>
      <c r="J132" s="139"/>
    </row>
    <row r="133" spans="1:10" ht="15">
      <c r="A133" s="120" t="s">
        <v>277</v>
      </c>
      <c r="B133" s="104"/>
      <c r="C133" s="104"/>
      <c r="D133" s="104"/>
      <c r="E133" s="104"/>
      <c r="F133" s="104"/>
      <c r="G133" s="104"/>
      <c r="H133" s="104"/>
      <c r="I133" s="104"/>
      <c r="J133" s="104"/>
    </row>
    <row r="134" spans="1:10" ht="87.75" customHeight="1">
      <c r="A134" s="131" t="s">
        <v>278</v>
      </c>
      <c r="B134" s="131"/>
      <c r="C134" s="131"/>
      <c r="D134" s="131"/>
      <c r="E134" s="131"/>
      <c r="F134" s="131"/>
      <c r="G134" s="131"/>
      <c r="H134" s="131"/>
      <c r="I134" s="131"/>
      <c r="J134" s="131"/>
    </row>
    <row r="135" spans="1:10" ht="67.5" customHeight="1">
      <c r="A135" s="139" t="s">
        <v>12</v>
      </c>
      <c r="B135" s="139"/>
      <c r="C135" s="139"/>
      <c r="D135" s="139"/>
      <c r="E135" s="139"/>
      <c r="F135" s="139"/>
      <c r="G135" s="139"/>
      <c r="H135" s="139"/>
      <c r="I135" s="139"/>
      <c r="J135" s="139"/>
    </row>
    <row r="136" spans="1:10" ht="16.5">
      <c r="A136" s="139" t="s">
        <v>13</v>
      </c>
      <c r="B136" s="139"/>
      <c r="C136" s="139"/>
      <c r="D136" s="139"/>
      <c r="E136" s="139"/>
      <c r="F136" s="139"/>
      <c r="G136" s="139"/>
      <c r="H136" s="139"/>
      <c r="I136" s="139"/>
      <c r="J136" s="139"/>
    </row>
    <row r="137" spans="1:10" ht="50.25" customHeight="1">
      <c r="A137" s="142" t="s">
        <v>14</v>
      </c>
      <c r="B137" s="142"/>
      <c r="C137" s="142"/>
      <c r="D137" s="142"/>
      <c r="E137" s="142"/>
      <c r="F137" s="142"/>
      <c r="G137" s="142"/>
      <c r="H137" s="142"/>
      <c r="I137" s="142"/>
      <c r="J137" s="142"/>
    </row>
    <row r="138" spans="1:10" ht="16.5">
      <c r="A138" s="142" t="s">
        <v>15</v>
      </c>
      <c r="B138" s="142"/>
      <c r="C138" s="142"/>
      <c r="D138" s="142"/>
      <c r="E138" s="142"/>
      <c r="F138" s="142"/>
      <c r="G138" s="142"/>
      <c r="H138" s="142"/>
      <c r="I138" s="142"/>
      <c r="J138" s="142"/>
    </row>
    <row r="139" spans="1:10" ht="39.75" customHeight="1">
      <c r="A139" s="142" t="s">
        <v>16</v>
      </c>
      <c r="B139" s="142"/>
      <c r="C139" s="142"/>
      <c r="D139" s="142"/>
      <c r="E139" s="142"/>
      <c r="F139" s="142"/>
      <c r="G139" s="142"/>
      <c r="H139" s="142"/>
      <c r="I139" s="142"/>
      <c r="J139" s="142"/>
    </row>
    <row r="140" spans="1:10" ht="17.25" customHeight="1">
      <c r="A140" s="120" t="s">
        <v>279</v>
      </c>
      <c r="B140" s="104"/>
      <c r="C140" s="104"/>
      <c r="D140" s="104"/>
      <c r="E140" s="104"/>
      <c r="F140" s="104"/>
      <c r="G140" s="104"/>
      <c r="H140" s="104"/>
      <c r="I140" s="104"/>
      <c r="J140" s="104"/>
    </row>
    <row r="141" spans="1:10" ht="48" customHeight="1">
      <c r="A141" s="131" t="s">
        <v>280</v>
      </c>
      <c r="B141" s="131"/>
      <c r="C141" s="131"/>
      <c r="D141" s="131"/>
      <c r="E141" s="131"/>
      <c r="F141" s="131"/>
      <c r="G141" s="131"/>
      <c r="H141" s="131"/>
      <c r="I141" s="131"/>
      <c r="J141" s="131"/>
    </row>
    <row r="142" spans="1:10" ht="31.5" customHeight="1">
      <c r="A142" s="139" t="s">
        <v>17</v>
      </c>
      <c r="B142" s="139"/>
      <c r="C142" s="139"/>
      <c r="D142" s="139"/>
      <c r="E142" s="139"/>
      <c r="F142" s="139"/>
      <c r="G142" s="139"/>
      <c r="H142" s="139"/>
      <c r="I142" s="139"/>
      <c r="J142" s="139"/>
    </row>
    <row r="143" spans="1:10" ht="30" customHeight="1">
      <c r="A143" s="139" t="s">
        <v>18</v>
      </c>
      <c r="B143" s="139"/>
      <c r="C143" s="139"/>
      <c r="D143" s="139"/>
      <c r="E143" s="139"/>
      <c r="F143" s="139"/>
      <c r="G143" s="139"/>
      <c r="H143" s="139"/>
      <c r="I143" s="139"/>
      <c r="J143" s="139"/>
    </row>
    <row r="144" spans="1:10" ht="16.5" customHeight="1">
      <c r="A144" s="120" t="s">
        <v>281</v>
      </c>
      <c r="B144" s="104"/>
      <c r="C144" s="104"/>
      <c r="D144" s="104"/>
      <c r="E144" s="104"/>
      <c r="F144" s="104"/>
      <c r="G144" s="104"/>
      <c r="H144" s="104"/>
      <c r="I144" s="104"/>
      <c r="J144" s="104"/>
    </row>
    <row r="145" spans="1:10" ht="109.5" customHeight="1">
      <c r="A145" s="131" t="s">
        <v>282</v>
      </c>
      <c r="B145" s="131"/>
      <c r="C145" s="131"/>
      <c r="D145" s="131"/>
      <c r="E145" s="131"/>
      <c r="F145" s="131"/>
      <c r="G145" s="131"/>
      <c r="H145" s="131"/>
      <c r="I145" s="131"/>
      <c r="J145" s="131"/>
    </row>
    <row r="146" spans="1:10" ht="103.5" customHeight="1">
      <c r="A146" s="131" t="s">
        <v>283</v>
      </c>
      <c r="B146" s="131"/>
      <c r="C146" s="131"/>
      <c r="D146" s="131"/>
      <c r="E146" s="131"/>
      <c r="F146" s="131"/>
      <c r="G146" s="131"/>
      <c r="H146" s="131"/>
      <c r="I146" s="131"/>
      <c r="J146" s="131"/>
    </row>
    <row r="147" spans="1:10" ht="15">
      <c r="A147" s="120" t="s">
        <v>284</v>
      </c>
      <c r="B147" s="104"/>
      <c r="C147" s="104"/>
      <c r="D147" s="104"/>
      <c r="E147" s="104"/>
      <c r="F147" s="104"/>
      <c r="G147" s="104"/>
      <c r="H147" s="104"/>
      <c r="I147" s="104"/>
      <c r="J147" s="104"/>
    </row>
    <row r="148" spans="1:10" ht="45.75" customHeight="1">
      <c r="A148" s="131" t="s">
        <v>285</v>
      </c>
      <c r="B148" s="131"/>
      <c r="C148" s="131"/>
      <c r="D148" s="131"/>
      <c r="E148" s="131"/>
      <c r="F148" s="131"/>
      <c r="G148" s="131"/>
      <c r="H148" s="131"/>
      <c r="I148" s="131"/>
      <c r="J148" s="131"/>
    </row>
    <row r="149" spans="1:10" ht="84" customHeight="1">
      <c r="A149" s="139" t="s">
        <v>286</v>
      </c>
      <c r="B149" s="139"/>
      <c r="C149" s="139"/>
      <c r="D149" s="139"/>
      <c r="E149" s="139"/>
      <c r="F149" s="139"/>
      <c r="G149" s="139"/>
      <c r="H149" s="139"/>
      <c r="I149" s="139"/>
      <c r="J149" s="139"/>
    </row>
    <row r="150" spans="1:10" ht="16.5">
      <c r="A150" s="123" t="s">
        <v>19</v>
      </c>
      <c r="B150" s="104"/>
      <c r="C150" s="104"/>
      <c r="D150" s="104"/>
      <c r="E150" s="104"/>
      <c r="F150" s="104"/>
      <c r="G150" s="104"/>
      <c r="H150" s="104"/>
      <c r="I150" s="104"/>
      <c r="J150" s="104"/>
    </row>
    <row r="151" spans="1:10" ht="16.5">
      <c r="A151" s="123" t="s">
        <v>20</v>
      </c>
      <c r="B151" s="104"/>
      <c r="C151" s="104"/>
      <c r="D151" s="104"/>
      <c r="E151" s="104"/>
      <c r="F151" s="104"/>
      <c r="G151" s="104"/>
      <c r="H151" s="104"/>
      <c r="I151" s="104"/>
      <c r="J151" s="104"/>
    </row>
    <row r="152" spans="1:10" ht="16.5">
      <c r="A152" s="123" t="s">
        <v>21</v>
      </c>
      <c r="B152" s="104"/>
      <c r="C152" s="104"/>
      <c r="D152" s="104"/>
      <c r="E152" s="104"/>
      <c r="F152" s="104"/>
      <c r="G152" s="104"/>
      <c r="H152" s="104"/>
      <c r="I152" s="104"/>
      <c r="J152" s="104"/>
    </row>
    <row r="153" spans="1:10" ht="16.5">
      <c r="A153" s="123" t="s">
        <v>22</v>
      </c>
      <c r="B153" s="104"/>
      <c r="C153" s="104"/>
      <c r="D153" s="104"/>
      <c r="E153" s="104"/>
      <c r="F153" s="104"/>
      <c r="G153" s="104"/>
      <c r="H153" s="104"/>
      <c r="I153" s="104"/>
      <c r="J153" s="104"/>
    </row>
    <row r="154" spans="1:10" ht="16.5">
      <c r="A154" s="123" t="s">
        <v>23</v>
      </c>
      <c r="B154" s="104"/>
      <c r="C154" s="104"/>
      <c r="D154" s="104"/>
      <c r="E154" s="104"/>
      <c r="F154" s="104"/>
      <c r="G154" s="104"/>
      <c r="H154" s="104"/>
      <c r="I154" s="104"/>
      <c r="J154" s="104"/>
    </row>
    <row r="155" spans="1:10" ht="50.25" customHeight="1">
      <c r="A155" s="131" t="s">
        <v>287</v>
      </c>
      <c r="B155" s="131"/>
      <c r="C155" s="131"/>
      <c r="D155" s="131"/>
      <c r="E155" s="131"/>
      <c r="F155" s="131"/>
      <c r="G155" s="131"/>
      <c r="H155" s="131"/>
      <c r="I155" s="131"/>
      <c r="J155" s="131"/>
    </row>
  </sheetData>
  <mergeCells count="82">
    <mergeCell ref="A148:J148"/>
    <mergeCell ref="A149:J149"/>
    <mergeCell ref="A155:J155"/>
    <mergeCell ref="A37:J37"/>
    <mergeCell ref="A38:J38"/>
    <mergeCell ref="A40:J40"/>
    <mergeCell ref="A142:J142"/>
    <mergeCell ref="A143:J143"/>
    <mergeCell ref="A145:J145"/>
    <mergeCell ref="A146:J146"/>
    <mergeCell ref="A137:J137"/>
    <mergeCell ref="A138:J138"/>
    <mergeCell ref="A139:J139"/>
    <mergeCell ref="A141:J141"/>
    <mergeCell ref="A132:J132"/>
    <mergeCell ref="A134:J134"/>
    <mergeCell ref="A135:J135"/>
    <mergeCell ref="A136:J136"/>
    <mergeCell ref="A128:J128"/>
    <mergeCell ref="A129:J129"/>
    <mergeCell ref="A130:J130"/>
    <mergeCell ref="A131:J131"/>
    <mergeCell ref="A121:J121"/>
    <mergeCell ref="A123:J123"/>
    <mergeCell ref="A124:J124"/>
    <mergeCell ref="A126:J126"/>
    <mergeCell ref="A114:J114"/>
    <mergeCell ref="A116:J116"/>
    <mergeCell ref="A117:J117"/>
    <mergeCell ref="A118:J118"/>
    <mergeCell ref="A108:J108"/>
    <mergeCell ref="A110:J110"/>
    <mergeCell ref="A111:J111"/>
    <mergeCell ref="A112:J112"/>
    <mergeCell ref="A102:J102"/>
    <mergeCell ref="A104:J104"/>
    <mergeCell ref="A105:J105"/>
    <mergeCell ref="A106:J106"/>
    <mergeCell ref="A94:J94"/>
    <mergeCell ref="A95:J95"/>
    <mergeCell ref="B99:J99"/>
    <mergeCell ref="A92:J92"/>
    <mergeCell ref="A86:J86"/>
    <mergeCell ref="A87:J87"/>
    <mergeCell ref="A88:J88"/>
    <mergeCell ref="A90:J90"/>
    <mergeCell ref="A84:J84"/>
    <mergeCell ref="A46:J46"/>
    <mergeCell ref="A48:J48"/>
    <mergeCell ref="A80:J80"/>
    <mergeCell ref="A79:J79"/>
    <mergeCell ref="A74:J74"/>
    <mergeCell ref="A73:J73"/>
    <mergeCell ref="A78:J78"/>
    <mergeCell ref="A77:J77"/>
    <mergeCell ref="A76:J76"/>
    <mergeCell ref="A43:J43"/>
    <mergeCell ref="A44:J44"/>
    <mergeCell ref="A5:J5"/>
    <mergeCell ref="A9:J9"/>
    <mergeCell ref="A13:J13"/>
    <mergeCell ref="A17:J17"/>
    <mergeCell ref="A14:J14"/>
    <mergeCell ref="A72:J72"/>
    <mergeCell ref="A61:J61"/>
    <mergeCell ref="A69:J69"/>
    <mergeCell ref="A70:J70"/>
    <mergeCell ref="A39:J39"/>
    <mergeCell ref="A19:J19"/>
    <mergeCell ref="A22:J22"/>
    <mergeCell ref="A27:J27"/>
    <mergeCell ref="A32:J32"/>
    <mergeCell ref="A45:J45"/>
    <mergeCell ref="A75:J75"/>
    <mergeCell ref="A1:J1"/>
    <mergeCell ref="A10:J10"/>
    <mergeCell ref="A57:J57"/>
    <mergeCell ref="A58:J58"/>
    <mergeCell ref="A50:J50"/>
    <mergeCell ref="A54:J54"/>
    <mergeCell ref="A55:J55"/>
    <mergeCell ref="A56:J56"/>
  </mergeCells>
  <conditionalFormatting sqref="B33:J35 B28:J30 C23:J26 B24:B26">
    <cfRule type="cellIs" priority="1" dxfId="0" operator="notEqual" stopIfTrue="1">
      <formula>#REF!</formula>
    </cfRule>
  </conditionalFormatting>
  <conditionalFormatting sqref="B23">
    <cfRule type="cellIs" priority="2" dxfId="0" operator="notEqual" stopIfTrue="1">
      <formula>#REF!</formula>
    </cfRule>
  </conditionalFormatting>
  <printOptions/>
  <pageMargins left="0.75" right="0.75" top="1" bottom="1" header="0.5" footer="0.5"/>
  <pageSetup horizontalDpi="600" verticalDpi="600" orientation="portrait" paperSize="9" scale="97" r:id="rId1"/>
  <headerFooter alignWithMargins="0">
    <oddFooter>&amp;C&amp;F&amp;RPage &amp;P</oddFooter>
  </headerFooter>
  <rowBreaks count="6" manualBreakCount="6">
    <brk id="70" max="255" man="1"/>
    <brk id="88" max="255" man="1"/>
    <brk id="106" max="255" man="1"/>
    <brk id="117" max="255" man="1"/>
    <brk id="132" max="255" man="1"/>
    <brk id="146" max="255" man="1"/>
  </rowBreaks>
</worksheet>
</file>

<file path=xl/worksheets/sheet10.xml><?xml version="1.0" encoding="utf-8"?>
<worksheet xmlns="http://schemas.openxmlformats.org/spreadsheetml/2006/main" xmlns:r="http://schemas.openxmlformats.org/officeDocument/2006/relationships">
  <dimension ref="A1:L50"/>
  <sheetViews>
    <sheetView workbookViewId="0" topLeftCell="A1">
      <selection activeCell="A5" sqref="A5:B5"/>
    </sheetView>
  </sheetViews>
  <sheetFormatPr defaultColWidth="9.140625" defaultRowHeight="12.75"/>
  <cols>
    <col min="1" max="1" width="12.00390625" style="0" customWidth="1"/>
    <col min="2" max="3" width="9.57421875" style="0" customWidth="1"/>
    <col min="4" max="4" width="10.57421875" style="0" customWidth="1"/>
    <col min="5" max="5" width="9.57421875" style="0" customWidth="1"/>
    <col min="6" max="7" width="10.140625" style="0" customWidth="1"/>
  </cols>
  <sheetData>
    <row r="1" spans="1:8" ht="22.5" customHeight="1">
      <c r="A1" s="161" t="s">
        <v>187</v>
      </c>
      <c r="B1" s="161"/>
      <c r="C1" s="161"/>
      <c r="D1" s="161"/>
      <c r="E1" s="161"/>
      <c r="F1" s="161"/>
      <c r="G1" s="161"/>
      <c r="H1" s="161"/>
    </row>
    <row r="2" spans="1:8" ht="3" customHeight="1">
      <c r="A2" s="92"/>
      <c r="B2" s="92"/>
      <c r="C2" s="92"/>
      <c r="D2" s="92"/>
      <c r="E2" s="92"/>
      <c r="F2" s="92"/>
      <c r="G2" s="92"/>
      <c r="H2" s="92"/>
    </row>
    <row r="3" spans="1:8" ht="12.75">
      <c r="A3" s="26"/>
      <c r="B3" s="125" t="s">
        <v>76</v>
      </c>
      <c r="C3" s="125"/>
      <c r="D3" s="125"/>
      <c r="E3" s="125"/>
      <c r="F3" s="125"/>
      <c r="G3" s="125"/>
      <c r="H3" s="160"/>
    </row>
    <row r="4" spans="1:8" ht="22.5">
      <c r="A4" s="25" t="s">
        <v>108</v>
      </c>
      <c r="B4" s="16" t="s">
        <v>77</v>
      </c>
      <c r="C4" s="16" t="s">
        <v>78</v>
      </c>
      <c r="D4" s="16" t="s">
        <v>79</v>
      </c>
      <c r="E4" s="16" t="s">
        <v>80</v>
      </c>
      <c r="F4" s="16" t="s">
        <v>81</v>
      </c>
      <c r="G4" s="16" t="s">
        <v>82</v>
      </c>
      <c r="H4" s="27" t="s">
        <v>96</v>
      </c>
    </row>
    <row r="5" spans="1:8" ht="3" customHeight="1">
      <c r="A5" s="89"/>
      <c r="B5" s="85"/>
      <c r="C5" s="85"/>
      <c r="D5" s="85"/>
      <c r="E5" s="85"/>
      <c r="F5" s="85"/>
      <c r="G5" s="85"/>
      <c r="H5" s="85"/>
    </row>
    <row r="6" spans="1:8" ht="12.75" customHeight="1">
      <c r="A6" s="13"/>
      <c r="B6" s="157" t="s">
        <v>84</v>
      </c>
      <c r="C6" s="157"/>
      <c r="D6" s="157"/>
      <c r="E6" s="157"/>
      <c r="F6" s="157"/>
      <c r="G6" s="157"/>
      <c r="H6" s="157"/>
    </row>
    <row r="7" spans="1:10" ht="12.75">
      <c r="A7" s="13" t="s">
        <v>82</v>
      </c>
      <c r="B7" s="65">
        <v>194.99</v>
      </c>
      <c r="C7" s="65">
        <v>34.8</v>
      </c>
      <c r="D7" s="65">
        <v>34.9</v>
      </c>
      <c r="E7" s="65">
        <v>3.52</v>
      </c>
      <c r="F7" s="65">
        <v>5.71</v>
      </c>
      <c r="G7" s="65">
        <v>153.74</v>
      </c>
      <c r="H7" s="65">
        <v>427.66</v>
      </c>
      <c r="J7" s="1"/>
    </row>
    <row r="8" spans="1:8" ht="12.75">
      <c r="A8" s="19" t="s">
        <v>90</v>
      </c>
      <c r="B8" s="65">
        <v>265.07</v>
      </c>
      <c r="C8" s="65">
        <v>59.02</v>
      </c>
      <c r="D8" s="65">
        <v>14.06</v>
      </c>
      <c r="E8" s="65">
        <v>6.58</v>
      </c>
      <c r="F8" s="65">
        <v>0</v>
      </c>
      <c r="G8" s="65">
        <v>37.25</v>
      </c>
      <c r="H8" s="65">
        <v>381.98</v>
      </c>
    </row>
    <row r="9" spans="1:8" ht="12.75">
      <c r="A9" s="13" t="s">
        <v>143</v>
      </c>
      <c r="B9" s="65">
        <v>780.67</v>
      </c>
      <c r="C9" s="65">
        <v>295.1</v>
      </c>
      <c r="D9" s="65">
        <v>87.47</v>
      </c>
      <c r="E9" s="65">
        <v>15.04</v>
      </c>
      <c r="F9" s="65" t="s">
        <v>202</v>
      </c>
      <c r="G9" s="65" t="s">
        <v>202</v>
      </c>
      <c r="H9" s="65">
        <v>1211</v>
      </c>
    </row>
    <row r="10" spans="1:12" ht="12.75">
      <c r="A10" s="13" t="s">
        <v>138</v>
      </c>
      <c r="B10" s="65">
        <v>1603.07</v>
      </c>
      <c r="C10" s="65">
        <v>644.03</v>
      </c>
      <c r="D10" s="65" t="s">
        <v>202</v>
      </c>
      <c r="E10" s="65" t="s">
        <v>202</v>
      </c>
      <c r="F10" s="65" t="s">
        <v>202</v>
      </c>
      <c r="G10" s="65" t="s">
        <v>202</v>
      </c>
      <c r="H10" s="65">
        <v>2521.52</v>
      </c>
      <c r="L10" s="1"/>
    </row>
    <row r="11" spans="1:8" ht="12.75">
      <c r="A11" s="13" t="s">
        <v>139</v>
      </c>
      <c r="B11" s="65">
        <v>8532.09</v>
      </c>
      <c r="C11" s="65">
        <v>2293.8</v>
      </c>
      <c r="D11" s="65" t="s">
        <v>202</v>
      </c>
      <c r="E11" s="65" t="s">
        <v>202</v>
      </c>
      <c r="F11" s="65">
        <v>151.86</v>
      </c>
      <c r="G11" s="65" t="s">
        <v>202</v>
      </c>
      <c r="H11" s="65">
        <v>12382.25</v>
      </c>
    </row>
    <row r="12" spans="1:8" ht="12.75">
      <c r="A12" s="13" t="s">
        <v>140</v>
      </c>
      <c r="B12" s="65">
        <v>2156.58</v>
      </c>
      <c r="C12" s="65">
        <v>599.09</v>
      </c>
      <c r="D12" s="65">
        <v>198.09</v>
      </c>
      <c r="E12" s="65">
        <v>66.14</v>
      </c>
      <c r="F12" s="65">
        <v>84.6</v>
      </c>
      <c r="G12" s="65">
        <v>104.17</v>
      </c>
      <c r="H12" s="65">
        <v>3208.66</v>
      </c>
    </row>
    <row r="13" spans="1:8" ht="12.75">
      <c r="A13" s="13" t="s">
        <v>86</v>
      </c>
      <c r="B13" s="65">
        <v>770.3</v>
      </c>
      <c r="C13" s="65">
        <v>203.76</v>
      </c>
      <c r="D13" s="65" t="s">
        <v>202</v>
      </c>
      <c r="E13" s="65">
        <v>17.29</v>
      </c>
      <c r="F13" s="65" t="s">
        <v>202</v>
      </c>
      <c r="G13" s="65">
        <v>48.7</v>
      </c>
      <c r="H13" s="65">
        <v>1147.86</v>
      </c>
    </row>
    <row r="14" spans="1:8" ht="12.75">
      <c r="A14" s="6" t="s">
        <v>103</v>
      </c>
      <c r="B14" s="66">
        <v>14302.75</v>
      </c>
      <c r="C14" s="66">
        <v>4129.59</v>
      </c>
      <c r="D14" s="66" t="s">
        <v>202</v>
      </c>
      <c r="E14" s="66">
        <v>274.81</v>
      </c>
      <c r="F14" s="66" t="s">
        <v>202</v>
      </c>
      <c r="G14" s="66">
        <v>977.77</v>
      </c>
      <c r="H14" s="66">
        <v>21280.93</v>
      </c>
    </row>
    <row r="15" spans="1:8" ht="12.75">
      <c r="A15" s="13" t="s">
        <v>91</v>
      </c>
      <c r="B15" s="68">
        <v>39.4</v>
      </c>
      <c r="C15" s="68">
        <v>38.8</v>
      </c>
      <c r="D15" s="68">
        <v>39.4</v>
      </c>
      <c r="E15" s="68">
        <v>40.6</v>
      </c>
      <c r="F15" s="68">
        <v>44.8</v>
      </c>
      <c r="G15" s="68">
        <v>38.3</v>
      </c>
      <c r="H15" s="68">
        <v>39.3</v>
      </c>
    </row>
    <row r="16" spans="1:8" ht="3" customHeight="1">
      <c r="A16" s="13"/>
      <c r="B16" s="68"/>
      <c r="C16" s="68"/>
      <c r="D16" s="68"/>
      <c r="E16" s="68"/>
      <c r="F16" s="68"/>
      <c r="G16" s="68"/>
      <c r="H16" s="68"/>
    </row>
    <row r="17" spans="1:8" ht="12.75" customHeight="1">
      <c r="A17" s="13"/>
      <c r="B17" s="156" t="s">
        <v>89</v>
      </c>
      <c r="C17" s="156"/>
      <c r="D17" s="156"/>
      <c r="E17" s="156"/>
      <c r="F17" s="156"/>
      <c r="G17" s="156"/>
      <c r="H17" s="156"/>
    </row>
    <row r="18" spans="1:8" ht="12.75">
      <c r="A18" s="13" t="s">
        <v>82</v>
      </c>
      <c r="B18" s="65">
        <v>2058.58</v>
      </c>
      <c r="C18" s="65">
        <v>536.45</v>
      </c>
      <c r="D18" s="65">
        <v>309.27</v>
      </c>
      <c r="E18" s="65">
        <v>66.04</v>
      </c>
      <c r="F18" s="65">
        <v>41.31</v>
      </c>
      <c r="G18" s="65">
        <v>1857.5</v>
      </c>
      <c r="H18" s="65">
        <v>4869.14</v>
      </c>
    </row>
    <row r="19" spans="1:8" ht="12.75">
      <c r="A19" s="19" t="s">
        <v>90</v>
      </c>
      <c r="B19" s="65">
        <v>7836.05</v>
      </c>
      <c r="C19" s="65">
        <v>2218.79</v>
      </c>
      <c r="D19" s="65">
        <v>853.45</v>
      </c>
      <c r="E19" s="65">
        <v>180.91</v>
      </c>
      <c r="F19" s="65">
        <v>85.29</v>
      </c>
      <c r="G19" s="65">
        <v>503.96</v>
      </c>
      <c r="H19" s="65">
        <v>11678.46</v>
      </c>
    </row>
    <row r="20" spans="1:8" ht="12.75">
      <c r="A20" s="13" t="s">
        <v>143</v>
      </c>
      <c r="B20" s="65">
        <v>26183.96</v>
      </c>
      <c r="C20" s="65">
        <v>8803.83</v>
      </c>
      <c r="D20" s="65" t="s">
        <v>202</v>
      </c>
      <c r="E20" s="65" t="s">
        <v>202</v>
      </c>
      <c r="F20" s="65" t="s">
        <v>202</v>
      </c>
      <c r="G20" s="65" t="s">
        <v>202</v>
      </c>
      <c r="H20" s="65">
        <v>40525.84</v>
      </c>
    </row>
    <row r="21" spans="1:8" ht="12.75">
      <c r="A21" s="13" t="s">
        <v>138</v>
      </c>
      <c r="B21" s="65">
        <v>27986.49</v>
      </c>
      <c r="C21" s="65">
        <v>9907.59</v>
      </c>
      <c r="D21" s="65" t="s">
        <v>202</v>
      </c>
      <c r="E21" s="65" t="s">
        <v>202</v>
      </c>
      <c r="F21" s="65">
        <v>126.65</v>
      </c>
      <c r="G21" s="65" t="s">
        <v>202</v>
      </c>
      <c r="H21" s="65">
        <v>43953.38</v>
      </c>
    </row>
    <row r="22" spans="1:8" ht="12.75">
      <c r="A22" s="13" t="s">
        <v>139</v>
      </c>
      <c r="B22" s="65">
        <v>52206.77</v>
      </c>
      <c r="C22" s="65">
        <v>12991.3</v>
      </c>
      <c r="D22" s="65">
        <v>6349.63</v>
      </c>
      <c r="E22" s="65">
        <v>1265.56</v>
      </c>
      <c r="F22" s="65">
        <v>729.25</v>
      </c>
      <c r="G22" s="65">
        <v>2640.92</v>
      </c>
      <c r="H22" s="65">
        <v>76183.42</v>
      </c>
    </row>
    <row r="23" spans="1:8" ht="12.75">
      <c r="A23" s="13" t="s">
        <v>140</v>
      </c>
      <c r="B23" s="65">
        <v>11699.41</v>
      </c>
      <c r="C23" s="65">
        <v>3135.4</v>
      </c>
      <c r="D23" s="65" t="s">
        <v>202</v>
      </c>
      <c r="E23" s="65">
        <v>335.25</v>
      </c>
      <c r="F23" s="65" t="s">
        <v>202</v>
      </c>
      <c r="G23" s="65">
        <v>552.1</v>
      </c>
      <c r="H23" s="65">
        <v>17614.57</v>
      </c>
    </row>
    <row r="24" spans="1:8" ht="12.75">
      <c r="A24" s="13" t="s">
        <v>86</v>
      </c>
      <c r="B24" s="65">
        <v>3701.85</v>
      </c>
      <c r="C24" s="65">
        <v>1087.32</v>
      </c>
      <c r="D24" s="65" t="s">
        <v>202</v>
      </c>
      <c r="E24" s="65">
        <v>128.39</v>
      </c>
      <c r="F24" s="65" t="s">
        <v>202</v>
      </c>
      <c r="G24" s="65">
        <v>240.18</v>
      </c>
      <c r="H24" s="65">
        <v>5755.64</v>
      </c>
    </row>
    <row r="25" spans="1:8" ht="12.75">
      <c r="A25" s="6" t="s">
        <v>103</v>
      </c>
      <c r="B25" s="66">
        <v>131673.11</v>
      </c>
      <c r="C25" s="66">
        <v>38680.68</v>
      </c>
      <c r="D25" s="66">
        <v>16896.43</v>
      </c>
      <c r="E25" s="66">
        <v>2944.4</v>
      </c>
      <c r="F25" s="66">
        <v>1520.82</v>
      </c>
      <c r="G25" s="66">
        <v>8865</v>
      </c>
      <c r="H25" s="66">
        <v>200580.44</v>
      </c>
    </row>
    <row r="26" spans="1:8" ht="12.75">
      <c r="A26" s="13" t="s">
        <v>91</v>
      </c>
      <c r="B26" s="68">
        <v>33.2</v>
      </c>
      <c r="C26" s="68">
        <v>32.3</v>
      </c>
      <c r="D26" s="68">
        <v>33.5</v>
      </c>
      <c r="E26" s="68">
        <v>35</v>
      </c>
      <c r="F26" s="68">
        <v>38</v>
      </c>
      <c r="G26" s="68">
        <v>32.5</v>
      </c>
      <c r="H26" s="68">
        <v>33</v>
      </c>
    </row>
    <row r="27" spans="1:8" ht="3" customHeight="1">
      <c r="A27" s="13"/>
      <c r="B27" s="68"/>
      <c r="C27" s="68"/>
      <c r="D27" s="68"/>
      <c r="E27" s="68"/>
      <c r="F27" s="68"/>
      <c r="G27" s="68"/>
      <c r="H27" s="68"/>
    </row>
    <row r="28" spans="1:8" ht="12.75" customHeight="1">
      <c r="A28" s="13"/>
      <c r="B28" s="157" t="s">
        <v>88</v>
      </c>
      <c r="C28" s="157"/>
      <c r="D28" s="157"/>
      <c r="E28" s="157"/>
      <c r="F28" s="157"/>
      <c r="G28" s="157"/>
      <c r="H28" s="157"/>
    </row>
    <row r="29" spans="1:8" ht="12.75">
      <c r="A29" s="13" t="s">
        <v>82</v>
      </c>
      <c r="B29" s="65">
        <v>2253.56</v>
      </c>
      <c r="C29" s="65">
        <v>571.24</v>
      </c>
      <c r="D29" s="65">
        <v>344.17</v>
      </c>
      <c r="E29" s="65">
        <v>69.56</v>
      </c>
      <c r="F29" s="65">
        <v>47.02</v>
      </c>
      <c r="G29" s="65">
        <v>2011.24</v>
      </c>
      <c r="H29" s="65">
        <v>5296.81</v>
      </c>
    </row>
    <row r="30" spans="1:8" ht="12.75">
      <c r="A30" s="19" t="s">
        <v>90</v>
      </c>
      <c r="B30" s="65">
        <v>8101.12</v>
      </c>
      <c r="C30" s="65">
        <v>2277.81</v>
      </c>
      <c r="D30" s="65">
        <v>867.51</v>
      </c>
      <c r="E30" s="65">
        <v>187.48</v>
      </c>
      <c r="F30" s="65">
        <v>85.29</v>
      </c>
      <c r="G30" s="65">
        <v>541.21</v>
      </c>
      <c r="H30" s="65">
        <v>12060.44</v>
      </c>
    </row>
    <row r="31" spans="1:8" ht="12.75">
      <c r="A31" s="13" t="s">
        <v>143</v>
      </c>
      <c r="B31" s="65">
        <v>26964.63</v>
      </c>
      <c r="C31" s="65">
        <v>9098.93</v>
      </c>
      <c r="D31" s="65">
        <v>3465.43</v>
      </c>
      <c r="E31" s="65" t="s">
        <v>202</v>
      </c>
      <c r="F31" s="65" t="s">
        <v>202</v>
      </c>
      <c r="G31" s="65">
        <v>1564.35</v>
      </c>
      <c r="H31" s="65">
        <v>41736.84</v>
      </c>
    </row>
    <row r="32" spans="1:8" ht="12.75">
      <c r="A32" s="13" t="s">
        <v>138</v>
      </c>
      <c r="B32" s="65">
        <v>29589.56</v>
      </c>
      <c r="C32" s="65">
        <v>10551.62</v>
      </c>
      <c r="D32" s="65">
        <v>4039</v>
      </c>
      <c r="E32" s="65" t="s">
        <v>202</v>
      </c>
      <c r="F32" s="65" t="s">
        <v>202</v>
      </c>
      <c r="G32" s="65">
        <v>1651.13</v>
      </c>
      <c r="H32" s="65">
        <v>46474.9</v>
      </c>
    </row>
    <row r="33" spans="1:8" ht="12.75">
      <c r="A33" s="13" t="s">
        <v>139</v>
      </c>
      <c r="B33" s="65">
        <v>60738.86</v>
      </c>
      <c r="C33" s="65">
        <v>15285.1</v>
      </c>
      <c r="D33" s="65">
        <v>7106.2</v>
      </c>
      <c r="E33" s="65">
        <v>1424.71</v>
      </c>
      <c r="F33" s="65">
        <v>881.11</v>
      </c>
      <c r="G33" s="65">
        <v>3129.68</v>
      </c>
      <c r="H33" s="65">
        <v>88565.67</v>
      </c>
    </row>
    <row r="34" spans="1:8" ht="12.75">
      <c r="A34" s="13" t="s">
        <v>140</v>
      </c>
      <c r="B34" s="65">
        <v>13855.99</v>
      </c>
      <c r="C34" s="65">
        <v>3734.49</v>
      </c>
      <c r="D34" s="65">
        <v>1813.95</v>
      </c>
      <c r="E34" s="65">
        <v>401.38</v>
      </c>
      <c r="F34" s="65">
        <v>361.15</v>
      </c>
      <c r="G34" s="65">
        <v>656.27</v>
      </c>
      <c r="H34" s="65">
        <v>20823.22</v>
      </c>
    </row>
    <row r="35" spans="1:8" ht="12.75">
      <c r="A35" s="13" t="s">
        <v>86</v>
      </c>
      <c r="B35" s="65">
        <v>4472.14</v>
      </c>
      <c r="C35" s="65">
        <v>1291.08</v>
      </c>
      <c r="D35" s="65">
        <v>570.88</v>
      </c>
      <c r="E35" s="65">
        <v>145.68</v>
      </c>
      <c r="F35" s="65">
        <v>134.84</v>
      </c>
      <c r="G35" s="65">
        <v>288.88</v>
      </c>
      <c r="H35" s="65">
        <v>6903.5</v>
      </c>
    </row>
    <row r="36" spans="1:8" ht="12.75">
      <c r="A36" s="2" t="s">
        <v>103</v>
      </c>
      <c r="B36" s="67">
        <v>145975.86</v>
      </c>
      <c r="C36" s="67">
        <v>42810.27</v>
      </c>
      <c r="D36" s="67">
        <v>18207.14</v>
      </c>
      <c r="E36" s="67">
        <v>3219.21</v>
      </c>
      <c r="F36" s="67">
        <v>1806.12</v>
      </c>
      <c r="G36" s="67">
        <v>9842.77</v>
      </c>
      <c r="H36" s="67">
        <v>221861.38</v>
      </c>
    </row>
    <row r="37" spans="1:8" ht="12.75">
      <c r="A37" s="13" t="s">
        <v>91</v>
      </c>
      <c r="B37" s="68">
        <v>33.8</v>
      </c>
      <c r="C37" s="68">
        <v>32.9</v>
      </c>
      <c r="D37" s="68">
        <v>33.9</v>
      </c>
      <c r="E37" s="68">
        <v>35.5</v>
      </c>
      <c r="F37" s="68">
        <v>39.1</v>
      </c>
      <c r="G37" s="68">
        <v>33.1</v>
      </c>
      <c r="H37" s="68">
        <v>33.7</v>
      </c>
    </row>
    <row r="38" spans="1:10" ht="3" customHeight="1">
      <c r="A38" s="9"/>
      <c r="B38" s="9"/>
      <c r="C38" s="10"/>
      <c r="D38" s="10"/>
      <c r="E38" s="10"/>
      <c r="F38" s="10"/>
      <c r="G38" s="10"/>
      <c r="H38" s="10"/>
      <c r="I38" s="20"/>
      <c r="J38" s="20"/>
    </row>
    <row r="39" spans="1:9" s="43" customFormat="1" ht="15" customHeight="1">
      <c r="A39" s="74" t="s">
        <v>198</v>
      </c>
      <c r="C39" s="75"/>
      <c r="D39" s="75"/>
      <c r="E39" s="75"/>
      <c r="F39" s="75"/>
      <c r="I39" s="74"/>
    </row>
    <row r="47" ht="12.75">
      <c r="J47" s="1"/>
    </row>
    <row r="50" ht="12.75">
      <c r="L50" s="1"/>
    </row>
  </sheetData>
  <mergeCells count="5">
    <mergeCell ref="A1:H1"/>
    <mergeCell ref="B6:H6"/>
    <mergeCell ref="B17:H17"/>
    <mergeCell ref="B28:H28"/>
    <mergeCell ref="B3:H3"/>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11.xml><?xml version="1.0" encoding="utf-8"?>
<worksheet xmlns="http://schemas.openxmlformats.org/spreadsheetml/2006/main" xmlns:r="http://schemas.openxmlformats.org/officeDocument/2006/relationships">
  <dimension ref="A1:M48"/>
  <sheetViews>
    <sheetView workbookViewId="0" topLeftCell="A1">
      <selection activeCell="A5" sqref="A5:B5"/>
    </sheetView>
  </sheetViews>
  <sheetFormatPr defaultColWidth="9.140625" defaultRowHeight="12.75"/>
  <cols>
    <col min="1" max="1" width="15.28125" style="0" customWidth="1"/>
    <col min="2" max="6" width="10.421875" style="0" customWidth="1"/>
    <col min="7" max="7" width="9.8515625" style="0" customWidth="1"/>
    <col min="8" max="8" width="9.140625" style="34" customWidth="1"/>
  </cols>
  <sheetData>
    <row r="1" spans="1:8" ht="15" customHeight="1">
      <c r="A1" s="162" t="s">
        <v>188</v>
      </c>
      <c r="B1" s="162"/>
      <c r="C1" s="162"/>
      <c r="D1" s="162"/>
      <c r="E1" s="162"/>
      <c r="F1" s="162"/>
      <c r="G1" s="162"/>
      <c r="H1" s="162"/>
    </row>
    <row r="2" spans="1:8" ht="3" customHeight="1">
      <c r="A2" s="25"/>
      <c r="B2" s="25"/>
      <c r="C2" s="25"/>
      <c r="D2" s="25"/>
      <c r="E2" s="25"/>
      <c r="F2" s="25"/>
      <c r="G2" s="25"/>
      <c r="H2" s="25"/>
    </row>
    <row r="3" spans="1:8" ht="12.75">
      <c r="A3" s="26"/>
      <c r="B3" s="125" t="s">
        <v>107</v>
      </c>
      <c r="C3" s="125"/>
      <c r="D3" s="125"/>
      <c r="E3" s="125"/>
      <c r="F3" s="125"/>
      <c r="G3" s="160"/>
      <c r="H3" s="163" t="s">
        <v>87</v>
      </c>
    </row>
    <row r="4" spans="1:8" ht="12.75">
      <c r="A4" s="25" t="s">
        <v>108</v>
      </c>
      <c r="B4" s="5" t="s">
        <v>148</v>
      </c>
      <c r="C4" s="5" t="s">
        <v>144</v>
      </c>
      <c r="D4" s="5" t="s">
        <v>145</v>
      </c>
      <c r="E4" s="5" t="s">
        <v>146</v>
      </c>
      <c r="F4" s="5" t="s">
        <v>149</v>
      </c>
      <c r="G4" s="5" t="s">
        <v>93</v>
      </c>
      <c r="H4" s="164"/>
    </row>
    <row r="5" spans="1:8" ht="3" customHeight="1">
      <c r="A5" s="89"/>
      <c r="B5" s="87"/>
      <c r="C5" s="87"/>
      <c r="D5" s="87"/>
      <c r="E5" s="87"/>
      <c r="F5" s="87"/>
      <c r="G5" s="87"/>
      <c r="H5" s="88"/>
    </row>
    <row r="6" spans="1:8" ht="12.75" customHeight="1">
      <c r="A6" s="13"/>
      <c r="B6" s="155" t="s">
        <v>84</v>
      </c>
      <c r="C6" s="155"/>
      <c r="D6" s="155"/>
      <c r="E6" s="155"/>
      <c r="F6" s="155"/>
      <c r="G6" s="155"/>
      <c r="H6" s="155"/>
    </row>
    <row r="7" spans="1:8" ht="12.75">
      <c r="A7" s="13" t="s">
        <v>82</v>
      </c>
      <c r="B7" s="65">
        <v>16.96</v>
      </c>
      <c r="C7" s="65">
        <v>86.49</v>
      </c>
      <c r="D7" s="65">
        <v>118.97</v>
      </c>
      <c r="E7" s="65">
        <v>118.94</v>
      </c>
      <c r="F7" s="65">
        <v>86.31</v>
      </c>
      <c r="G7" s="65">
        <v>427.66</v>
      </c>
      <c r="H7" s="68">
        <v>44.1</v>
      </c>
    </row>
    <row r="8" spans="1:8" ht="12.75">
      <c r="A8" s="19" t="s">
        <v>90</v>
      </c>
      <c r="B8" s="65">
        <v>16.94</v>
      </c>
      <c r="C8" s="65">
        <v>85.59</v>
      </c>
      <c r="D8" s="65">
        <v>140.62</v>
      </c>
      <c r="E8" s="65">
        <v>62.36</v>
      </c>
      <c r="F8" s="65">
        <v>76.47</v>
      </c>
      <c r="G8" s="65">
        <v>381.98</v>
      </c>
      <c r="H8" s="68">
        <v>42.3</v>
      </c>
    </row>
    <row r="9" spans="1:13" ht="12.75">
      <c r="A9" s="13" t="s">
        <v>143</v>
      </c>
      <c r="B9" s="65">
        <v>26.74</v>
      </c>
      <c r="C9" s="65">
        <v>129.89</v>
      </c>
      <c r="D9" s="65">
        <v>308.56</v>
      </c>
      <c r="E9" s="65">
        <v>394.21</v>
      </c>
      <c r="F9" s="65">
        <v>351.6</v>
      </c>
      <c r="G9" s="65">
        <v>1211</v>
      </c>
      <c r="H9" s="68">
        <v>47.4</v>
      </c>
      <c r="M9" s="1"/>
    </row>
    <row r="10" spans="1:8" ht="12.75">
      <c r="A10" s="13" t="s">
        <v>138</v>
      </c>
      <c r="B10" s="65">
        <v>75.81</v>
      </c>
      <c r="C10" s="65">
        <v>401.39</v>
      </c>
      <c r="D10" s="65">
        <v>688.52</v>
      </c>
      <c r="E10" s="65">
        <v>886.99</v>
      </c>
      <c r="F10" s="65">
        <v>468.8</v>
      </c>
      <c r="G10" s="65">
        <v>2521.52</v>
      </c>
      <c r="H10" s="68">
        <v>44.7</v>
      </c>
    </row>
    <row r="11" spans="1:8" ht="12.75">
      <c r="A11" s="13" t="s">
        <v>139</v>
      </c>
      <c r="B11" s="65">
        <v>481.93</v>
      </c>
      <c r="C11" s="65">
        <v>2768.8</v>
      </c>
      <c r="D11" s="65">
        <v>3747.15</v>
      </c>
      <c r="E11" s="65">
        <v>3669.57</v>
      </c>
      <c r="F11" s="65">
        <v>1714.81</v>
      </c>
      <c r="G11" s="65">
        <v>12382.25</v>
      </c>
      <c r="H11" s="68">
        <v>42.4</v>
      </c>
    </row>
    <row r="12" spans="1:8" ht="12.75">
      <c r="A12" s="13" t="s">
        <v>140</v>
      </c>
      <c r="B12" s="65">
        <v>71.24</v>
      </c>
      <c r="C12" s="65">
        <v>615.93</v>
      </c>
      <c r="D12" s="65">
        <v>1087.55</v>
      </c>
      <c r="E12" s="65">
        <v>1021.31</v>
      </c>
      <c r="F12" s="65">
        <v>412.63</v>
      </c>
      <c r="G12" s="65">
        <v>3208.66</v>
      </c>
      <c r="H12" s="68">
        <v>43</v>
      </c>
    </row>
    <row r="13" spans="1:8" ht="12.75">
      <c r="A13" s="13" t="s">
        <v>86</v>
      </c>
      <c r="B13" s="65">
        <v>18.86</v>
      </c>
      <c r="C13" s="65">
        <v>246.38</v>
      </c>
      <c r="D13" s="65">
        <v>397.97</v>
      </c>
      <c r="E13" s="65">
        <v>320.51</v>
      </c>
      <c r="F13" s="65">
        <v>164.14</v>
      </c>
      <c r="G13" s="65">
        <v>1147.86</v>
      </c>
      <c r="H13" s="68">
        <v>42.9</v>
      </c>
    </row>
    <row r="14" spans="1:8" ht="12.75">
      <c r="A14" s="6" t="s">
        <v>103</v>
      </c>
      <c r="B14" s="66">
        <v>708.49</v>
      </c>
      <c r="C14" s="66">
        <v>4334.48</v>
      </c>
      <c r="D14" s="66">
        <v>6489.33</v>
      </c>
      <c r="E14" s="66">
        <v>6473.88</v>
      </c>
      <c r="F14" s="66">
        <v>3274.76</v>
      </c>
      <c r="G14" s="66">
        <v>21280.93</v>
      </c>
      <c r="H14" s="69">
        <v>43.1</v>
      </c>
    </row>
    <row r="15" spans="1:8" ht="12.75">
      <c r="A15" s="13" t="s">
        <v>91</v>
      </c>
      <c r="B15" s="68">
        <v>38.7</v>
      </c>
      <c r="C15" s="68">
        <v>40.2</v>
      </c>
      <c r="D15" s="68">
        <v>39.8</v>
      </c>
      <c r="E15" s="68">
        <v>39.2</v>
      </c>
      <c r="F15" s="68">
        <v>37.4</v>
      </c>
      <c r="G15" s="68">
        <v>39.3</v>
      </c>
      <c r="H15" s="33" t="s">
        <v>51</v>
      </c>
    </row>
    <row r="16" spans="1:8" ht="3" customHeight="1">
      <c r="A16" s="13"/>
      <c r="B16" s="68"/>
      <c r="C16" s="68"/>
      <c r="D16" s="68"/>
      <c r="E16" s="68"/>
      <c r="F16" s="68"/>
      <c r="G16" s="68"/>
      <c r="H16" s="33"/>
    </row>
    <row r="17" spans="1:8" ht="12.75" customHeight="1">
      <c r="A17" s="13"/>
      <c r="B17" s="156" t="s">
        <v>89</v>
      </c>
      <c r="C17" s="156"/>
      <c r="D17" s="156"/>
      <c r="E17" s="156"/>
      <c r="F17" s="156"/>
      <c r="G17" s="156"/>
      <c r="H17" s="156"/>
    </row>
    <row r="18" spans="1:8" ht="12.75">
      <c r="A18" s="13" t="s">
        <v>82</v>
      </c>
      <c r="B18" s="65">
        <v>224.31</v>
      </c>
      <c r="C18" s="65">
        <v>973.28</v>
      </c>
      <c r="D18" s="65">
        <v>1152.02</v>
      </c>
      <c r="E18" s="65">
        <v>1376.2</v>
      </c>
      <c r="F18" s="65">
        <v>1143.33</v>
      </c>
      <c r="G18" s="65">
        <v>4869.14</v>
      </c>
      <c r="H18" s="68">
        <v>44.7</v>
      </c>
    </row>
    <row r="19" spans="1:8" ht="12.75">
      <c r="A19" s="19" t="s">
        <v>90</v>
      </c>
      <c r="B19" s="65">
        <v>83.89</v>
      </c>
      <c r="C19" s="65">
        <v>2097.87</v>
      </c>
      <c r="D19" s="65">
        <v>4779.78</v>
      </c>
      <c r="E19" s="65">
        <v>2504.39</v>
      </c>
      <c r="F19" s="65">
        <v>2212.54</v>
      </c>
      <c r="G19" s="65">
        <v>11678.46</v>
      </c>
      <c r="H19" s="68">
        <v>44</v>
      </c>
    </row>
    <row r="20" spans="1:8" ht="12.75">
      <c r="A20" s="13" t="s">
        <v>143</v>
      </c>
      <c r="B20" s="65">
        <v>276.72</v>
      </c>
      <c r="C20" s="65">
        <v>5579.97</v>
      </c>
      <c r="D20" s="65">
        <v>14239.2</v>
      </c>
      <c r="E20" s="65">
        <v>12146.79</v>
      </c>
      <c r="F20" s="65">
        <v>8283.16</v>
      </c>
      <c r="G20" s="65">
        <v>40525.84</v>
      </c>
      <c r="H20" s="68">
        <v>45.4</v>
      </c>
    </row>
    <row r="21" spans="1:8" ht="12.75">
      <c r="A21" s="13" t="s">
        <v>138</v>
      </c>
      <c r="B21" s="65">
        <v>1186.75</v>
      </c>
      <c r="C21" s="65">
        <v>6517.8</v>
      </c>
      <c r="D21" s="65">
        <v>10782.06</v>
      </c>
      <c r="E21" s="65">
        <v>15877.95</v>
      </c>
      <c r="F21" s="65">
        <v>9588.83</v>
      </c>
      <c r="G21" s="65">
        <v>43953.38</v>
      </c>
      <c r="H21" s="68">
        <v>45.7</v>
      </c>
    </row>
    <row r="22" spans="1:8" ht="12.75">
      <c r="A22" s="13" t="s">
        <v>139</v>
      </c>
      <c r="B22" s="65">
        <v>6483.9</v>
      </c>
      <c r="C22" s="65">
        <v>17942.23</v>
      </c>
      <c r="D22" s="65">
        <v>15388.26</v>
      </c>
      <c r="E22" s="65">
        <v>23464.44</v>
      </c>
      <c r="F22" s="65">
        <v>12904.59</v>
      </c>
      <c r="G22" s="65">
        <v>76183.42</v>
      </c>
      <c r="H22" s="68">
        <v>42.1</v>
      </c>
    </row>
    <row r="23" spans="1:8" ht="12.75">
      <c r="A23" s="13" t="s">
        <v>140</v>
      </c>
      <c r="B23" s="65">
        <v>787.41</v>
      </c>
      <c r="C23" s="65">
        <v>3423.98</v>
      </c>
      <c r="D23" s="65">
        <v>3649.28</v>
      </c>
      <c r="E23" s="65">
        <v>6444.29</v>
      </c>
      <c r="F23" s="65">
        <v>3309.61</v>
      </c>
      <c r="G23" s="65">
        <v>17614.57</v>
      </c>
      <c r="H23" s="68">
        <v>44.2</v>
      </c>
    </row>
    <row r="24" spans="1:8" ht="12.75">
      <c r="A24" s="13" t="s">
        <v>86</v>
      </c>
      <c r="B24" s="65">
        <v>164.3</v>
      </c>
      <c r="C24" s="65">
        <v>928.7</v>
      </c>
      <c r="D24" s="65">
        <v>1339.04</v>
      </c>
      <c r="E24" s="65">
        <v>2172.03</v>
      </c>
      <c r="F24" s="65">
        <v>1151.57</v>
      </c>
      <c r="G24" s="65">
        <v>5755.64</v>
      </c>
      <c r="H24" s="68">
        <v>45.2</v>
      </c>
    </row>
    <row r="25" spans="1:8" ht="12.75">
      <c r="A25" s="6" t="s">
        <v>103</v>
      </c>
      <c r="B25" s="66">
        <v>9207.28</v>
      </c>
      <c r="C25" s="66">
        <v>37463.83</v>
      </c>
      <c r="D25" s="66">
        <v>51329.63</v>
      </c>
      <c r="E25" s="66">
        <v>63986.1</v>
      </c>
      <c r="F25" s="66">
        <v>38593.61</v>
      </c>
      <c r="G25" s="66">
        <v>200580.44</v>
      </c>
      <c r="H25" s="69">
        <v>44</v>
      </c>
    </row>
    <row r="26" spans="1:8" ht="12.75">
      <c r="A26" s="13" t="s">
        <v>91</v>
      </c>
      <c r="B26" s="68">
        <v>38.7</v>
      </c>
      <c r="C26" s="68">
        <v>34.5</v>
      </c>
      <c r="D26" s="68">
        <v>30.2</v>
      </c>
      <c r="E26" s="68">
        <v>33.9</v>
      </c>
      <c r="F26" s="68">
        <v>32.5</v>
      </c>
      <c r="G26" s="68">
        <v>33</v>
      </c>
      <c r="H26" s="33" t="s">
        <v>51</v>
      </c>
    </row>
    <row r="27" spans="1:8" ht="3" customHeight="1">
      <c r="A27" s="13"/>
      <c r="B27" s="68"/>
      <c r="C27" s="68"/>
      <c r="D27" s="68"/>
      <c r="E27" s="68"/>
      <c r="F27" s="68"/>
      <c r="G27" s="68"/>
      <c r="H27" s="33"/>
    </row>
    <row r="28" spans="1:8" ht="12.75" customHeight="1">
      <c r="A28" s="13"/>
      <c r="B28" s="157" t="s">
        <v>88</v>
      </c>
      <c r="C28" s="157"/>
      <c r="D28" s="157"/>
      <c r="E28" s="157"/>
      <c r="F28" s="157"/>
      <c r="G28" s="157"/>
      <c r="H28" s="157"/>
    </row>
    <row r="29" spans="1:8" ht="12.75">
      <c r="A29" s="13" t="s">
        <v>82</v>
      </c>
      <c r="B29" s="65">
        <v>241.27</v>
      </c>
      <c r="C29" s="65">
        <v>1059.77</v>
      </c>
      <c r="D29" s="65">
        <v>1270.99</v>
      </c>
      <c r="E29" s="65">
        <v>1495.15</v>
      </c>
      <c r="F29" s="65">
        <v>1229.64</v>
      </c>
      <c r="G29" s="65">
        <v>5296.81</v>
      </c>
      <c r="H29" s="68">
        <v>44.6</v>
      </c>
    </row>
    <row r="30" spans="1:8" ht="12.75">
      <c r="A30" s="19" t="s">
        <v>90</v>
      </c>
      <c r="B30" s="65">
        <v>100.83</v>
      </c>
      <c r="C30" s="65">
        <v>2183.46</v>
      </c>
      <c r="D30" s="65">
        <v>4920.39</v>
      </c>
      <c r="E30" s="65">
        <v>2566.75</v>
      </c>
      <c r="F30" s="65">
        <v>2289.01</v>
      </c>
      <c r="G30" s="65">
        <v>12060.44</v>
      </c>
      <c r="H30" s="68">
        <v>43.9</v>
      </c>
    </row>
    <row r="31" spans="1:8" ht="12.75">
      <c r="A31" s="13" t="s">
        <v>143</v>
      </c>
      <c r="B31" s="65">
        <v>303.46</v>
      </c>
      <c r="C31" s="65">
        <v>5709.86</v>
      </c>
      <c r="D31" s="65">
        <v>14547.76</v>
      </c>
      <c r="E31" s="65">
        <v>12541</v>
      </c>
      <c r="F31" s="65">
        <v>8634.76</v>
      </c>
      <c r="G31" s="65">
        <v>41736.84</v>
      </c>
      <c r="H31" s="68">
        <v>45.5</v>
      </c>
    </row>
    <row r="32" spans="1:8" ht="12.75">
      <c r="A32" s="13" t="s">
        <v>138</v>
      </c>
      <c r="B32" s="65">
        <v>1262.55</v>
      </c>
      <c r="C32" s="65">
        <v>6919.19</v>
      </c>
      <c r="D32" s="65">
        <v>11470.58</v>
      </c>
      <c r="E32" s="65">
        <v>16764.94</v>
      </c>
      <c r="F32" s="65">
        <v>10057.63</v>
      </c>
      <c r="G32" s="65">
        <v>46474.9</v>
      </c>
      <c r="H32" s="68">
        <v>45.6</v>
      </c>
    </row>
    <row r="33" spans="1:8" ht="12.75">
      <c r="A33" s="13" t="s">
        <v>139</v>
      </c>
      <c r="B33" s="65">
        <v>6965.83</v>
      </c>
      <c r="C33" s="65">
        <v>20711.03</v>
      </c>
      <c r="D33" s="65">
        <v>19135.41</v>
      </c>
      <c r="E33" s="65">
        <v>27134</v>
      </c>
      <c r="F33" s="65">
        <v>14619.39</v>
      </c>
      <c r="G33" s="65">
        <v>88565.67</v>
      </c>
      <c r="H33" s="68">
        <v>42.2</v>
      </c>
    </row>
    <row r="34" spans="1:8" ht="12.75">
      <c r="A34" s="13" t="s">
        <v>140</v>
      </c>
      <c r="B34" s="65">
        <v>858.65</v>
      </c>
      <c r="C34" s="65">
        <v>4039.91</v>
      </c>
      <c r="D34" s="65">
        <v>4736.83</v>
      </c>
      <c r="E34" s="65">
        <v>7465.6</v>
      </c>
      <c r="F34" s="65">
        <v>3722.24</v>
      </c>
      <c r="G34" s="65">
        <v>20823.22</v>
      </c>
      <c r="H34" s="68">
        <v>44</v>
      </c>
    </row>
    <row r="35" spans="1:8" ht="12.75">
      <c r="A35" s="13" t="s">
        <v>86</v>
      </c>
      <c r="B35" s="65">
        <v>183.16</v>
      </c>
      <c r="C35" s="65">
        <v>1175.08</v>
      </c>
      <c r="D35" s="65">
        <v>1737</v>
      </c>
      <c r="E35" s="65">
        <v>2492.54</v>
      </c>
      <c r="F35" s="65">
        <v>1315.71</v>
      </c>
      <c r="G35" s="65">
        <v>6903.5</v>
      </c>
      <c r="H35" s="68">
        <v>44.8</v>
      </c>
    </row>
    <row r="36" spans="1:8" ht="12.75">
      <c r="A36" s="2" t="s">
        <v>103</v>
      </c>
      <c r="B36" s="67">
        <v>9915.76</v>
      </c>
      <c r="C36" s="67">
        <v>41798.3</v>
      </c>
      <c r="D36" s="67">
        <v>57818.96</v>
      </c>
      <c r="E36" s="67">
        <v>70459.98</v>
      </c>
      <c r="F36" s="67">
        <v>41868.38</v>
      </c>
      <c r="G36" s="67">
        <v>221861.38</v>
      </c>
      <c r="H36" s="70">
        <v>43.9</v>
      </c>
    </row>
    <row r="37" spans="1:8" ht="12.75">
      <c r="A37" s="13" t="s">
        <v>91</v>
      </c>
      <c r="B37" s="68">
        <v>38.7</v>
      </c>
      <c r="C37" s="68">
        <v>35.1</v>
      </c>
      <c r="D37" s="68">
        <v>31.3</v>
      </c>
      <c r="E37" s="68">
        <v>34.4</v>
      </c>
      <c r="F37" s="68">
        <v>32.9</v>
      </c>
      <c r="G37" s="68">
        <v>33.7</v>
      </c>
      <c r="H37" s="33" t="s">
        <v>51</v>
      </c>
    </row>
    <row r="38" spans="1:9" ht="3" customHeight="1">
      <c r="A38" s="9"/>
      <c r="B38" s="9"/>
      <c r="C38" s="10"/>
      <c r="D38" s="10"/>
      <c r="E38" s="10"/>
      <c r="F38" s="10"/>
      <c r="G38" s="10"/>
      <c r="H38" s="35"/>
      <c r="I38" s="20"/>
    </row>
    <row r="39" spans="1:9" s="43" customFormat="1" ht="13.5" customHeight="1">
      <c r="A39" s="74" t="s">
        <v>198</v>
      </c>
      <c r="C39" s="75"/>
      <c r="D39" s="75"/>
      <c r="E39" s="75"/>
      <c r="F39" s="75"/>
      <c r="H39" s="78"/>
      <c r="I39" s="74"/>
    </row>
    <row r="48" ht="12.75">
      <c r="M48" s="1"/>
    </row>
  </sheetData>
  <mergeCells count="6">
    <mergeCell ref="B17:H17"/>
    <mergeCell ref="B28:H28"/>
    <mergeCell ref="A1:H1"/>
    <mergeCell ref="H3:H4"/>
    <mergeCell ref="B3:G3"/>
    <mergeCell ref="B6:H6"/>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12.xml><?xml version="1.0" encoding="utf-8"?>
<worksheet xmlns="http://schemas.openxmlformats.org/spreadsheetml/2006/main" xmlns:r="http://schemas.openxmlformats.org/officeDocument/2006/relationships">
  <dimension ref="A1:O48"/>
  <sheetViews>
    <sheetView workbookViewId="0" topLeftCell="A4">
      <selection activeCell="A5" sqref="A5:I5"/>
    </sheetView>
  </sheetViews>
  <sheetFormatPr defaultColWidth="9.140625" defaultRowHeight="12.75"/>
  <cols>
    <col min="1" max="1" width="26.8515625" style="0" customWidth="1"/>
    <col min="2" max="9" width="7.00390625" style="0" customWidth="1"/>
    <col min="10" max="10" width="9.00390625" style="0" customWidth="1"/>
  </cols>
  <sheetData>
    <row r="1" spans="1:10" ht="15" customHeight="1">
      <c r="A1" s="151" t="s">
        <v>189</v>
      </c>
      <c r="B1" s="151"/>
      <c r="C1" s="151"/>
      <c r="D1" s="151"/>
      <c r="E1" s="151"/>
      <c r="F1" s="151"/>
      <c r="G1" s="151"/>
      <c r="H1" s="151"/>
      <c r="I1" s="151"/>
      <c r="J1" s="151"/>
    </row>
    <row r="2" ht="3" customHeight="1">
      <c r="A2" s="2"/>
    </row>
    <row r="3" spans="1:10" ht="15" customHeight="1">
      <c r="A3" s="29" t="s">
        <v>117</v>
      </c>
      <c r="B3" s="5" t="s">
        <v>124</v>
      </c>
      <c r="C3" s="5" t="s">
        <v>125</v>
      </c>
      <c r="D3" s="5" t="s">
        <v>126</v>
      </c>
      <c r="E3" s="5" t="s">
        <v>127</v>
      </c>
      <c r="F3" s="5" t="s">
        <v>128</v>
      </c>
      <c r="G3" s="5" t="s">
        <v>129</v>
      </c>
      <c r="H3" s="5" t="s">
        <v>130</v>
      </c>
      <c r="I3" s="5" t="s">
        <v>131</v>
      </c>
      <c r="J3" s="5" t="s">
        <v>96</v>
      </c>
    </row>
    <row r="4" spans="1:5" ht="3" customHeight="1">
      <c r="A4" s="3"/>
      <c r="B4" s="4"/>
      <c r="C4" s="4"/>
      <c r="D4" s="4"/>
      <c r="E4" s="4"/>
    </row>
    <row r="5" spans="1:9" ht="12.75">
      <c r="A5" s="3"/>
      <c r="B5" s="156" t="s">
        <v>116</v>
      </c>
      <c r="C5" s="156"/>
      <c r="D5" s="156"/>
      <c r="E5" s="156"/>
      <c r="F5" s="156"/>
      <c r="G5" s="156"/>
      <c r="H5" s="156"/>
      <c r="I5" s="156"/>
    </row>
    <row r="6" spans="1:10" ht="12.75" customHeight="1">
      <c r="A6" s="3" t="s">
        <v>98</v>
      </c>
      <c r="B6" s="65">
        <v>51340.21</v>
      </c>
      <c r="C6" s="65">
        <v>46281.59</v>
      </c>
      <c r="D6" s="65">
        <v>32939.46</v>
      </c>
      <c r="E6" s="65">
        <v>15330.74</v>
      </c>
      <c r="F6" s="65">
        <v>17530.24</v>
      </c>
      <c r="G6" s="65">
        <v>5071.32</v>
      </c>
      <c r="H6" s="65">
        <v>2544.9</v>
      </c>
      <c r="I6" s="65">
        <v>2552.49</v>
      </c>
      <c r="J6" s="65">
        <v>173590.95</v>
      </c>
    </row>
    <row r="7" spans="1:10" ht="12.75" customHeight="1">
      <c r="A7" s="3" t="s">
        <v>24</v>
      </c>
      <c r="B7" s="65">
        <v>8197.26</v>
      </c>
      <c r="C7" s="65">
        <v>7664.43</v>
      </c>
      <c r="D7" s="65">
        <v>4778.57</v>
      </c>
      <c r="E7" s="65">
        <v>2522.61</v>
      </c>
      <c r="F7" s="65">
        <v>2538.16</v>
      </c>
      <c r="G7" s="65">
        <v>697.55</v>
      </c>
      <c r="H7" s="65">
        <v>631.9</v>
      </c>
      <c r="I7" s="65">
        <v>677.79</v>
      </c>
      <c r="J7" s="65">
        <v>27708.27</v>
      </c>
    </row>
    <row r="8" spans="1:10" ht="22.5" customHeight="1">
      <c r="A8" s="31" t="s">
        <v>153</v>
      </c>
      <c r="B8" s="65">
        <v>2402.55</v>
      </c>
      <c r="C8" s="65">
        <v>2274.47</v>
      </c>
      <c r="D8" s="65">
        <v>1325.33</v>
      </c>
      <c r="E8" s="65">
        <v>662.99</v>
      </c>
      <c r="F8" s="65">
        <v>1065.74</v>
      </c>
      <c r="G8" s="65">
        <v>193.12</v>
      </c>
      <c r="H8" s="65">
        <v>175.42</v>
      </c>
      <c r="I8" s="65">
        <v>227.63</v>
      </c>
      <c r="J8" s="65">
        <v>8327.26</v>
      </c>
    </row>
    <row r="9" spans="1:10" ht="12.75" customHeight="1">
      <c r="A9" s="3" t="s">
        <v>25</v>
      </c>
      <c r="B9" s="65">
        <v>592.31</v>
      </c>
      <c r="C9" s="65">
        <v>525.89</v>
      </c>
      <c r="D9" s="65">
        <v>380.4</v>
      </c>
      <c r="E9" s="65">
        <v>251.56</v>
      </c>
      <c r="F9" s="65" t="s">
        <v>202</v>
      </c>
      <c r="G9" s="65">
        <v>42.7</v>
      </c>
      <c r="H9" s="65">
        <v>58.29</v>
      </c>
      <c r="I9" s="65" t="s">
        <v>202</v>
      </c>
      <c r="J9" s="65">
        <v>2143.93</v>
      </c>
    </row>
    <row r="10" spans="1:10" ht="12.75" customHeight="1">
      <c r="A10" s="3" t="s">
        <v>26</v>
      </c>
      <c r="B10" s="65">
        <v>2936.67</v>
      </c>
      <c r="C10" s="65">
        <v>2522.52</v>
      </c>
      <c r="D10" s="65">
        <v>1770.04</v>
      </c>
      <c r="E10" s="65">
        <v>1109.57</v>
      </c>
      <c r="F10" s="65" t="s">
        <v>202</v>
      </c>
      <c r="G10" s="65">
        <v>232.56</v>
      </c>
      <c r="H10" s="65">
        <v>219.16</v>
      </c>
      <c r="I10" s="65" t="s">
        <v>202</v>
      </c>
      <c r="J10" s="65">
        <v>10090.97</v>
      </c>
    </row>
    <row r="11" spans="1:10" ht="12" customHeight="1">
      <c r="A11" s="2" t="s">
        <v>27</v>
      </c>
      <c r="B11" s="67">
        <v>65469</v>
      </c>
      <c r="C11" s="67">
        <v>59268.89</v>
      </c>
      <c r="D11" s="67">
        <v>41193.8</v>
      </c>
      <c r="E11" s="67">
        <v>19877.47</v>
      </c>
      <c r="F11" s="67">
        <v>22494.75</v>
      </c>
      <c r="G11" s="67">
        <v>6237.26</v>
      </c>
      <c r="H11" s="67">
        <v>3629.67</v>
      </c>
      <c r="I11" s="67">
        <v>3690.54</v>
      </c>
      <c r="J11" s="67">
        <v>221861.38</v>
      </c>
    </row>
    <row r="12" spans="1:10" ht="3" customHeight="1">
      <c r="A12" s="45"/>
      <c r="B12" s="46"/>
      <c r="C12" s="46"/>
      <c r="D12" s="46"/>
      <c r="E12" s="46"/>
      <c r="F12" s="46"/>
      <c r="G12" s="46"/>
      <c r="H12" s="46"/>
      <c r="I12" s="46"/>
      <c r="J12" s="46"/>
    </row>
    <row r="13" spans="2:9" ht="12.75">
      <c r="B13" s="157" t="s">
        <v>114</v>
      </c>
      <c r="C13" s="157"/>
      <c r="D13" s="157"/>
      <c r="E13" s="157"/>
      <c r="F13" s="157"/>
      <c r="G13" s="157"/>
      <c r="H13" s="157"/>
      <c r="I13" s="157"/>
    </row>
    <row r="14" spans="1:10" ht="12.75" customHeight="1">
      <c r="A14" s="3" t="s">
        <v>98</v>
      </c>
      <c r="B14" s="68">
        <v>33.7</v>
      </c>
      <c r="C14" s="68">
        <v>31.4</v>
      </c>
      <c r="D14" s="68">
        <v>33</v>
      </c>
      <c r="E14" s="68">
        <v>32.1</v>
      </c>
      <c r="F14" s="68">
        <v>31.7</v>
      </c>
      <c r="G14" s="68">
        <v>32.6</v>
      </c>
      <c r="H14" s="68">
        <v>37.3</v>
      </c>
      <c r="I14" s="68">
        <v>33.3</v>
      </c>
      <c r="J14" s="68">
        <v>32.6</v>
      </c>
    </row>
    <row r="15" spans="1:10" ht="12.75" customHeight="1">
      <c r="A15" s="3" t="s">
        <v>24</v>
      </c>
      <c r="B15" s="68">
        <v>40.5</v>
      </c>
      <c r="C15" s="68">
        <v>37.8</v>
      </c>
      <c r="D15" s="68">
        <v>40.5</v>
      </c>
      <c r="E15" s="68">
        <v>39.6</v>
      </c>
      <c r="F15" s="68">
        <v>39.4</v>
      </c>
      <c r="G15" s="68">
        <v>39</v>
      </c>
      <c r="H15" s="68">
        <v>41.6</v>
      </c>
      <c r="I15" s="68">
        <v>39.7</v>
      </c>
      <c r="J15" s="68">
        <v>39.6</v>
      </c>
    </row>
    <row r="16" spans="1:10" ht="22.5" customHeight="1">
      <c r="A16" s="31" t="s">
        <v>153</v>
      </c>
      <c r="B16" s="68">
        <v>36.9</v>
      </c>
      <c r="C16" s="68">
        <v>36.1</v>
      </c>
      <c r="D16" s="68">
        <v>36</v>
      </c>
      <c r="E16" s="68">
        <v>35.6</v>
      </c>
      <c r="F16" s="68">
        <v>36.2</v>
      </c>
      <c r="G16" s="68">
        <v>38.6</v>
      </c>
      <c r="H16" s="68">
        <v>40.3</v>
      </c>
      <c r="I16" s="68">
        <v>37.2</v>
      </c>
      <c r="J16" s="68">
        <v>36.5</v>
      </c>
    </row>
    <row r="17" spans="1:10" ht="12.75" customHeight="1">
      <c r="A17" s="3" t="s">
        <v>25</v>
      </c>
      <c r="B17" s="68">
        <v>35.7</v>
      </c>
      <c r="C17" s="68">
        <v>34.7</v>
      </c>
      <c r="D17" s="68">
        <v>35.1</v>
      </c>
      <c r="E17" s="68">
        <v>34.1</v>
      </c>
      <c r="F17" s="68" t="s">
        <v>202</v>
      </c>
      <c r="G17" s="68">
        <v>34.7</v>
      </c>
      <c r="H17" s="68">
        <v>40.9</v>
      </c>
      <c r="I17" s="68" t="s">
        <v>202</v>
      </c>
      <c r="J17" s="68">
        <v>34.7</v>
      </c>
    </row>
    <row r="18" spans="1:10" ht="12.75" customHeight="1">
      <c r="A18" s="3" t="s">
        <v>26</v>
      </c>
      <c r="B18" s="68">
        <v>33.1</v>
      </c>
      <c r="C18" s="68">
        <v>32.1</v>
      </c>
      <c r="D18" s="68">
        <v>32.2</v>
      </c>
      <c r="E18" s="68">
        <v>32.2</v>
      </c>
      <c r="F18" s="68" t="s">
        <v>202</v>
      </c>
      <c r="G18" s="68">
        <v>33.6</v>
      </c>
      <c r="H18" s="68">
        <v>38</v>
      </c>
      <c r="I18" s="68" t="s">
        <v>202</v>
      </c>
      <c r="J18" s="68">
        <v>32.6</v>
      </c>
    </row>
    <row r="19" spans="1:10" ht="12.75" customHeight="1">
      <c r="A19" s="2" t="s">
        <v>27</v>
      </c>
      <c r="B19" s="70">
        <v>34.7</v>
      </c>
      <c r="C19" s="70">
        <v>32.4</v>
      </c>
      <c r="D19" s="70">
        <v>33.9</v>
      </c>
      <c r="E19" s="70">
        <v>33.2</v>
      </c>
      <c r="F19" s="70">
        <v>32.7</v>
      </c>
      <c r="G19" s="70">
        <v>33.6</v>
      </c>
      <c r="H19" s="70">
        <v>38.3</v>
      </c>
      <c r="I19" s="70">
        <v>34.7</v>
      </c>
      <c r="J19" s="70">
        <v>33.7</v>
      </c>
    </row>
    <row r="20" spans="1:10" ht="3" customHeight="1">
      <c r="A20" s="15"/>
      <c r="B20" s="47"/>
      <c r="C20" s="47"/>
      <c r="D20" s="47"/>
      <c r="E20" s="47"/>
      <c r="F20" s="47"/>
      <c r="G20" s="47"/>
      <c r="H20" s="47"/>
      <c r="I20" s="47"/>
      <c r="J20" s="47"/>
    </row>
    <row r="21" spans="2:9" ht="12.75" customHeight="1">
      <c r="B21" s="157" t="s">
        <v>115</v>
      </c>
      <c r="C21" s="157"/>
      <c r="D21" s="157"/>
      <c r="E21" s="157"/>
      <c r="F21" s="157"/>
      <c r="G21" s="157"/>
      <c r="H21" s="157"/>
      <c r="I21" s="157"/>
    </row>
    <row r="22" spans="1:10" ht="12.75" customHeight="1">
      <c r="A22" s="3" t="s">
        <v>98</v>
      </c>
      <c r="B22" s="65">
        <f>IF(B6="n.p.","n.p.",(B6/B$45*100000))</f>
        <v>731.8750822358222</v>
      </c>
      <c r="C22" s="65">
        <f aca="true" t="shared" si="0" ref="C22:J22">IF(C6="n.p.","n.p.",(C6/C$45*100000))</f>
        <v>868.8151143105904</v>
      </c>
      <c r="D22" s="65">
        <f t="shared" si="0"/>
        <v>764.5102667474358</v>
      </c>
      <c r="E22" s="65">
        <f t="shared" si="0"/>
        <v>955.7907337038688</v>
      </c>
      <c r="F22" s="65">
        <f t="shared" si="0"/>
        <v>805.2549862653768</v>
      </c>
      <c r="G22" s="65">
        <f t="shared" si="0"/>
        <v>1018.4968730042053</v>
      </c>
      <c r="H22" s="65">
        <f t="shared" si="0"/>
        <v>1154.1339573611242</v>
      </c>
      <c r="I22" s="65">
        <f t="shared" si="0"/>
        <v>737.0875614362362</v>
      </c>
      <c r="J22" s="65">
        <f t="shared" si="0"/>
        <v>807.4545992425533</v>
      </c>
    </row>
    <row r="23" spans="1:10" ht="12.75" customHeight="1">
      <c r="A23" s="3" t="s">
        <v>24</v>
      </c>
      <c r="B23" s="65">
        <f>IF(B7="n.p.","n.p.",(B7/B$45*100000))</f>
        <v>116.85519666959709</v>
      </c>
      <c r="C23" s="65">
        <f aca="true" t="shared" si="1" ref="C23:J24">IF(C7="n.p.","n.p.",(C7/C$45*100000))</f>
        <v>143.87951292458877</v>
      </c>
      <c r="D23" s="65">
        <f t="shared" si="1"/>
        <v>110.90849168053437</v>
      </c>
      <c r="E23" s="65">
        <f t="shared" si="1"/>
        <v>157.27142086740216</v>
      </c>
      <c r="F23" s="65">
        <f t="shared" si="1"/>
        <v>116.59087359553143</v>
      </c>
      <c r="G23" s="65">
        <f t="shared" si="1"/>
        <v>140.09222327995147</v>
      </c>
      <c r="H23" s="65">
        <f t="shared" si="1"/>
        <v>286.57206477916395</v>
      </c>
      <c r="I23" s="65">
        <f t="shared" si="1"/>
        <v>195.72675241268976</v>
      </c>
      <c r="J23" s="65">
        <f t="shared" si="1"/>
        <v>128.88442657036245</v>
      </c>
    </row>
    <row r="24" spans="1:10" ht="22.5" customHeight="1">
      <c r="A24" s="31" t="s">
        <v>153</v>
      </c>
      <c r="B24" s="65">
        <f>IF(B8="n.p.","n.p.",(B8/B$45*100000))</f>
        <v>34.2493043722586</v>
      </c>
      <c r="C24" s="65">
        <f t="shared" si="1"/>
        <v>42.69719154086989</v>
      </c>
      <c r="D24" s="65">
        <f t="shared" si="1"/>
        <v>30.760321870133243</v>
      </c>
      <c r="E24" s="65">
        <f t="shared" si="1"/>
        <v>41.33392768635617</v>
      </c>
      <c r="F24" s="65">
        <f t="shared" si="1"/>
        <v>48.9549743222262</v>
      </c>
      <c r="G24" s="65">
        <f t="shared" si="1"/>
        <v>38.78519125485518</v>
      </c>
      <c r="H24" s="65">
        <f t="shared" si="1"/>
        <v>79.55447318177076</v>
      </c>
      <c r="I24" s="65">
        <f t="shared" si="1"/>
        <v>65.73316315038666</v>
      </c>
      <c r="J24" s="65">
        <f t="shared" si="1"/>
        <v>38.73407217420346</v>
      </c>
    </row>
    <row r="25" spans="1:10" ht="12.75" customHeight="1">
      <c r="A25" s="3" t="s">
        <v>25</v>
      </c>
      <c r="B25" s="65">
        <f aca="true" t="shared" si="2" ref="B25:J25">IF(B9="n.p.","n.p.",(B9/B$45*100000))</f>
        <v>8.443614273472972</v>
      </c>
      <c r="C25" s="65">
        <f t="shared" si="2"/>
        <v>9.872201462067236</v>
      </c>
      <c r="D25" s="65">
        <f t="shared" si="2"/>
        <v>8.828915394202717</v>
      </c>
      <c r="E25" s="65">
        <f t="shared" si="2"/>
        <v>15.683438436144977</v>
      </c>
      <c r="F25" s="65" t="str">
        <f t="shared" si="2"/>
        <v>n.p.</v>
      </c>
      <c r="G25" s="65">
        <f t="shared" si="2"/>
        <v>8.575640361341737</v>
      </c>
      <c r="H25" s="65">
        <f t="shared" si="2"/>
        <v>26.435014489598778</v>
      </c>
      <c r="I25" s="65" t="str">
        <f t="shared" si="2"/>
        <v>n.p.</v>
      </c>
      <c r="J25" s="65">
        <f t="shared" si="2"/>
        <v>9.972444640426744</v>
      </c>
    </row>
    <row r="26" spans="1:10" ht="12.75" customHeight="1">
      <c r="A26" s="3" t="s">
        <v>26</v>
      </c>
      <c r="B26" s="65">
        <f aca="true" t="shared" si="3" ref="B26:J26">IF(B10="n.p.","n.p.",(B10/B$45*100000))</f>
        <v>41.86339708679555</v>
      </c>
      <c r="C26" s="65">
        <f t="shared" si="3"/>
        <v>47.35367782633981</v>
      </c>
      <c r="D26" s="65">
        <f t="shared" si="3"/>
        <v>41.0818438600278</v>
      </c>
      <c r="E26" s="65">
        <f t="shared" si="3"/>
        <v>69.17583393859668</v>
      </c>
      <c r="F26" s="65" t="str">
        <f t="shared" si="3"/>
        <v>n.p.</v>
      </c>
      <c r="G26" s="65">
        <f t="shared" si="3"/>
        <v>46.70611059563546</v>
      </c>
      <c r="H26" s="65">
        <f t="shared" si="3"/>
        <v>99.39093799177336</v>
      </c>
      <c r="I26" s="65" t="str">
        <f t="shared" si="3"/>
        <v>n.p.</v>
      </c>
      <c r="J26" s="65">
        <f t="shared" si="3"/>
        <v>46.93793159907603</v>
      </c>
    </row>
    <row r="27" spans="1:10" ht="12.75" customHeight="1">
      <c r="A27" s="2" t="s">
        <v>27</v>
      </c>
      <c r="B27" s="67">
        <f aca="true" t="shared" si="4" ref="B27:J27">B11/B$45*100000</f>
        <v>933.2865946379463</v>
      </c>
      <c r="C27" s="67">
        <f t="shared" si="4"/>
        <v>1112.61751034076</v>
      </c>
      <c r="D27" s="67">
        <f t="shared" si="4"/>
        <v>956.0898395523342</v>
      </c>
      <c r="E27" s="67">
        <f t="shared" si="4"/>
        <v>1239.2553546323688</v>
      </c>
      <c r="F27" s="67">
        <f t="shared" si="4"/>
        <v>1033.3007193451479</v>
      </c>
      <c r="G27" s="67">
        <f t="shared" si="4"/>
        <v>1252.6580468426782</v>
      </c>
      <c r="H27" s="67">
        <f t="shared" si="4"/>
        <v>1646.0864478034312</v>
      </c>
      <c r="I27" s="67">
        <f t="shared" si="4"/>
        <v>1065.7244999913369</v>
      </c>
      <c r="J27" s="67">
        <f t="shared" si="4"/>
        <v>1031.9834742266219</v>
      </c>
    </row>
    <row r="28" spans="1:10" ht="3" customHeight="1">
      <c r="A28" s="47"/>
      <c r="B28" s="47"/>
      <c r="C28" s="47"/>
      <c r="D28" s="47"/>
      <c r="E28" s="47"/>
      <c r="F28" s="47"/>
      <c r="G28" s="47"/>
      <c r="H28" s="47"/>
      <c r="I28" s="47"/>
      <c r="J28" s="47"/>
    </row>
    <row r="29" spans="2:9" ht="12.75" customHeight="1">
      <c r="B29" s="157" t="s">
        <v>194</v>
      </c>
      <c r="C29" s="157"/>
      <c r="D29" s="157"/>
      <c r="E29" s="157"/>
      <c r="F29" s="157"/>
      <c r="G29" s="157"/>
      <c r="H29" s="157"/>
      <c r="I29" s="157"/>
    </row>
    <row r="30" spans="1:10" ht="12.75" customHeight="1">
      <c r="A30" s="3" t="s">
        <v>98</v>
      </c>
      <c r="B30" s="65">
        <f>IF(B6="n.p.","n.p.",((B6*B14/35)/B$45*100000))</f>
        <v>704.6911506099202</v>
      </c>
      <c r="C30" s="65">
        <f aca="true" t="shared" si="5" ref="C30:J32">IF(C6="n.p.","n.p.",((C6*C14/35)/C$45*100000))</f>
        <v>779.4512739815009</v>
      </c>
      <c r="D30" s="65">
        <f t="shared" si="5"/>
        <v>720.8239657904395</v>
      </c>
      <c r="E30" s="65">
        <f t="shared" si="5"/>
        <v>876.596644339834</v>
      </c>
      <c r="F30" s="65">
        <f t="shared" si="5"/>
        <v>729.3309447032127</v>
      </c>
      <c r="G30" s="65">
        <f t="shared" si="5"/>
        <v>948.6570874267743</v>
      </c>
      <c r="H30" s="65">
        <f t="shared" si="5"/>
        <v>1229.9770459877125</v>
      </c>
      <c r="I30" s="65">
        <f t="shared" si="5"/>
        <v>701.2861655950475</v>
      </c>
      <c r="J30" s="65">
        <f t="shared" si="5"/>
        <v>752.0862838659211</v>
      </c>
    </row>
    <row r="31" spans="1:10" ht="12.75" customHeight="1">
      <c r="A31" s="3" t="s">
        <v>24</v>
      </c>
      <c r="B31" s="65">
        <f>IF(B7="n.p.","n.p.",((B7*B15/35)/B$45*100000))</f>
        <v>135.2181561462481</v>
      </c>
      <c r="C31" s="65">
        <f t="shared" si="5"/>
        <v>155.38987395855585</v>
      </c>
      <c r="D31" s="65">
        <f t="shared" si="5"/>
        <v>128.33696894461835</v>
      </c>
      <c r="E31" s="65">
        <f t="shared" si="5"/>
        <v>177.94137903854642</v>
      </c>
      <c r="F31" s="65">
        <f t="shared" si="5"/>
        <v>131.24801199039823</v>
      </c>
      <c r="G31" s="65">
        <f t="shared" si="5"/>
        <v>156.10276308337447</v>
      </c>
      <c r="H31" s="65">
        <f t="shared" si="5"/>
        <v>340.6113684232349</v>
      </c>
      <c r="I31" s="65">
        <f t="shared" si="5"/>
        <v>222.01005916525096</v>
      </c>
      <c r="J31" s="65">
        <f t="shared" si="5"/>
        <v>145.82352263389583</v>
      </c>
    </row>
    <row r="32" spans="1:10" ht="21.75" customHeight="1">
      <c r="A32" s="31" t="s">
        <v>153</v>
      </c>
      <c r="B32" s="65">
        <f>IF(B8="n.p.","n.p.",((B8*B16/35)/B$45*100000))</f>
        <v>36.10855232389549</v>
      </c>
      <c r="C32" s="65">
        <f t="shared" si="5"/>
        <v>44.03910327501151</v>
      </c>
      <c r="D32" s="65">
        <f t="shared" si="5"/>
        <v>31.63918820927991</v>
      </c>
      <c r="E32" s="65">
        <f t="shared" si="5"/>
        <v>42.04250930383656</v>
      </c>
      <c r="F32" s="65">
        <f t="shared" si="5"/>
        <v>50.63343058470253</v>
      </c>
      <c r="G32" s="65">
        <f t="shared" si="5"/>
        <v>42.77452521249743</v>
      </c>
      <c r="H32" s="65">
        <f t="shared" si="5"/>
        <v>91.6012934064389</v>
      </c>
      <c r="I32" s="65">
        <f t="shared" si="5"/>
        <v>69.86496197698241</v>
      </c>
      <c r="J32" s="65">
        <f t="shared" si="5"/>
        <v>40.39410383881217</v>
      </c>
    </row>
    <row r="33" spans="1:10" ht="12.75" customHeight="1">
      <c r="A33" s="3" t="s">
        <v>25</v>
      </c>
      <c r="B33" s="65">
        <f>IF(B9="n.p.","n.p.",((B9*B17/35)/B$45*100000))</f>
        <v>8.612486558942432</v>
      </c>
      <c r="C33" s="65">
        <f aca="true" t="shared" si="6" ref="C33:J33">IF(C9="n.p.","n.p.",((C9*C17/35)/C$45*100000))</f>
        <v>9.787582592392374</v>
      </c>
      <c r="D33" s="65">
        <f t="shared" si="6"/>
        <v>8.85414086675758</v>
      </c>
      <c r="E33" s="65">
        <f t="shared" si="6"/>
        <v>15.280150019215535</v>
      </c>
      <c r="F33" s="65" t="str">
        <f t="shared" si="6"/>
        <v>n.p.</v>
      </c>
      <c r="G33" s="65">
        <f t="shared" si="6"/>
        <v>8.502134872530238</v>
      </c>
      <c r="H33" s="65">
        <f t="shared" si="6"/>
        <v>30.891202646416854</v>
      </c>
      <c r="I33" s="65" t="str">
        <f t="shared" si="6"/>
        <v>n.p.</v>
      </c>
      <c r="J33" s="65">
        <f t="shared" si="6"/>
        <v>9.886966543508802</v>
      </c>
    </row>
    <row r="34" spans="1:10" ht="12.75" customHeight="1">
      <c r="A34" s="3" t="s">
        <v>26</v>
      </c>
      <c r="B34" s="65">
        <f>IF(B10="n.p.","n.p.",((B10*B18/35)/B$45*100000))</f>
        <v>39.59081267351237</v>
      </c>
      <c r="C34" s="65">
        <f aca="true" t="shared" si="7" ref="C34:J34">IF(C10="n.p.","n.p.",((C10*C18/35)/C$45*100000))</f>
        <v>43.430087377871665</v>
      </c>
      <c r="D34" s="65">
        <f t="shared" si="7"/>
        <v>37.79529635122558</v>
      </c>
      <c r="E34" s="65">
        <f t="shared" si="7"/>
        <v>63.64176722350896</v>
      </c>
      <c r="F34" s="65" t="str">
        <f t="shared" si="7"/>
        <v>n.p.</v>
      </c>
      <c r="G34" s="65">
        <f t="shared" si="7"/>
        <v>44.83786617181005</v>
      </c>
      <c r="H34" s="65">
        <f t="shared" si="7"/>
        <v>107.91016124821107</v>
      </c>
      <c r="I34" s="65" t="str">
        <f t="shared" si="7"/>
        <v>n.p.</v>
      </c>
      <c r="J34" s="65">
        <f t="shared" si="7"/>
        <v>43.71933057513939</v>
      </c>
    </row>
    <row r="35" spans="1:10" ht="12.75" customHeight="1">
      <c r="A35" s="2" t="s">
        <v>27</v>
      </c>
      <c r="B35" s="67">
        <f aca="true" t="shared" si="8" ref="B35:J35">(B11*B19/35)/B$45*100000</f>
        <v>925.2869952553356</v>
      </c>
      <c r="C35" s="67">
        <f t="shared" si="8"/>
        <v>1029.9659238583033</v>
      </c>
      <c r="D35" s="67">
        <f t="shared" si="8"/>
        <v>926.0413017378321</v>
      </c>
      <c r="E35" s="67">
        <f t="shared" si="8"/>
        <v>1175.5222221084184</v>
      </c>
      <c r="F35" s="67">
        <f t="shared" si="8"/>
        <v>965.398100645324</v>
      </c>
      <c r="G35" s="67">
        <f t="shared" si="8"/>
        <v>1202.551724968971</v>
      </c>
      <c r="H35" s="67">
        <f t="shared" si="8"/>
        <v>1801.288884310612</v>
      </c>
      <c r="I35" s="67">
        <f t="shared" si="8"/>
        <v>1056.5897185628398</v>
      </c>
      <c r="J35" s="67">
        <f t="shared" si="8"/>
        <v>993.6526594696331</v>
      </c>
    </row>
    <row r="36" spans="1:10" ht="3" customHeight="1">
      <c r="A36" s="47"/>
      <c r="B36" s="47"/>
      <c r="C36" s="47"/>
      <c r="D36" s="47"/>
      <c r="E36" s="47"/>
      <c r="F36" s="47"/>
      <c r="G36" s="47"/>
      <c r="H36" s="47"/>
      <c r="I36" s="47"/>
      <c r="J36" s="47"/>
    </row>
    <row r="37" spans="2:9" ht="12.75" customHeight="1">
      <c r="B37" s="157" t="s">
        <v>195</v>
      </c>
      <c r="C37" s="157"/>
      <c r="D37" s="157"/>
      <c r="E37" s="157"/>
      <c r="F37" s="157"/>
      <c r="G37" s="157"/>
      <c r="H37" s="157"/>
      <c r="I37" s="157"/>
    </row>
    <row r="38" spans="1:10" ht="12.75" customHeight="1">
      <c r="A38" s="3" t="s">
        <v>98</v>
      </c>
      <c r="B38" s="65">
        <f>IF(B6="n.p.","n.p.",((B6*B14/38)/B$45*100000))</f>
        <v>649.0576387196634</v>
      </c>
      <c r="C38" s="65">
        <f aca="true" t="shared" si="9" ref="C38:J38">IF(C6="n.p.","n.p.",((C6*C14/38)/C$45*100000))</f>
        <v>717.9156470882245</v>
      </c>
      <c r="D38" s="65">
        <f t="shared" si="9"/>
        <v>663.9168105964575</v>
      </c>
      <c r="E38" s="65">
        <f t="shared" si="9"/>
        <v>807.3916461024786</v>
      </c>
      <c r="F38" s="65">
        <f t="shared" si="9"/>
        <v>671.7521859108538</v>
      </c>
      <c r="G38" s="65">
        <f t="shared" si="9"/>
        <v>873.76310684045</v>
      </c>
      <c r="H38" s="65">
        <f t="shared" si="9"/>
        <v>1132.8735949886825</v>
      </c>
      <c r="I38" s="65">
        <f t="shared" si="9"/>
        <v>645.921468311228</v>
      </c>
      <c r="J38" s="65">
        <f t="shared" si="9"/>
        <v>692.7110509291379</v>
      </c>
    </row>
    <row r="39" spans="1:10" ht="12.75" customHeight="1">
      <c r="A39" s="3" t="s">
        <v>24</v>
      </c>
      <c r="B39" s="65">
        <f>IF(B7="n.p.","n.p.",((B7*B15/38)/B$45*100000))</f>
        <v>124.54303855575482</v>
      </c>
      <c r="C39" s="65">
        <f aca="true" t="shared" si="10" ref="C39:J40">IF(C7="n.p.","n.p.",((C7*C15/38)/C$45*100000))</f>
        <v>143.1222523302488</v>
      </c>
      <c r="D39" s="65">
        <f t="shared" si="10"/>
        <v>118.20510297530636</v>
      </c>
      <c r="E39" s="65">
        <f t="shared" si="10"/>
        <v>163.8933754302401</v>
      </c>
      <c r="F39" s="65">
        <f t="shared" si="10"/>
        <v>120.88632683326152</v>
      </c>
      <c r="G39" s="65">
        <f t="shared" si="10"/>
        <v>143.77886073468702</v>
      </c>
      <c r="H39" s="65">
        <f t="shared" si="10"/>
        <v>313.7209972319269</v>
      </c>
      <c r="I39" s="65">
        <f t="shared" si="10"/>
        <v>204.4829492311522</v>
      </c>
      <c r="J39" s="65">
        <f t="shared" si="10"/>
        <v>134.31113926806194</v>
      </c>
    </row>
    <row r="40" spans="1:10" ht="22.5" customHeight="1">
      <c r="A40" s="31" t="s">
        <v>153</v>
      </c>
      <c r="B40" s="65">
        <f>IF(B8="n.p.","n.p.",((B8*B16/38)/B$45*100000))</f>
        <v>33.25787714043006</v>
      </c>
      <c r="C40" s="65">
        <f t="shared" si="10"/>
        <v>40.56233196382639</v>
      </c>
      <c r="D40" s="65">
        <f t="shared" si="10"/>
        <v>29.14135756117886</v>
      </c>
      <c r="E40" s="65">
        <f t="shared" si="10"/>
        <v>38.72336383248104</v>
      </c>
      <c r="F40" s="65">
        <f t="shared" si="10"/>
        <v>46.63605448591022</v>
      </c>
      <c r="G40" s="65">
        <f t="shared" si="10"/>
        <v>39.39758901151079</v>
      </c>
      <c r="H40" s="65">
        <f t="shared" si="10"/>
        <v>84.36961234803583</v>
      </c>
      <c r="I40" s="65">
        <f t="shared" si="10"/>
        <v>64.34930708406274</v>
      </c>
      <c r="J40" s="65">
        <f t="shared" si="10"/>
        <v>37.20509564101121</v>
      </c>
    </row>
    <row r="41" spans="1:10" ht="12.75" customHeight="1">
      <c r="A41" s="3" t="s">
        <v>25</v>
      </c>
      <c r="B41" s="65">
        <f aca="true" t="shared" si="11" ref="B41:J41">IF(B9="n.p.","n.p.",((B9*B17/38)/B$45*100000))</f>
        <v>7.932553409552241</v>
      </c>
      <c r="C41" s="65">
        <f t="shared" si="11"/>
        <v>9.014878703519292</v>
      </c>
      <c r="D41" s="65">
        <f t="shared" si="11"/>
        <v>8.15512974569777</v>
      </c>
      <c r="E41" s="65">
        <f t="shared" si="11"/>
        <v>14.07382238611957</v>
      </c>
      <c r="F41" s="65" t="str">
        <f t="shared" si="11"/>
        <v>n.p.</v>
      </c>
      <c r="G41" s="65">
        <f t="shared" si="11"/>
        <v>7.830913698383114</v>
      </c>
      <c r="H41" s="65">
        <f t="shared" si="11"/>
        <v>28.45242349012079</v>
      </c>
      <c r="I41" s="65" t="str">
        <f t="shared" si="11"/>
        <v>n.p.</v>
      </c>
      <c r="J41" s="65">
        <f t="shared" si="11"/>
        <v>9.10641655323179</v>
      </c>
    </row>
    <row r="42" spans="1:10" ht="12.75" customHeight="1">
      <c r="A42" s="3" t="s">
        <v>26</v>
      </c>
      <c r="B42" s="65">
        <f aca="true" t="shared" si="12" ref="B42:J42">IF(B10="n.p.","n.p.",((B10*B18/38)/B$45*100000))</f>
        <v>36.46522219928771</v>
      </c>
      <c r="C42" s="65">
        <f t="shared" si="12"/>
        <v>40.00139626909232</v>
      </c>
      <c r="D42" s="65">
        <f t="shared" si="12"/>
        <v>34.81145716560251</v>
      </c>
      <c r="E42" s="65">
        <f t="shared" si="12"/>
        <v>58.61741717954772</v>
      </c>
      <c r="F42" s="65" t="str">
        <f t="shared" si="12"/>
        <v>n.p.</v>
      </c>
      <c r="G42" s="65">
        <f t="shared" si="12"/>
        <v>41.2980346319303</v>
      </c>
      <c r="H42" s="65">
        <f t="shared" si="12"/>
        <v>99.39093799177336</v>
      </c>
      <c r="I42" s="65" t="str">
        <f t="shared" si="12"/>
        <v>n.p.</v>
      </c>
      <c r="J42" s="65">
        <f t="shared" si="12"/>
        <v>40.26780447710206</v>
      </c>
    </row>
    <row r="43" spans="1:10" ht="12.75" customHeight="1">
      <c r="A43" s="2" t="s">
        <v>27</v>
      </c>
      <c r="B43" s="67">
        <f aca="true" t="shared" si="13" ref="B43:J43">(B11*B19/38)/B$45*100000</f>
        <v>852.2380219457038</v>
      </c>
      <c r="C43" s="67">
        <f t="shared" si="13"/>
        <v>948.652824606332</v>
      </c>
      <c r="D43" s="67">
        <f t="shared" si="13"/>
        <v>852.9327779164244</v>
      </c>
      <c r="E43" s="67">
        <f t="shared" si="13"/>
        <v>1082.717836152491</v>
      </c>
      <c r="F43" s="67">
        <f t="shared" si="13"/>
        <v>889.1824611206932</v>
      </c>
      <c r="G43" s="67">
        <f t="shared" si="13"/>
        <v>1107.6134308924734</v>
      </c>
      <c r="H43" s="67">
        <f t="shared" si="13"/>
        <v>1659.081867128195</v>
      </c>
      <c r="I43" s="67">
        <f t="shared" si="13"/>
        <v>973.174740781563</v>
      </c>
      <c r="J43" s="67">
        <f t="shared" si="13"/>
        <v>915.2063968799253</v>
      </c>
    </row>
    <row r="44" spans="1:10" ht="3" customHeight="1">
      <c r="A44" s="47"/>
      <c r="B44" s="15"/>
      <c r="C44" s="15"/>
      <c r="D44" s="15"/>
      <c r="E44" s="15"/>
      <c r="F44" s="15"/>
      <c r="G44" s="15"/>
      <c r="H44" s="15"/>
      <c r="I44" s="15"/>
      <c r="J44" s="15"/>
    </row>
    <row r="45" spans="1:10" s="43" customFormat="1" ht="12.75" customHeight="1">
      <c r="A45" s="43" t="s">
        <v>196</v>
      </c>
      <c r="B45" s="44">
        <v>7014887</v>
      </c>
      <c r="C45" s="44">
        <v>5326978</v>
      </c>
      <c r="D45" s="44">
        <v>4308570</v>
      </c>
      <c r="E45" s="44">
        <v>1603985</v>
      </c>
      <c r="F45" s="44">
        <v>2176980</v>
      </c>
      <c r="G45" s="44">
        <v>497922</v>
      </c>
      <c r="H45" s="44">
        <v>220503</v>
      </c>
      <c r="I45" s="44">
        <v>346294</v>
      </c>
      <c r="J45" s="44">
        <v>21498540</v>
      </c>
    </row>
    <row r="46" spans="1:10" ht="3" customHeight="1">
      <c r="A46" s="32"/>
      <c r="B46" s="32"/>
      <c r="C46" s="32"/>
      <c r="D46" s="32"/>
      <c r="E46" s="32"/>
      <c r="F46" s="32"/>
      <c r="G46" s="32"/>
      <c r="H46" s="32"/>
      <c r="I46" s="32"/>
      <c r="J46" s="32"/>
    </row>
    <row r="47" spans="1:15" s="48" customFormat="1" ht="23.25" customHeight="1">
      <c r="A47" s="150" t="s">
        <v>210</v>
      </c>
      <c r="B47" s="150"/>
      <c r="C47" s="150"/>
      <c r="D47" s="150"/>
      <c r="E47" s="150"/>
      <c r="F47" s="150"/>
      <c r="G47" s="150"/>
      <c r="H47" s="150"/>
      <c r="I47" s="150"/>
      <c r="J47" s="150"/>
      <c r="K47" s="86"/>
      <c r="L47" s="86"/>
      <c r="M47" s="86"/>
      <c r="N47" s="86"/>
      <c r="O47" s="86"/>
    </row>
    <row r="48" s="48" customFormat="1" ht="12" customHeight="1">
      <c r="A48" s="72" t="s">
        <v>199</v>
      </c>
    </row>
  </sheetData>
  <mergeCells count="7">
    <mergeCell ref="A1:J1"/>
    <mergeCell ref="B5:I5"/>
    <mergeCell ref="A47:J47"/>
    <mergeCell ref="B13:I13"/>
    <mergeCell ref="B21:I21"/>
    <mergeCell ref="B29:I29"/>
    <mergeCell ref="B37:I37"/>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13.xml><?xml version="1.0" encoding="utf-8"?>
<worksheet xmlns="http://schemas.openxmlformats.org/spreadsheetml/2006/main" xmlns:r="http://schemas.openxmlformats.org/officeDocument/2006/relationships">
  <dimension ref="A1:IV48"/>
  <sheetViews>
    <sheetView workbookViewId="0" topLeftCell="A1">
      <selection activeCell="A5" sqref="A5:B5"/>
    </sheetView>
  </sheetViews>
  <sheetFormatPr defaultColWidth="9.140625" defaultRowHeight="13.5" customHeight="1"/>
  <cols>
    <col min="1" max="1" width="26.7109375" style="3" customWidth="1"/>
    <col min="2" max="2" width="8.7109375" style="4" customWidth="1"/>
    <col min="3" max="4" width="9.28125" style="4" customWidth="1"/>
    <col min="5" max="5" width="7.8515625" style="4" customWidth="1"/>
    <col min="6" max="6" width="9.28125" style="4" customWidth="1"/>
    <col min="7" max="7" width="8.28125" style="4" customWidth="1"/>
    <col min="8" max="8" width="9.00390625" style="4" customWidth="1"/>
    <col min="9" max="16384" width="9.140625" style="3" customWidth="1"/>
  </cols>
  <sheetData>
    <row r="1" spans="1:8" ht="22.5" customHeight="1">
      <c r="A1" s="166" t="s">
        <v>190</v>
      </c>
      <c r="B1" s="167"/>
      <c r="C1" s="167"/>
      <c r="D1" s="167"/>
      <c r="E1" s="167"/>
      <c r="F1" s="167"/>
      <c r="G1" s="167"/>
      <c r="H1" s="167"/>
    </row>
    <row r="2" spans="1:8" ht="3" customHeight="1">
      <c r="A2" s="93"/>
      <c r="B2" s="94"/>
      <c r="C2" s="94"/>
      <c r="D2" s="94"/>
      <c r="E2" s="94"/>
      <c r="F2" s="94"/>
      <c r="G2" s="94"/>
      <c r="H2" s="94"/>
    </row>
    <row r="3" spans="1:8" ht="13.5" customHeight="1">
      <c r="A3" s="20"/>
      <c r="B3" s="168" t="s">
        <v>76</v>
      </c>
      <c r="C3" s="168"/>
      <c r="D3" s="168"/>
      <c r="E3" s="168"/>
      <c r="F3" s="168"/>
      <c r="G3" s="168"/>
      <c r="H3" s="169" t="s">
        <v>96</v>
      </c>
    </row>
    <row r="4" spans="1:8" ht="22.5" customHeight="1">
      <c r="A4" s="30" t="s">
        <v>117</v>
      </c>
      <c r="B4" s="59" t="s">
        <v>77</v>
      </c>
      <c r="C4" s="59" t="s">
        <v>78</v>
      </c>
      <c r="D4" s="59" t="s">
        <v>79</v>
      </c>
      <c r="E4" s="59" t="s">
        <v>80</v>
      </c>
      <c r="F4" s="59" t="s">
        <v>81</v>
      </c>
      <c r="G4" s="59" t="s">
        <v>82</v>
      </c>
      <c r="H4" s="170"/>
    </row>
    <row r="5" ht="3" customHeight="1"/>
    <row r="6" spans="2:7" ht="12.75" customHeight="1">
      <c r="B6" s="165" t="s">
        <v>116</v>
      </c>
      <c r="C6" s="165"/>
      <c r="D6" s="165"/>
      <c r="E6" s="165"/>
      <c r="F6" s="165"/>
      <c r="G6" s="165"/>
    </row>
    <row r="7" spans="1:8" ht="12.75" customHeight="1">
      <c r="A7" s="3" t="s">
        <v>151</v>
      </c>
      <c r="B7" s="65">
        <v>113361.87</v>
      </c>
      <c r="C7" s="65">
        <v>34030.06</v>
      </c>
      <c r="D7" s="65">
        <v>14390.93</v>
      </c>
      <c r="E7" s="65">
        <v>2402.05</v>
      </c>
      <c r="F7" s="65">
        <v>1359.29</v>
      </c>
      <c r="G7" s="65">
        <v>8046.75</v>
      </c>
      <c r="H7" s="65">
        <v>173590.95</v>
      </c>
    </row>
    <row r="8" spans="1:8" ht="12.75" customHeight="1">
      <c r="A8" s="31" t="s">
        <v>152</v>
      </c>
      <c r="B8" s="65">
        <v>18377.3</v>
      </c>
      <c r="C8" s="65">
        <v>5313.37</v>
      </c>
      <c r="D8" s="65">
        <v>2362.48</v>
      </c>
      <c r="E8" s="65">
        <v>520.39</v>
      </c>
      <c r="F8" s="65" t="s">
        <v>202</v>
      </c>
      <c r="G8" s="65" t="s">
        <v>202</v>
      </c>
      <c r="H8" s="65">
        <v>27708.27</v>
      </c>
    </row>
    <row r="9" spans="1:8" ht="22.5" customHeight="1">
      <c r="A9" s="31" t="s">
        <v>153</v>
      </c>
      <c r="B9" s="65">
        <v>5892.19</v>
      </c>
      <c r="C9" s="65">
        <v>1461.32</v>
      </c>
      <c r="D9" s="65">
        <v>505.16</v>
      </c>
      <c r="E9" s="65">
        <v>98.03</v>
      </c>
      <c r="F9" s="65" t="s">
        <v>202</v>
      </c>
      <c r="G9" s="65" t="s">
        <v>202</v>
      </c>
      <c r="H9" s="65">
        <v>8327.26</v>
      </c>
    </row>
    <row r="10" spans="1:8" ht="12.75" customHeight="1">
      <c r="A10" s="3" t="s">
        <v>25</v>
      </c>
      <c r="B10" s="65">
        <v>1782.01</v>
      </c>
      <c r="C10" s="65">
        <v>163.89</v>
      </c>
      <c r="D10" s="65">
        <v>102.73</v>
      </c>
      <c r="E10" s="65">
        <v>19.16</v>
      </c>
      <c r="F10" s="65">
        <v>8.58</v>
      </c>
      <c r="G10" s="65">
        <v>67.55</v>
      </c>
      <c r="H10" s="65">
        <v>2143.93</v>
      </c>
    </row>
    <row r="11" spans="1:8" ht="12.75" customHeight="1">
      <c r="A11" s="3" t="s">
        <v>26</v>
      </c>
      <c r="B11" s="65">
        <v>6562.49</v>
      </c>
      <c r="C11" s="65">
        <v>1841.64</v>
      </c>
      <c r="D11" s="65">
        <v>845.85</v>
      </c>
      <c r="E11" s="65">
        <v>179.58</v>
      </c>
      <c r="F11" s="65">
        <v>98.97</v>
      </c>
      <c r="G11" s="65">
        <v>562.44</v>
      </c>
      <c r="H11" s="65">
        <v>10090.97</v>
      </c>
    </row>
    <row r="12" spans="1:8" ht="12.75" customHeight="1">
      <c r="A12" s="2" t="s">
        <v>27</v>
      </c>
      <c r="B12" s="67">
        <v>145975.86</v>
      </c>
      <c r="C12" s="67">
        <v>42810.27</v>
      </c>
      <c r="D12" s="67">
        <v>18207.14</v>
      </c>
      <c r="E12" s="67">
        <v>3219.21</v>
      </c>
      <c r="F12" s="67">
        <v>1806.12</v>
      </c>
      <c r="G12" s="67">
        <v>9842.77</v>
      </c>
      <c r="H12" s="67">
        <v>221861.38</v>
      </c>
    </row>
    <row r="13" spans="1:8" ht="3" customHeight="1">
      <c r="A13" s="39"/>
      <c r="B13" s="40"/>
      <c r="C13" s="40"/>
      <c r="D13" s="40"/>
      <c r="E13" s="40"/>
      <c r="F13" s="40"/>
      <c r="G13" s="40"/>
      <c r="H13" s="40"/>
    </row>
    <row r="14" spans="2:7" ht="12.75" customHeight="1">
      <c r="B14" s="165" t="s">
        <v>114</v>
      </c>
      <c r="C14" s="165"/>
      <c r="D14" s="165"/>
      <c r="E14" s="165"/>
      <c r="F14" s="165"/>
      <c r="G14" s="165"/>
    </row>
    <row r="15" spans="1:8" ht="12.75" customHeight="1">
      <c r="A15" s="3" t="s">
        <v>151</v>
      </c>
      <c r="B15" s="68">
        <v>32.7</v>
      </c>
      <c r="C15" s="68">
        <v>31.8</v>
      </c>
      <c r="D15" s="68">
        <v>32.8</v>
      </c>
      <c r="E15" s="68">
        <v>33.9</v>
      </c>
      <c r="F15" s="68">
        <v>38.6</v>
      </c>
      <c r="G15" s="68">
        <v>32.6</v>
      </c>
      <c r="H15" s="68">
        <v>32.6</v>
      </c>
    </row>
    <row r="16" spans="1:8" ht="12.75" customHeight="1">
      <c r="A16" s="31" t="s">
        <v>152</v>
      </c>
      <c r="B16" s="68">
        <v>39.5</v>
      </c>
      <c r="C16" s="68">
        <v>39.4</v>
      </c>
      <c r="D16" s="68">
        <v>40.4</v>
      </c>
      <c r="E16" s="68">
        <v>41.1</v>
      </c>
      <c r="F16" s="68" t="s">
        <v>202</v>
      </c>
      <c r="G16" s="68" t="s">
        <v>202</v>
      </c>
      <c r="H16" s="68">
        <v>39.6</v>
      </c>
    </row>
    <row r="17" spans="1:8" ht="22.5" customHeight="1">
      <c r="A17" s="31" t="s">
        <v>153</v>
      </c>
      <c r="B17" s="68">
        <v>36.5</v>
      </c>
      <c r="C17" s="68">
        <v>36.1</v>
      </c>
      <c r="D17" s="68">
        <v>36.1</v>
      </c>
      <c r="E17" s="68">
        <v>38.4</v>
      </c>
      <c r="F17" s="68" t="s">
        <v>202</v>
      </c>
      <c r="G17" s="68" t="s">
        <v>202</v>
      </c>
      <c r="H17" s="68">
        <v>36.5</v>
      </c>
    </row>
    <row r="18" spans="1:8" ht="12.75" customHeight="1">
      <c r="A18" s="3" t="s">
        <v>25</v>
      </c>
      <c r="B18" s="68">
        <v>34.6</v>
      </c>
      <c r="C18" s="68">
        <v>33.7</v>
      </c>
      <c r="D18" s="68">
        <v>36.4</v>
      </c>
      <c r="E18" s="68">
        <v>38.6</v>
      </c>
      <c r="F18" s="68">
        <v>44.4</v>
      </c>
      <c r="G18" s="68">
        <v>36.7</v>
      </c>
      <c r="H18" s="68">
        <v>34.7</v>
      </c>
    </row>
    <row r="19" spans="1:8" ht="12.75" customHeight="1">
      <c r="A19" s="3" t="s">
        <v>26</v>
      </c>
      <c r="B19" s="68">
        <v>32.8</v>
      </c>
      <c r="C19" s="68">
        <v>31.5</v>
      </c>
      <c r="D19" s="68">
        <v>32.5</v>
      </c>
      <c r="E19" s="68">
        <v>37.8</v>
      </c>
      <c r="F19" s="68">
        <v>36.9</v>
      </c>
      <c r="G19" s="68">
        <v>31</v>
      </c>
      <c r="H19" s="68">
        <v>32.6</v>
      </c>
    </row>
    <row r="20" spans="1:8" ht="12.75" customHeight="1">
      <c r="A20" s="2" t="s">
        <v>27</v>
      </c>
      <c r="B20" s="70">
        <v>33.8</v>
      </c>
      <c r="C20" s="70">
        <v>32.9</v>
      </c>
      <c r="D20" s="70">
        <v>33.9</v>
      </c>
      <c r="E20" s="70">
        <v>35.5</v>
      </c>
      <c r="F20" s="70">
        <v>39.1</v>
      </c>
      <c r="G20" s="70">
        <v>33.1</v>
      </c>
      <c r="H20" s="70">
        <v>33.7</v>
      </c>
    </row>
    <row r="21" spans="1:8" ht="3" customHeight="1">
      <c r="A21" s="39"/>
      <c r="B21" s="10"/>
      <c r="C21" s="10"/>
      <c r="D21" s="10"/>
      <c r="E21" s="10"/>
      <c r="F21" s="10"/>
      <c r="G21" s="10"/>
      <c r="H21" s="10"/>
    </row>
    <row r="22" spans="2:7" ht="12.75" customHeight="1">
      <c r="B22" s="165" t="s">
        <v>115</v>
      </c>
      <c r="C22" s="165"/>
      <c r="D22" s="165"/>
      <c r="E22" s="165"/>
      <c r="F22" s="165"/>
      <c r="G22" s="165"/>
    </row>
    <row r="23" spans="1:8" ht="12.75" customHeight="1">
      <c r="A23" s="3" t="s">
        <v>151</v>
      </c>
      <c r="B23" s="65">
        <f aca="true" t="shared" si="0" ref="B23:F25">IF(B7="n.p.","n.p.",(B7/B$46*100000))</f>
        <v>769.1264466170867</v>
      </c>
      <c r="C23" s="65">
        <f t="shared" si="0"/>
        <v>802.8669116550683</v>
      </c>
      <c r="D23" s="65">
        <f t="shared" si="0"/>
        <v>709.6878709408255</v>
      </c>
      <c r="E23" s="65">
        <f t="shared" si="0"/>
        <v>748.1087444679414</v>
      </c>
      <c r="F23" s="65">
        <f t="shared" si="0"/>
        <v>789.9909336061</v>
      </c>
      <c r="G23" s="65" t="s">
        <v>51</v>
      </c>
      <c r="H23" s="65">
        <f aca="true" t="shared" si="1" ref="H23:H28">H7/H$46*100000</f>
        <v>807.4545992425533</v>
      </c>
    </row>
    <row r="24" spans="1:8" ht="12.75" customHeight="1">
      <c r="A24" s="31" t="s">
        <v>152</v>
      </c>
      <c r="B24" s="65">
        <f t="shared" si="0"/>
        <v>124.68449441965087</v>
      </c>
      <c r="C24" s="65">
        <f t="shared" si="0"/>
        <v>125.35766796710587</v>
      </c>
      <c r="D24" s="65">
        <f t="shared" si="0"/>
        <v>116.50556297197481</v>
      </c>
      <c r="E24" s="65">
        <f t="shared" si="0"/>
        <v>162.0733579790895</v>
      </c>
      <c r="F24" s="65" t="str">
        <f t="shared" si="0"/>
        <v>n.p.</v>
      </c>
      <c r="G24" s="65" t="s">
        <v>51</v>
      </c>
      <c r="H24" s="65">
        <f t="shared" si="1"/>
        <v>128.88442657036245</v>
      </c>
    </row>
    <row r="25" spans="1:8" ht="22.5" customHeight="1">
      <c r="A25" s="31" t="s">
        <v>153</v>
      </c>
      <c r="B25" s="65">
        <f t="shared" si="0"/>
        <v>39.97675018498488</v>
      </c>
      <c r="C25" s="65">
        <f t="shared" si="0"/>
        <v>34.47673837012878</v>
      </c>
      <c r="D25" s="65">
        <f t="shared" si="0"/>
        <v>24.91193584323372</v>
      </c>
      <c r="E25" s="65">
        <f t="shared" si="0"/>
        <v>30.531046489536976</v>
      </c>
      <c r="F25" s="65" t="str">
        <f t="shared" si="0"/>
        <v>n.p.</v>
      </c>
      <c r="G25" s="65" t="s">
        <v>51</v>
      </c>
      <c r="H25" s="65">
        <f t="shared" si="1"/>
        <v>38.73407217420346</v>
      </c>
    </row>
    <row r="26" spans="1:8" ht="12.75" customHeight="1">
      <c r="A26" s="3" t="s">
        <v>25</v>
      </c>
      <c r="B26" s="65">
        <f aca="true" t="shared" si="2" ref="B26:F27">IF(B10="n.p.","n.p.",(B10/B$46*100000))</f>
        <v>12.090405875768589</v>
      </c>
      <c r="C26" s="65">
        <f t="shared" si="2"/>
        <v>3.8666360903021957</v>
      </c>
      <c r="D26" s="65">
        <f t="shared" si="2"/>
        <v>5.066123939297253</v>
      </c>
      <c r="E26" s="65">
        <f t="shared" si="2"/>
        <v>5.96730440415718</v>
      </c>
      <c r="F26" s="65">
        <f t="shared" si="2"/>
        <v>4.9865166449693135</v>
      </c>
      <c r="G26" s="65" t="s">
        <v>51</v>
      </c>
      <c r="H26" s="65">
        <f t="shared" si="1"/>
        <v>9.972444640426744</v>
      </c>
    </row>
    <row r="27" spans="1:8" ht="12.75" customHeight="1">
      <c r="A27" s="3" t="s">
        <v>26</v>
      </c>
      <c r="B27" s="65">
        <f t="shared" si="2"/>
        <v>44.524535583791675</v>
      </c>
      <c r="C27" s="65">
        <f t="shared" si="2"/>
        <v>43.44958014121751</v>
      </c>
      <c r="D27" s="65">
        <f t="shared" si="2"/>
        <v>41.713043259559825</v>
      </c>
      <c r="E27" s="65">
        <f t="shared" si="2"/>
        <v>55.929463721218504</v>
      </c>
      <c r="F27" s="65">
        <f t="shared" si="2"/>
        <v>57.51929514599219</v>
      </c>
      <c r="G27" s="65" t="s">
        <v>51</v>
      </c>
      <c r="H27" s="65">
        <f t="shared" si="1"/>
        <v>46.93793159907603</v>
      </c>
    </row>
    <row r="28" spans="1:8" ht="12.75" customHeight="1">
      <c r="A28" s="2" t="s">
        <v>27</v>
      </c>
      <c r="B28" s="67">
        <f>B12/B$46*100000</f>
        <v>990.4026326812826</v>
      </c>
      <c r="C28" s="67">
        <f>C12/C$46*100000</f>
        <v>1010.0172982950845</v>
      </c>
      <c r="D28" s="67">
        <f>D12/D$46*100000</f>
        <v>897.8840438054763</v>
      </c>
      <c r="E28" s="67">
        <f>E12/E$46*100000</f>
        <v>1002.6099170619435</v>
      </c>
      <c r="F28" s="67">
        <f>F12/F$46*100000</f>
        <v>1049.679189138925</v>
      </c>
      <c r="G28" s="67" t="s">
        <v>51</v>
      </c>
      <c r="H28" s="67">
        <f t="shared" si="1"/>
        <v>1031.9834742266219</v>
      </c>
    </row>
    <row r="29" spans="1:10" ht="3" customHeight="1">
      <c r="A29" s="9"/>
      <c r="B29" s="10"/>
      <c r="C29" s="10"/>
      <c r="D29" s="10"/>
      <c r="E29" s="10"/>
      <c r="F29" s="10"/>
      <c r="G29" s="10"/>
      <c r="H29" s="10"/>
      <c r="I29" s="20"/>
      <c r="J29" s="20"/>
    </row>
    <row r="30" spans="2:10" ht="12.75" customHeight="1">
      <c r="B30" s="165" t="s">
        <v>192</v>
      </c>
      <c r="C30" s="165"/>
      <c r="D30" s="165"/>
      <c r="E30" s="165"/>
      <c r="F30" s="165"/>
      <c r="G30" s="165"/>
      <c r="I30" s="20"/>
      <c r="J30" s="20"/>
    </row>
    <row r="31" spans="1:8" ht="12.75" customHeight="1">
      <c r="A31" s="3" t="s">
        <v>151</v>
      </c>
      <c r="B31" s="65">
        <f aca="true" t="shared" si="3" ref="B31:F33">IF(B7="n.p.","n.p.",(B7*B15/35)/B$46*100000)</f>
        <v>718.5838515536783</v>
      </c>
      <c r="C31" s="65">
        <f t="shared" si="3"/>
        <v>729.4619368751764</v>
      </c>
      <c r="D31" s="65">
        <f t="shared" si="3"/>
        <v>665.0789190531165</v>
      </c>
      <c r="E31" s="65">
        <f t="shared" si="3"/>
        <v>724.5967553560919</v>
      </c>
      <c r="F31" s="65">
        <f t="shared" si="3"/>
        <v>871.2471439198703</v>
      </c>
      <c r="G31" s="65" t="s">
        <v>51</v>
      </c>
      <c r="H31" s="65">
        <f aca="true" t="shared" si="4" ref="H31:H36">(H7*H15/35)/H$46*100000</f>
        <v>752.0862838659211</v>
      </c>
    </row>
    <row r="32" spans="1:8" ht="12.75" customHeight="1">
      <c r="A32" s="31" t="s">
        <v>152</v>
      </c>
      <c r="B32" s="65">
        <f t="shared" si="3"/>
        <v>140.7153579878917</v>
      </c>
      <c r="C32" s="65">
        <f t="shared" si="3"/>
        <v>141.11691765439917</v>
      </c>
      <c r="D32" s="65">
        <f t="shared" si="3"/>
        <v>134.4807069733652</v>
      </c>
      <c r="E32" s="65">
        <f t="shared" si="3"/>
        <v>190.3204289411594</v>
      </c>
      <c r="F32" s="65" t="str">
        <f t="shared" si="3"/>
        <v>n.p.</v>
      </c>
      <c r="G32" s="65" t="s">
        <v>51</v>
      </c>
      <c r="H32" s="65">
        <f t="shared" si="4"/>
        <v>145.82352263389583</v>
      </c>
    </row>
    <row r="33" spans="1:8" ht="22.5" customHeight="1">
      <c r="A33" s="31" t="s">
        <v>153</v>
      </c>
      <c r="B33" s="65">
        <f t="shared" si="3"/>
        <v>41.69003947862709</v>
      </c>
      <c r="C33" s="65">
        <f t="shared" si="3"/>
        <v>35.56029300461854</v>
      </c>
      <c r="D33" s="65">
        <f t="shared" si="3"/>
        <v>25.69488239830678</v>
      </c>
      <c r="E33" s="65">
        <f t="shared" si="3"/>
        <v>33.496919577091994</v>
      </c>
      <c r="F33" s="65" t="str">
        <f t="shared" si="3"/>
        <v>n.p.</v>
      </c>
      <c r="G33" s="65" t="s">
        <v>51</v>
      </c>
      <c r="H33" s="65">
        <f t="shared" si="4"/>
        <v>40.39410383881217</v>
      </c>
    </row>
    <row r="34" spans="1:8" ht="12.75" customHeight="1">
      <c r="A34" s="3" t="s">
        <v>25</v>
      </c>
      <c r="B34" s="65">
        <f aca="true" t="shared" si="5" ref="B34:F35">IF(B10="n.p.","n.p.",(B10*B18/35)/B$46*100000)</f>
        <v>11.952229808616947</v>
      </c>
      <c r="C34" s="65">
        <f t="shared" si="5"/>
        <v>3.723018178376686</v>
      </c>
      <c r="D34" s="65">
        <f t="shared" si="5"/>
        <v>5.268768896869141</v>
      </c>
      <c r="E34" s="65">
        <f t="shared" si="5"/>
        <v>6.581084285727634</v>
      </c>
      <c r="F34" s="65">
        <f t="shared" si="5"/>
        <v>6.3257525439039295</v>
      </c>
      <c r="G34" s="65" t="s">
        <v>51</v>
      </c>
      <c r="H34" s="65">
        <f t="shared" si="4"/>
        <v>9.886966543508802</v>
      </c>
    </row>
    <row r="35" spans="1:8" ht="12.75" customHeight="1">
      <c r="A35" s="3" t="s">
        <v>26</v>
      </c>
      <c r="B35" s="65">
        <f t="shared" si="5"/>
        <v>41.72585048995334</v>
      </c>
      <c r="C35" s="65">
        <f t="shared" si="5"/>
        <v>39.10462212709576</v>
      </c>
      <c r="D35" s="65">
        <f t="shared" si="5"/>
        <v>38.733540169591265</v>
      </c>
      <c r="E35" s="65">
        <f t="shared" si="5"/>
        <v>60.40382081891598</v>
      </c>
      <c r="F35" s="65">
        <f t="shared" si="5"/>
        <v>60.64177116820319</v>
      </c>
      <c r="G35" s="65" t="s">
        <v>51</v>
      </c>
      <c r="H35" s="65">
        <f t="shared" si="4"/>
        <v>43.71933057513939</v>
      </c>
    </row>
    <row r="36" spans="1:256" ht="12.75" customHeight="1">
      <c r="A36" s="2" t="s">
        <v>27</v>
      </c>
      <c r="B36" s="67">
        <f>(B12*B20/35)/B$46*100000</f>
        <v>956.445970989353</v>
      </c>
      <c r="C36" s="67">
        <f>(C12*C20/35)/C$46*100000</f>
        <v>949.4162603973795</v>
      </c>
      <c r="D36" s="67">
        <f>(D12*D20/35)/D$46*100000</f>
        <v>869.6648310001613</v>
      </c>
      <c r="E36" s="67">
        <f>(E12*E20/35)/E$46*100000</f>
        <v>1016.9329158771142</v>
      </c>
      <c r="F36" s="67">
        <f>(F12*F20/35)/F$46*100000</f>
        <v>1172.6416084380562</v>
      </c>
      <c r="G36" s="67" t="s">
        <v>51</v>
      </c>
      <c r="H36" s="67">
        <f t="shared" si="4"/>
        <v>993.6526594696331</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10" ht="3" customHeight="1">
      <c r="A37" s="9"/>
      <c r="B37" s="10"/>
      <c r="C37" s="10"/>
      <c r="D37" s="10"/>
      <c r="E37" s="10"/>
      <c r="F37" s="10"/>
      <c r="G37" s="10"/>
      <c r="H37" s="10"/>
      <c r="I37" s="20"/>
      <c r="J37" s="20"/>
    </row>
    <row r="38" spans="2:10" ht="12.75" customHeight="1">
      <c r="B38" s="165" t="s">
        <v>193</v>
      </c>
      <c r="C38" s="165"/>
      <c r="D38" s="165"/>
      <c r="E38" s="165"/>
      <c r="F38" s="165"/>
      <c r="G38" s="165"/>
      <c r="I38" s="20"/>
      <c r="J38" s="20"/>
    </row>
    <row r="39" spans="1:8" ht="12.75" customHeight="1">
      <c r="A39" s="3" t="s">
        <v>151</v>
      </c>
      <c r="B39" s="65">
        <f aca="true" t="shared" si="6" ref="B39:F41">IF(B7="n.p.","n.p.",(B7*B15/38)/B$46*100000)</f>
        <v>661.853547483651</v>
      </c>
      <c r="C39" s="65">
        <f t="shared" si="6"/>
        <v>671.8728365955574</v>
      </c>
      <c r="D39" s="65">
        <f t="shared" si="6"/>
        <v>612.5726886015547</v>
      </c>
      <c r="E39" s="65">
        <f t="shared" si="6"/>
        <v>667.3917483542951</v>
      </c>
      <c r="F39" s="65">
        <f t="shared" si="6"/>
        <v>802.4644746630383</v>
      </c>
      <c r="G39" s="65" t="s">
        <v>51</v>
      </c>
      <c r="H39" s="65">
        <f>(H7*H15/38)/H$46*100000</f>
        <v>692.7110509291379</v>
      </c>
    </row>
    <row r="40" spans="1:8" ht="12.75" customHeight="1">
      <c r="A40" s="31" t="s">
        <v>152</v>
      </c>
      <c r="B40" s="65">
        <f t="shared" si="6"/>
        <v>129.6062507783213</v>
      </c>
      <c r="C40" s="65">
        <f t="shared" si="6"/>
        <v>129.97610836589396</v>
      </c>
      <c r="D40" s="65">
        <f t="shared" si="6"/>
        <v>123.86380905441531</v>
      </c>
      <c r="E40" s="65">
        <f t="shared" si="6"/>
        <v>175.2951319194889</v>
      </c>
      <c r="F40" s="65" t="str">
        <f t="shared" si="6"/>
        <v>n.p.</v>
      </c>
      <c r="G40" s="65" t="s">
        <v>51</v>
      </c>
      <c r="H40" s="65">
        <f>(H8*H16/38)/H$46*100000</f>
        <v>134.31113926806194</v>
      </c>
    </row>
    <row r="41" spans="1:8" ht="22.5" customHeight="1">
      <c r="A41" s="31" t="s">
        <v>153</v>
      </c>
      <c r="B41" s="65">
        <f t="shared" si="6"/>
        <v>38.39872057241969</v>
      </c>
      <c r="C41" s="65">
        <f t="shared" si="6"/>
        <v>32.75290145162234</v>
      </c>
      <c r="D41" s="65">
        <f t="shared" si="6"/>
        <v>23.666339051072036</v>
      </c>
      <c r="E41" s="65">
        <f t="shared" si="6"/>
        <v>30.85242592626894</v>
      </c>
      <c r="F41" s="65" t="str">
        <f t="shared" si="6"/>
        <v>n.p.</v>
      </c>
      <c r="G41" s="65" t="s">
        <v>51</v>
      </c>
      <c r="H41" s="65">
        <f>(H9*H17/38)/H$46*100000</f>
        <v>37.20509564101121</v>
      </c>
    </row>
    <row r="42" spans="1:8" ht="12.75" customHeight="1">
      <c r="A42" s="3" t="s">
        <v>25</v>
      </c>
      <c r="B42" s="65">
        <f aca="true" t="shared" si="7" ref="B42:F43">IF(B10="n.p.","n.p.",(B10*B18/38)/B$46*100000)</f>
        <v>11.008632718462977</v>
      </c>
      <c r="C42" s="65">
        <f t="shared" si="7"/>
        <v>3.429095690610106</v>
      </c>
      <c r="D42" s="65">
        <f t="shared" si="7"/>
        <v>4.852813457642631</v>
      </c>
      <c r="E42" s="65">
        <f t="shared" si="7"/>
        <v>6.061525000012294</v>
      </c>
      <c r="F42" s="65">
        <f t="shared" si="7"/>
        <v>5.8263510272799355</v>
      </c>
      <c r="G42" s="65" t="s">
        <v>51</v>
      </c>
      <c r="H42" s="65">
        <f>(H10*H18/38)/H$46*100000</f>
        <v>9.10641655323179</v>
      </c>
    </row>
    <row r="43" spans="1:8" ht="12.75" customHeight="1">
      <c r="A43" s="3" t="s">
        <v>26</v>
      </c>
      <c r="B43" s="65">
        <f t="shared" si="7"/>
        <v>38.43170439864123</v>
      </c>
      <c r="C43" s="65">
        <f t="shared" si="7"/>
        <v>36.01741511706188</v>
      </c>
      <c r="D43" s="65">
        <f t="shared" si="7"/>
        <v>35.6756291035709</v>
      </c>
      <c r="E43" s="65">
        <f t="shared" si="7"/>
        <v>55.635098122685775</v>
      </c>
      <c r="F43" s="65">
        <f t="shared" si="7"/>
        <v>55.85426291808189</v>
      </c>
      <c r="G43" s="65" t="s">
        <v>51</v>
      </c>
      <c r="H43" s="65">
        <f>(H11*H19/38)/H$46*100000</f>
        <v>40.26780447710206</v>
      </c>
    </row>
    <row r="44" spans="1:256" ht="12.75" customHeight="1">
      <c r="A44" s="2" t="s">
        <v>27</v>
      </c>
      <c r="B44" s="67">
        <f aca="true" t="shared" si="8" ref="B44:H44">(B12*B20/38)/B$46*100000</f>
        <v>880.937078542825</v>
      </c>
      <c r="C44" s="67">
        <f t="shared" si="8"/>
        <v>874.4623451028494</v>
      </c>
      <c r="D44" s="67">
        <f t="shared" si="8"/>
        <v>801.007081184359</v>
      </c>
      <c r="E44" s="67">
        <f t="shared" si="8"/>
        <v>936.6487383078683</v>
      </c>
      <c r="F44" s="67">
        <f t="shared" si="8"/>
        <v>1080.0646393508412</v>
      </c>
      <c r="G44" s="67" t="s">
        <v>51</v>
      </c>
      <c r="H44" s="67">
        <f t="shared" si="8"/>
        <v>915.2063968799253</v>
      </c>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8" ht="3" customHeight="1">
      <c r="A45" s="9"/>
      <c r="B45" s="10"/>
      <c r="C45" s="10"/>
      <c r="D45" s="10"/>
      <c r="E45" s="10"/>
      <c r="F45" s="10"/>
      <c r="G45" s="10"/>
      <c r="H45" s="10"/>
    </row>
    <row r="46" spans="1:8" s="48" customFormat="1" ht="12.75" customHeight="1">
      <c r="A46" s="48" t="s">
        <v>196</v>
      </c>
      <c r="B46" s="49">
        <v>14739042</v>
      </c>
      <c r="C46" s="49">
        <v>4238568</v>
      </c>
      <c r="D46" s="49">
        <v>2027783</v>
      </c>
      <c r="E46" s="49">
        <v>321083</v>
      </c>
      <c r="F46" s="49">
        <v>172064</v>
      </c>
      <c r="G46" s="49" t="s">
        <v>191</v>
      </c>
      <c r="H46" s="49">
        <v>21498540</v>
      </c>
    </row>
    <row r="47" spans="1:8" ht="3" customHeight="1">
      <c r="A47" s="9"/>
      <c r="B47" s="10"/>
      <c r="C47" s="10"/>
      <c r="D47" s="10"/>
      <c r="E47" s="10"/>
      <c r="F47" s="10"/>
      <c r="G47" s="10"/>
      <c r="H47" s="10"/>
    </row>
    <row r="48" spans="1:8" s="43" customFormat="1" ht="13.5" customHeight="1">
      <c r="A48" s="74" t="s">
        <v>200</v>
      </c>
      <c r="B48" s="75"/>
      <c r="C48" s="75"/>
      <c r="D48" s="75"/>
      <c r="E48" s="75"/>
      <c r="F48" s="75"/>
      <c r="G48" s="75"/>
      <c r="H48" s="75"/>
    </row>
  </sheetData>
  <mergeCells count="8">
    <mergeCell ref="B38:G38"/>
    <mergeCell ref="B22:G22"/>
    <mergeCell ref="B30:G30"/>
    <mergeCell ref="A1:H1"/>
    <mergeCell ref="B3:G3"/>
    <mergeCell ref="H3:H4"/>
    <mergeCell ref="B6:G6"/>
    <mergeCell ref="B14:G14"/>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14.xml><?xml version="1.0" encoding="utf-8"?>
<worksheet xmlns="http://schemas.openxmlformats.org/spreadsheetml/2006/main" xmlns:r="http://schemas.openxmlformats.org/officeDocument/2006/relationships">
  <dimension ref="A1:IT62"/>
  <sheetViews>
    <sheetView workbookViewId="0" topLeftCell="A4">
      <selection activeCell="A5" sqref="A5:B5"/>
    </sheetView>
  </sheetViews>
  <sheetFormatPr defaultColWidth="9.140625" defaultRowHeight="13.5" customHeight="1"/>
  <cols>
    <col min="1" max="1" width="18.8515625" style="3" customWidth="1"/>
    <col min="2" max="7" width="9.28125" style="3" customWidth="1"/>
    <col min="8" max="8" width="9.00390625" style="3" customWidth="1"/>
    <col min="9" max="16384" width="9.140625" style="3" customWidth="1"/>
  </cols>
  <sheetData>
    <row r="1" spans="1:8" ht="22.5" customHeight="1">
      <c r="A1" s="166" t="s">
        <v>205</v>
      </c>
      <c r="B1" s="167"/>
      <c r="C1" s="167"/>
      <c r="D1" s="167"/>
      <c r="E1" s="167"/>
      <c r="F1" s="167"/>
      <c r="G1" s="167"/>
      <c r="H1" s="167"/>
    </row>
    <row r="2" spans="1:8" ht="3" customHeight="1">
      <c r="A2" s="93"/>
      <c r="B2" s="94"/>
      <c r="C2" s="94"/>
      <c r="D2" s="94"/>
      <c r="E2" s="94"/>
      <c r="F2" s="94"/>
      <c r="G2" s="94"/>
      <c r="H2" s="94"/>
    </row>
    <row r="3" spans="1:8" ht="12.75" customHeight="1">
      <c r="A3" s="20"/>
      <c r="B3" s="172" t="s">
        <v>76</v>
      </c>
      <c r="C3" s="172"/>
      <c r="D3" s="172"/>
      <c r="E3" s="172"/>
      <c r="F3" s="172"/>
      <c r="G3" s="172"/>
      <c r="H3" s="173" t="s">
        <v>96</v>
      </c>
    </row>
    <row r="4" spans="1:8" ht="22.5" customHeight="1">
      <c r="A4" s="30" t="s">
        <v>41</v>
      </c>
      <c r="B4" s="36" t="s">
        <v>77</v>
      </c>
      <c r="C4" s="36" t="s">
        <v>78</v>
      </c>
      <c r="D4" s="36" t="s">
        <v>79</v>
      </c>
      <c r="E4" s="36" t="s">
        <v>80</v>
      </c>
      <c r="F4" s="36" t="s">
        <v>81</v>
      </c>
      <c r="G4" s="36" t="s">
        <v>82</v>
      </c>
      <c r="H4" s="164"/>
    </row>
    <row r="5" spans="2:5" ht="3" customHeight="1">
      <c r="B5" s="4"/>
      <c r="C5" s="4"/>
      <c r="D5" s="4"/>
      <c r="E5" s="4"/>
    </row>
    <row r="6" spans="2:8" ht="13.5" customHeight="1">
      <c r="B6" s="165" t="s">
        <v>116</v>
      </c>
      <c r="C6" s="165"/>
      <c r="D6" s="165"/>
      <c r="E6" s="165"/>
      <c r="F6" s="165"/>
      <c r="G6" s="165"/>
      <c r="H6" s="178"/>
    </row>
    <row r="7" spans="1:8" ht="13.5" customHeight="1">
      <c r="A7" s="3" t="s">
        <v>50</v>
      </c>
      <c r="B7" s="79">
        <v>46904.92</v>
      </c>
      <c r="C7" s="79">
        <v>13365.23</v>
      </c>
      <c r="D7" s="79">
        <v>3144.84</v>
      </c>
      <c r="E7" s="79">
        <v>197.14</v>
      </c>
      <c r="F7" s="79">
        <v>45.13</v>
      </c>
      <c r="G7" s="79">
        <v>1811.75</v>
      </c>
      <c r="H7" s="79">
        <v>65469</v>
      </c>
    </row>
    <row r="8" spans="1:8" ht="13.5" customHeight="1">
      <c r="A8" s="3" t="s">
        <v>118</v>
      </c>
      <c r="B8" s="79">
        <v>41183.5</v>
      </c>
      <c r="C8" s="79">
        <v>12748.89</v>
      </c>
      <c r="D8" s="79">
        <v>3063.46</v>
      </c>
      <c r="E8" s="79">
        <v>57.71</v>
      </c>
      <c r="F8" s="79">
        <v>0</v>
      </c>
      <c r="G8" s="79">
        <v>2215.33</v>
      </c>
      <c r="H8" s="79">
        <v>59268.89</v>
      </c>
    </row>
    <row r="9" spans="1:8" ht="13.5" customHeight="1">
      <c r="A9" s="3" t="s">
        <v>119</v>
      </c>
      <c r="B9" s="79">
        <v>22051.46</v>
      </c>
      <c r="C9" s="79">
        <v>8772</v>
      </c>
      <c r="D9" s="79">
        <v>5528.68</v>
      </c>
      <c r="E9" s="79">
        <v>758.69</v>
      </c>
      <c r="F9" s="79">
        <v>446.16</v>
      </c>
      <c r="G9" s="79">
        <v>3636.82</v>
      </c>
      <c r="H9" s="79">
        <v>41193.8</v>
      </c>
    </row>
    <row r="10" spans="1:8" ht="13.5" customHeight="1">
      <c r="A10" s="3" t="s">
        <v>120</v>
      </c>
      <c r="B10" s="79">
        <v>15333.49</v>
      </c>
      <c r="C10" s="79">
        <v>1238.45</v>
      </c>
      <c r="D10" s="79">
        <v>1694.72</v>
      </c>
      <c r="E10" s="79">
        <v>424.36</v>
      </c>
      <c r="F10" s="79">
        <v>138.69</v>
      </c>
      <c r="G10" s="79">
        <v>1047.77</v>
      </c>
      <c r="H10" s="79">
        <v>19877.47</v>
      </c>
    </row>
    <row r="11" spans="1:8" ht="14.25" customHeight="1">
      <c r="A11" s="31" t="s">
        <v>121</v>
      </c>
      <c r="B11" s="79">
        <v>16829.57</v>
      </c>
      <c r="C11" s="79">
        <v>1773.7</v>
      </c>
      <c r="D11" s="79">
        <v>1672.59</v>
      </c>
      <c r="E11" s="79">
        <v>917.32</v>
      </c>
      <c r="F11" s="79">
        <v>488.66</v>
      </c>
      <c r="G11" s="79">
        <v>812.9</v>
      </c>
      <c r="H11" s="79">
        <v>22494.75</v>
      </c>
    </row>
    <row r="12" spans="1:8" ht="13.5" customHeight="1">
      <c r="A12" s="3" t="s">
        <v>122</v>
      </c>
      <c r="B12" s="79">
        <v>0</v>
      </c>
      <c r="C12" s="79">
        <v>4894.39</v>
      </c>
      <c r="D12" s="79">
        <v>1177.34</v>
      </c>
      <c r="E12" s="79">
        <v>48.08</v>
      </c>
      <c r="F12" s="79">
        <v>35.39</v>
      </c>
      <c r="G12" s="79">
        <v>82.06</v>
      </c>
      <c r="H12" s="79">
        <v>6237.26</v>
      </c>
    </row>
    <row r="13" spans="1:8" ht="13.5" customHeight="1">
      <c r="A13" s="3" t="s">
        <v>123</v>
      </c>
      <c r="B13" s="79">
        <v>0</v>
      </c>
      <c r="C13" s="79">
        <v>0</v>
      </c>
      <c r="D13" s="79">
        <v>1925.52</v>
      </c>
      <c r="E13" s="79">
        <v>815.92</v>
      </c>
      <c r="F13" s="79">
        <v>652.09</v>
      </c>
      <c r="G13" s="79">
        <v>236.14</v>
      </c>
      <c r="H13" s="79">
        <v>3629.67</v>
      </c>
    </row>
    <row r="14" spans="1:8" ht="13.5" customHeight="1">
      <c r="A14" s="3" t="s">
        <v>92</v>
      </c>
      <c r="B14" s="79">
        <v>3672.93</v>
      </c>
      <c r="C14" s="79" t="s">
        <v>202</v>
      </c>
      <c r="D14" s="79">
        <v>0</v>
      </c>
      <c r="E14" s="79">
        <v>0</v>
      </c>
      <c r="F14" s="79">
        <v>0</v>
      </c>
      <c r="G14" s="79">
        <v>0</v>
      </c>
      <c r="H14" s="79">
        <v>3690.54</v>
      </c>
    </row>
    <row r="15" spans="1:8" s="2" customFormat="1" ht="13.5" customHeight="1">
      <c r="A15" s="2" t="s">
        <v>96</v>
      </c>
      <c r="B15" s="80">
        <v>145975.86</v>
      </c>
      <c r="C15" s="80">
        <v>42810.27</v>
      </c>
      <c r="D15" s="80">
        <v>18207.14</v>
      </c>
      <c r="E15" s="80">
        <v>3219.21</v>
      </c>
      <c r="F15" s="80">
        <v>1806.12</v>
      </c>
      <c r="G15" s="80">
        <v>9842.77</v>
      </c>
      <c r="H15" s="80">
        <v>221861.38</v>
      </c>
    </row>
    <row r="16" spans="1:8" ht="3" customHeight="1">
      <c r="A16" s="39"/>
      <c r="B16" s="81"/>
      <c r="C16" s="81"/>
      <c r="D16" s="81"/>
      <c r="E16" s="81"/>
      <c r="F16" s="81"/>
      <c r="G16" s="81"/>
      <c r="H16" s="81"/>
    </row>
    <row r="17" spans="2:8" ht="12.75" customHeight="1">
      <c r="B17" s="176" t="s">
        <v>114</v>
      </c>
      <c r="C17" s="176"/>
      <c r="D17" s="176"/>
      <c r="E17" s="176"/>
      <c r="F17" s="176"/>
      <c r="G17" s="176"/>
      <c r="H17" s="177"/>
    </row>
    <row r="18" spans="1:8" ht="13.5" customHeight="1">
      <c r="A18" s="3" t="s">
        <v>50</v>
      </c>
      <c r="B18" s="82">
        <v>35</v>
      </c>
      <c r="C18" s="82">
        <v>34.1</v>
      </c>
      <c r="D18" s="82">
        <v>34.1</v>
      </c>
      <c r="E18" s="82">
        <v>35.2</v>
      </c>
      <c r="F18" s="82">
        <v>39.3</v>
      </c>
      <c r="G18" s="82">
        <v>33.7</v>
      </c>
      <c r="H18" s="82">
        <v>34.7</v>
      </c>
    </row>
    <row r="19" spans="1:8" ht="13.5" customHeight="1">
      <c r="A19" s="3" t="s">
        <v>118</v>
      </c>
      <c r="B19" s="82">
        <v>32.9</v>
      </c>
      <c r="C19" s="82">
        <v>31.2</v>
      </c>
      <c r="D19" s="82">
        <v>32.1</v>
      </c>
      <c r="E19" s="82">
        <v>29.5</v>
      </c>
      <c r="F19" s="82">
        <v>0</v>
      </c>
      <c r="G19" s="82">
        <v>32.3</v>
      </c>
      <c r="H19" s="82">
        <v>32.4</v>
      </c>
    </row>
    <row r="20" spans="1:8" ht="13.5" customHeight="1">
      <c r="A20" s="3" t="s">
        <v>119</v>
      </c>
      <c r="B20" s="82">
        <v>33.9</v>
      </c>
      <c r="C20" s="82">
        <v>33.9</v>
      </c>
      <c r="D20" s="82">
        <v>34.2</v>
      </c>
      <c r="E20" s="82">
        <v>35.3</v>
      </c>
      <c r="F20" s="82">
        <v>37.8</v>
      </c>
      <c r="G20" s="82">
        <v>33.1</v>
      </c>
      <c r="H20" s="82">
        <v>33.9</v>
      </c>
    </row>
    <row r="21" spans="1:8" ht="13.5" customHeight="1">
      <c r="A21" s="3" t="s">
        <v>120</v>
      </c>
      <c r="B21" s="82">
        <v>33.3</v>
      </c>
      <c r="C21" s="82">
        <v>31.5</v>
      </c>
      <c r="D21" s="82">
        <v>33.6</v>
      </c>
      <c r="E21" s="82">
        <v>31.1</v>
      </c>
      <c r="F21" s="82">
        <v>38.2</v>
      </c>
      <c r="G21" s="82">
        <v>32.5</v>
      </c>
      <c r="H21" s="82">
        <v>33.2</v>
      </c>
    </row>
    <row r="22" spans="1:8" ht="13.5" customHeight="1">
      <c r="A22" s="31" t="s">
        <v>121</v>
      </c>
      <c r="B22" s="82">
        <v>32.6</v>
      </c>
      <c r="C22" s="82">
        <v>31</v>
      </c>
      <c r="D22" s="82">
        <v>33</v>
      </c>
      <c r="E22" s="82">
        <v>35.1</v>
      </c>
      <c r="F22" s="82">
        <v>38.3</v>
      </c>
      <c r="G22" s="82">
        <v>33.1</v>
      </c>
      <c r="H22" s="82">
        <v>32.7</v>
      </c>
    </row>
    <row r="23" spans="1:8" ht="13.5" customHeight="1">
      <c r="A23" s="3" t="s">
        <v>122</v>
      </c>
      <c r="B23" s="82">
        <v>0</v>
      </c>
      <c r="C23" s="82">
        <v>33.5</v>
      </c>
      <c r="D23" s="82">
        <v>33.8</v>
      </c>
      <c r="E23" s="82">
        <v>35.1</v>
      </c>
      <c r="F23" s="82">
        <v>30.7</v>
      </c>
      <c r="G23" s="82">
        <v>36.6</v>
      </c>
      <c r="H23" s="82">
        <v>33.6</v>
      </c>
    </row>
    <row r="24" spans="1:8" ht="13.5" customHeight="1">
      <c r="A24" s="3" t="s">
        <v>123</v>
      </c>
      <c r="B24" s="82">
        <v>0</v>
      </c>
      <c r="C24" s="82">
        <v>0</v>
      </c>
      <c r="D24" s="82">
        <v>37</v>
      </c>
      <c r="E24" s="82">
        <v>38.9</v>
      </c>
      <c r="F24" s="82">
        <v>41.1</v>
      </c>
      <c r="G24" s="82">
        <v>38.2</v>
      </c>
      <c r="H24" s="82">
        <v>38.3</v>
      </c>
    </row>
    <row r="25" spans="1:8" ht="13.5" customHeight="1">
      <c r="A25" s="3" t="s">
        <v>92</v>
      </c>
      <c r="B25" s="82">
        <v>34.7</v>
      </c>
      <c r="C25" s="65" t="s">
        <v>202</v>
      </c>
      <c r="D25" s="82">
        <v>0</v>
      </c>
      <c r="E25" s="82">
        <v>0</v>
      </c>
      <c r="F25" s="82">
        <v>0</v>
      </c>
      <c r="G25" s="82">
        <v>0</v>
      </c>
      <c r="H25" s="82">
        <v>34.7</v>
      </c>
    </row>
    <row r="26" spans="1:8" s="2" customFormat="1" ht="13.5" customHeight="1">
      <c r="A26" s="2" t="s">
        <v>96</v>
      </c>
      <c r="B26" s="83">
        <v>33.8</v>
      </c>
      <c r="C26" s="83">
        <v>32.9</v>
      </c>
      <c r="D26" s="83">
        <v>33.9</v>
      </c>
      <c r="E26" s="83">
        <v>35.5</v>
      </c>
      <c r="F26" s="83">
        <v>39.1</v>
      </c>
      <c r="G26" s="83">
        <v>33.1</v>
      </c>
      <c r="H26" s="83">
        <v>33.7</v>
      </c>
    </row>
    <row r="27" spans="1:8" ht="3" customHeight="1">
      <c r="A27" s="39"/>
      <c r="B27" s="9"/>
      <c r="C27" s="9"/>
      <c r="D27" s="9"/>
      <c r="E27" s="9"/>
      <c r="F27" s="9"/>
      <c r="G27" s="9"/>
      <c r="H27" s="9"/>
    </row>
    <row r="28" spans="2:8" ht="12.75" customHeight="1">
      <c r="B28" s="174" t="s">
        <v>115</v>
      </c>
      <c r="C28" s="174"/>
      <c r="D28" s="174"/>
      <c r="E28" s="174"/>
      <c r="F28" s="174"/>
      <c r="G28" s="174"/>
      <c r="H28" s="175"/>
    </row>
    <row r="29" spans="1:8" ht="14.25" customHeight="1">
      <c r="A29" s="3" t="s">
        <v>50</v>
      </c>
      <c r="B29" s="65">
        <v>918.626098857302</v>
      </c>
      <c r="C29" s="65">
        <v>938.5965466702341</v>
      </c>
      <c r="D29" s="65">
        <v>702.6099545570316</v>
      </c>
      <c r="E29" s="65">
        <v>600.0669649651478</v>
      </c>
      <c r="F29" s="65">
        <v>1004.0044493882091</v>
      </c>
      <c r="G29" s="65" t="s">
        <v>51</v>
      </c>
      <c r="H29" s="65">
        <v>933.2865946379463</v>
      </c>
    </row>
    <row r="30" spans="1:8" ht="14.25" customHeight="1">
      <c r="A30" s="3" t="s">
        <v>118</v>
      </c>
      <c r="B30" s="65">
        <v>1030.4301342422766</v>
      </c>
      <c r="C30" s="65">
        <v>1191.5563173872083</v>
      </c>
      <c r="D30" s="65">
        <v>1198.644635471893</v>
      </c>
      <c r="E30" s="65">
        <v>1218.5388513513512</v>
      </c>
      <c r="F30" s="65" t="s">
        <v>51</v>
      </c>
      <c r="G30" s="65" t="s">
        <v>51</v>
      </c>
      <c r="H30" s="65">
        <v>1112.61751034076</v>
      </c>
    </row>
    <row r="31" spans="1:8" ht="14.25" customHeight="1">
      <c r="A31" s="3" t="s">
        <v>119</v>
      </c>
      <c r="B31" s="65">
        <v>856.8279028417603</v>
      </c>
      <c r="C31" s="65">
        <v>929.9278383630217</v>
      </c>
      <c r="D31" s="65">
        <v>843.682998551815</v>
      </c>
      <c r="E31" s="65">
        <v>880.6309704827459</v>
      </c>
      <c r="F31" s="65">
        <v>888.7826450726111</v>
      </c>
      <c r="G31" s="65" t="s">
        <v>51</v>
      </c>
      <c r="H31" s="65">
        <v>956.0898395523342</v>
      </c>
    </row>
    <row r="32" spans="1:8" ht="14.25" customHeight="1">
      <c r="A32" s="3" t="s">
        <v>120</v>
      </c>
      <c r="B32" s="65">
        <v>1314.8419847622804</v>
      </c>
      <c r="C32" s="65">
        <v>633.8932907479066</v>
      </c>
      <c r="D32" s="65">
        <v>927.6123855345189</v>
      </c>
      <c r="E32" s="65">
        <v>926.2670799318987</v>
      </c>
      <c r="F32" s="65">
        <v>996.5509808148308</v>
      </c>
      <c r="G32" s="65" t="s">
        <v>51</v>
      </c>
      <c r="H32" s="65">
        <v>1239.2553546323688</v>
      </c>
    </row>
    <row r="33" spans="1:8" ht="14.25" customHeight="1">
      <c r="A33" s="31" t="s">
        <v>121</v>
      </c>
      <c r="B33" s="65">
        <v>1085.269683187305</v>
      </c>
      <c r="C33" s="65">
        <v>626.8709466504091</v>
      </c>
      <c r="D33" s="65">
        <v>839.7758709852338</v>
      </c>
      <c r="E33" s="65">
        <v>956.1890863605568</v>
      </c>
      <c r="F33" s="65">
        <v>1013.7753620181735</v>
      </c>
      <c r="G33" s="65" t="s">
        <v>51</v>
      </c>
      <c r="H33" s="65">
        <v>1033.3007193451479</v>
      </c>
    </row>
    <row r="34" spans="1:8" ht="14.25" customHeight="1">
      <c r="A34" s="3" t="s">
        <v>122</v>
      </c>
      <c r="B34" s="65" t="s">
        <v>51</v>
      </c>
      <c r="C34" s="65">
        <v>1519.1901195327948</v>
      </c>
      <c r="D34" s="65">
        <v>711.9213907785336</v>
      </c>
      <c r="E34" s="65">
        <v>620.1470398555398</v>
      </c>
      <c r="F34" s="65">
        <v>1349.218452154022</v>
      </c>
      <c r="G34" s="65" t="s">
        <v>51</v>
      </c>
      <c r="H34" s="65">
        <v>1252.6580468426782</v>
      </c>
    </row>
    <row r="35" spans="1:8" ht="14.25" customHeight="1">
      <c r="A35" s="3" t="s">
        <v>123</v>
      </c>
      <c r="B35" s="65" t="s">
        <v>51</v>
      </c>
      <c r="C35" s="65" t="s">
        <v>51</v>
      </c>
      <c r="D35" s="65">
        <v>1577.4417118607967</v>
      </c>
      <c r="E35" s="65">
        <v>1705.5540458621624</v>
      </c>
      <c r="F35" s="65">
        <v>1288.7663544013599</v>
      </c>
      <c r="G35" s="65" t="s">
        <v>51</v>
      </c>
      <c r="H35" s="65">
        <v>1646.0864478034312</v>
      </c>
    </row>
    <row r="36" spans="1:8" ht="14.25" customHeight="1">
      <c r="A36" s="3" t="s">
        <v>92</v>
      </c>
      <c r="B36" s="65">
        <v>1062.1574961176868</v>
      </c>
      <c r="C36" s="65" t="s">
        <v>202</v>
      </c>
      <c r="D36" s="65" t="s">
        <v>51</v>
      </c>
      <c r="E36" s="65" t="s">
        <v>51</v>
      </c>
      <c r="F36" s="65" t="s">
        <v>51</v>
      </c>
      <c r="G36" s="65" t="s">
        <v>51</v>
      </c>
      <c r="H36" s="65">
        <v>1065.7244999913369</v>
      </c>
    </row>
    <row r="37" spans="1:8" s="2" customFormat="1" ht="14.25" customHeight="1">
      <c r="A37" s="2" t="s">
        <v>96</v>
      </c>
      <c r="B37" s="67">
        <v>990.4026326812826</v>
      </c>
      <c r="C37" s="67">
        <v>1010.0172982950845</v>
      </c>
      <c r="D37" s="67">
        <v>897.8840438054763</v>
      </c>
      <c r="E37" s="67">
        <v>1002.6099170619435</v>
      </c>
      <c r="F37" s="67">
        <v>1049.679189138925</v>
      </c>
      <c r="G37" s="67" t="s">
        <v>51</v>
      </c>
      <c r="H37" s="67">
        <v>1031.9834742266219</v>
      </c>
    </row>
    <row r="38" spans="1:8" ht="3" customHeight="1">
      <c r="A38" s="9"/>
      <c r="B38" s="9"/>
      <c r="C38" s="9"/>
      <c r="D38" s="9"/>
      <c r="E38" s="9"/>
      <c r="F38" s="9"/>
      <c r="G38" s="9"/>
      <c r="H38" s="9"/>
    </row>
    <row r="39" spans="2:8" ht="12.75" customHeight="1">
      <c r="B39" s="174" t="s">
        <v>155</v>
      </c>
      <c r="C39" s="174"/>
      <c r="D39" s="174"/>
      <c r="E39" s="174"/>
      <c r="F39" s="174"/>
      <c r="G39" s="174"/>
      <c r="H39" s="175"/>
    </row>
    <row r="40" spans="1:8" ht="14.25" customHeight="1">
      <c r="A40" s="3" t="s">
        <v>50</v>
      </c>
      <c r="B40" s="65">
        <v>918.626098857302</v>
      </c>
      <c r="C40" s="65">
        <v>914.4612068987138</v>
      </c>
      <c r="D40" s="65">
        <v>684.5428414398508</v>
      </c>
      <c r="E40" s="65">
        <v>603.4959190506629</v>
      </c>
      <c r="F40" s="65">
        <v>1127.3535674559032</v>
      </c>
      <c r="G40" s="65" t="s">
        <v>51</v>
      </c>
      <c r="H40" s="65">
        <v>925.2869952553356</v>
      </c>
    </row>
    <row r="41" spans="1:8" ht="14.25" customHeight="1">
      <c r="A41" s="3" t="s">
        <v>118</v>
      </c>
      <c r="B41" s="65">
        <v>968.60432618774</v>
      </c>
      <c r="C41" s="65">
        <v>1062.1873457851682</v>
      </c>
      <c r="D41" s="65">
        <v>1099.3283656756505</v>
      </c>
      <c r="E41" s="65">
        <v>1027.0541747104248</v>
      </c>
      <c r="F41" s="65" t="s">
        <v>51</v>
      </c>
      <c r="G41" s="65" t="s">
        <v>51</v>
      </c>
      <c r="H41" s="65">
        <v>1029.9659238583033</v>
      </c>
    </row>
    <row r="42" spans="1:8" ht="14.25" customHeight="1">
      <c r="A42" s="3" t="s">
        <v>119</v>
      </c>
      <c r="B42" s="65">
        <v>829.8990258953049</v>
      </c>
      <c r="C42" s="65">
        <v>900.7015348716124</v>
      </c>
      <c r="D42" s="65">
        <v>824.3988157277737</v>
      </c>
      <c r="E42" s="65">
        <v>888.1792359440266</v>
      </c>
      <c r="F42" s="65">
        <v>959.8852566784198</v>
      </c>
      <c r="G42" s="65" t="s">
        <v>51</v>
      </c>
      <c r="H42" s="65">
        <v>926.0413017378321</v>
      </c>
    </row>
    <row r="43" spans="1:8" ht="14.25" customHeight="1">
      <c r="A43" s="3" t="s">
        <v>120</v>
      </c>
      <c r="B43" s="65">
        <v>1250.9782312166838</v>
      </c>
      <c r="C43" s="65">
        <v>570.5039616731159</v>
      </c>
      <c r="D43" s="65">
        <v>890.5078901131384</v>
      </c>
      <c r="E43" s="65">
        <v>823.0544624537728</v>
      </c>
      <c r="F43" s="65">
        <v>1087.6642133464727</v>
      </c>
      <c r="G43" s="65" t="s">
        <v>51</v>
      </c>
      <c r="H43" s="65">
        <v>1175.5222221084184</v>
      </c>
    </row>
    <row r="44" spans="1:8" ht="14.25" customHeight="1">
      <c r="A44" s="31" t="s">
        <v>121</v>
      </c>
      <c r="B44" s="65">
        <v>1010.8511906258897</v>
      </c>
      <c r="C44" s="65">
        <v>555.2285527475053</v>
      </c>
      <c r="D44" s="65">
        <v>791.7886783575061</v>
      </c>
      <c r="E44" s="65">
        <v>958.9210551787297</v>
      </c>
      <c r="F44" s="65">
        <v>1109.3598961513158</v>
      </c>
      <c r="G44" s="65" t="s">
        <v>51</v>
      </c>
      <c r="H44" s="65">
        <v>965.398100645324</v>
      </c>
    </row>
    <row r="45" spans="1:8" ht="14.25" customHeight="1">
      <c r="A45" s="3" t="s">
        <v>122</v>
      </c>
      <c r="B45" s="65" t="s">
        <v>51</v>
      </c>
      <c r="C45" s="65">
        <v>1454.0819715528178</v>
      </c>
      <c r="D45" s="65">
        <v>687.5126573804124</v>
      </c>
      <c r="E45" s="65">
        <v>621.9188885408413</v>
      </c>
      <c r="F45" s="65">
        <v>1183.457328032242</v>
      </c>
      <c r="G45" s="65" t="s">
        <v>51</v>
      </c>
      <c r="H45" s="65">
        <v>1202.551724968971</v>
      </c>
    </row>
    <row r="46" spans="1:8" ht="14.25" customHeight="1">
      <c r="A46" s="3" t="s">
        <v>123</v>
      </c>
      <c r="B46" s="65" t="s">
        <v>51</v>
      </c>
      <c r="C46" s="65" t="s">
        <v>51</v>
      </c>
      <c r="D46" s="65">
        <v>1667.581238252842</v>
      </c>
      <c r="E46" s="65">
        <v>1895.6014966868033</v>
      </c>
      <c r="F46" s="65">
        <v>1513.3799190255968</v>
      </c>
      <c r="G46" s="65" t="s">
        <v>51</v>
      </c>
      <c r="H46" s="65">
        <v>1801.288884310612</v>
      </c>
    </row>
    <row r="47" spans="1:8" s="20" customFormat="1" ht="14.25" customHeight="1">
      <c r="A47" s="3" t="s">
        <v>92</v>
      </c>
      <c r="B47" s="65">
        <v>1053.0532890081067</v>
      </c>
      <c r="C47" s="65" t="s">
        <v>202</v>
      </c>
      <c r="D47" s="65" t="s">
        <v>51</v>
      </c>
      <c r="E47" s="65" t="s">
        <v>51</v>
      </c>
      <c r="F47" s="65" t="s">
        <v>51</v>
      </c>
      <c r="G47" s="65" t="s">
        <v>51</v>
      </c>
      <c r="H47" s="65">
        <v>1056.5897185628398</v>
      </c>
    </row>
    <row r="48" spans="1:8" s="20" customFormat="1" ht="12.75" customHeight="1">
      <c r="A48" s="2" t="s">
        <v>96</v>
      </c>
      <c r="B48" s="67">
        <v>956.445970989353</v>
      </c>
      <c r="C48" s="67">
        <v>949.4162603973795</v>
      </c>
      <c r="D48" s="67">
        <v>869.6648310001613</v>
      </c>
      <c r="E48" s="67">
        <v>1016.9329158771142</v>
      </c>
      <c r="F48" s="67">
        <v>1172.6416084380562</v>
      </c>
      <c r="G48" s="67" t="s">
        <v>51</v>
      </c>
      <c r="H48" s="67">
        <v>993.6526594696331</v>
      </c>
    </row>
    <row r="49" spans="1:8" s="60" customFormat="1" ht="3" customHeight="1">
      <c r="A49" s="2"/>
      <c r="B49" s="2"/>
      <c r="C49" s="2"/>
      <c r="D49" s="2"/>
      <c r="E49" s="2"/>
      <c r="F49" s="2"/>
      <c r="G49" s="2"/>
      <c r="H49" s="2"/>
    </row>
    <row r="50" spans="1:254" s="2" customFormat="1" ht="13.5" customHeight="1">
      <c r="A50" s="24"/>
      <c r="B50" s="174" t="s">
        <v>156</v>
      </c>
      <c r="C50" s="174"/>
      <c r="D50" s="174"/>
      <c r="E50" s="174"/>
      <c r="F50" s="174"/>
      <c r="G50" s="174"/>
      <c r="H50" s="175"/>
      <c r="I50" s="179"/>
      <c r="J50" s="179"/>
      <c r="K50" s="179"/>
      <c r="L50" s="179"/>
      <c r="M50" s="179"/>
      <c r="N50" s="180"/>
      <c r="O50" s="3"/>
      <c r="P50" s="179"/>
      <c r="Q50" s="179"/>
      <c r="R50" s="179"/>
      <c r="S50" s="179"/>
      <c r="T50" s="179"/>
      <c r="U50" s="179"/>
      <c r="V50" s="180"/>
      <c r="W50" s="3"/>
      <c r="X50" s="179"/>
      <c r="Y50" s="179"/>
      <c r="Z50" s="179"/>
      <c r="AA50" s="179"/>
      <c r="AB50" s="179"/>
      <c r="AC50" s="179"/>
      <c r="AD50" s="180"/>
      <c r="AE50" s="3"/>
      <c r="AF50" s="179"/>
      <c r="AG50" s="179"/>
      <c r="AH50" s="179"/>
      <c r="AI50" s="179"/>
      <c r="AJ50" s="179"/>
      <c r="AK50" s="179"/>
      <c r="AL50" s="180"/>
      <c r="AM50" s="3"/>
      <c r="AN50" s="179"/>
      <c r="AO50" s="179"/>
      <c r="AP50" s="179"/>
      <c r="AQ50" s="179"/>
      <c r="AR50" s="179"/>
      <c r="AS50" s="179"/>
      <c r="AT50" s="180"/>
      <c r="AU50" s="3"/>
      <c r="AV50" s="179"/>
      <c r="AW50" s="179"/>
      <c r="AX50" s="179"/>
      <c r="AY50" s="179"/>
      <c r="AZ50" s="179"/>
      <c r="BA50" s="179"/>
      <c r="BB50" s="180"/>
      <c r="BC50" s="3"/>
      <c r="BD50" s="179"/>
      <c r="BE50" s="179"/>
      <c r="BF50" s="179"/>
      <c r="BG50" s="179"/>
      <c r="BH50" s="179"/>
      <c r="BI50" s="179"/>
      <c r="BJ50" s="180"/>
      <c r="BK50" s="3"/>
      <c r="BL50" s="179"/>
      <c r="BM50" s="179"/>
      <c r="BN50" s="179"/>
      <c r="BO50" s="179"/>
      <c r="BP50" s="179"/>
      <c r="BQ50" s="179"/>
      <c r="BR50" s="180"/>
      <c r="BS50" s="3"/>
      <c r="BT50" s="179"/>
      <c r="BU50" s="179"/>
      <c r="BV50" s="179"/>
      <c r="BW50" s="179"/>
      <c r="BX50" s="179"/>
      <c r="BY50" s="179"/>
      <c r="BZ50" s="180"/>
      <c r="CA50" s="3"/>
      <c r="CB50" s="179"/>
      <c r="CC50" s="179"/>
      <c r="CD50" s="179"/>
      <c r="CE50" s="179"/>
      <c r="CF50" s="179"/>
      <c r="CG50" s="179"/>
      <c r="CH50" s="180"/>
      <c r="CI50" s="3"/>
      <c r="CJ50" s="179"/>
      <c r="CK50" s="179"/>
      <c r="CL50" s="179"/>
      <c r="CM50" s="179"/>
      <c r="CN50" s="179"/>
      <c r="CO50" s="179"/>
      <c r="CP50" s="180"/>
      <c r="CQ50" s="3"/>
      <c r="CR50" s="179"/>
      <c r="CS50" s="179"/>
      <c r="CT50" s="179"/>
      <c r="CU50" s="179"/>
      <c r="CV50" s="179"/>
      <c r="CW50" s="179"/>
      <c r="CX50" s="180"/>
      <c r="CY50" s="3"/>
      <c r="CZ50" s="179"/>
      <c r="DA50" s="179"/>
      <c r="DB50" s="179"/>
      <c r="DC50" s="179"/>
      <c r="DD50" s="179"/>
      <c r="DE50" s="179"/>
      <c r="DF50" s="180"/>
      <c r="DG50" s="3"/>
      <c r="DH50" s="179"/>
      <c r="DI50" s="179"/>
      <c r="DJ50" s="179"/>
      <c r="DK50" s="179"/>
      <c r="DL50" s="179"/>
      <c r="DM50" s="179"/>
      <c r="DN50" s="180"/>
      <c r="DO50" s="3"/>
      <c r="DP50" s="179"/>
      <c r="DQ50" s="179"/>
      <c r="DR50" s="179"/>
      <c r="DS50" s="179"/>
      <c r="DT50" s="179"/>
      <c r="DU50" s="179"/>
      <c r="DV50" s="180"/>
      <c r="DW50" s="3"/>
      <c r="DX50" s="179"/>
      <c r="DY50" s="179"/>
      <c r="DZ50" s="179"/>
      <c r="EA50" s="179"/>
      <c r="EB50" s="179"/>
      <c r="EC50" s="179"/>
      <c r="ED50" s="180"/>
      <c r="EE50" s="3"/>
      <c r="EF50" s="179"/>
      <c r="EG50" s="179"/>
      <c r="EH50" s="179"/>
      <c r="EI50" s="179"/>
      <c r="EJ50" s="179"/>
      <c r="EK50" s="179"/>
      <c r="EL50" s="180"/>
      <c r="EM50" s="3"/>
      <c r="EN50" s="179"/>
      <c r="EO50" s="179"/>
      <c r="EP50" s="179"/>
      <c r="EQ50" s="179"/>
      <c r="ER50" s="179"/>
      <c r="ES50" s="179"/>
      <c r="ET50" s="180"/>
      <c r="EU50" s="3"/>
      <c r="EV50" s="179"/>
      <c r="EW50" s="179"/>
      <c r="EX50" s="179"/>
      <c r="EY50" s="179"/>
      <c r="EZ50" s="179"/>
      <c r="FA50" s="179"/>
      <c r="FB50" s="180"/>
      <c r="FC50" s="3"/>
      <c r="FD50" s="179"/>
      <c r="FE50" s="179"/>
      <c r="FF50" s="179"/>
      <c r="FG50" s="179"/>
      <c r="FH50" s="179"/>
      <c r="FI50" s="179"/>
      <c r="FJ50" s="180"/>
      <c r="FK50" s="3"/>
      <c r="FL50" s="179"/>
      <c r="FM50" s="179"/>
      <c r="FN50" s="179"/>
      <c r="FO50" s="179"/>
      <c r="FP50" s="179"/>
      <c r="FQ50" s="179"/>
      <c r="FR50" s="180"/>
      <c r="FS50" s="3"/>
      <c r="FT50" s="179"/>
      <c r="FU50" s="179"/>
      <c r="FV50" s="179"/>
      <c r="FW50" s="179"/>
      <c r="FX50" s="179"/>
      <c r="FY50" s="179"/>
      <c r="FZ50" s="180"/>
      <c r="GA50" s="3"/>
      <c r="GB50" s="179"/>
      <c r="GC50" s="179"/>
      <c r="GD50" s="179"/>
      <c r="GE50" s="179"/>
      <c r="GF50" s="179"/>
      <c r="GG50" s="179"/>
      <c r="GH50" s="180"/>
      <c r="GI50" s="3"/>
      <c r="GJ50" s="179"/>
      <c r="GK50" s="179"/>
      <c r="GL50" s="179"/>
      <c r="GM50" s="179"/>
      <c r="GN50" s="179"/>
      <c r="GO50" s="179"/>
      <c r="GP50" s="180"/>
      <c r="GQ50" s="3"/>
      <c r="GR50" s="179"/>
      <c r="GS50" s="179"/>
      <c r="GT50" s="179"/>
      <c r="GU50" s="179"/>
      <c r="GV50" s="179"/>
      <c r="GW50" s="179"/>
      <c r="GX50" s="180"/>
      <c r="GY50" s="3"/>
      <c r="GZ50" s="179"/>
      <c r="HA50" s="179"/>
      <c r="HB50" s="179"/>
      <c r="HC50" s="179"/>
      <c r="HD50" s="179"/>
      <c r="HE50" s="179"/>
      <c r="HF50" s="180"/>
      <c r="HG50" s="3"/>
      <c r="HH50" s="179"/>
      <c r="HI50" s="179"/>
      <c r="HJ50" s="179"/>
      <c r="HK50" s="179"/>
      <c r="HL50" s="179"/>
      <c r="HM50" s="179"/>
      <c r="HN50" s="180"/>
      <c r="HO50" s="3"/>
      <c r="HP50" s="179"/>
      <c r="HQ50" s="179"/>
      <c r="HR50" s="179"/>
      <c r="HS50" s="179"/>
      <c r="HT50" s="179"/>
      <c r="HU50" s="179"/>
      <c r="HV50" s="180"/>
      <c r="HW50" s="3"/>
      <c r="HX50" s="179"/>
      <c r="HY50" s="179"/>
      <c r="HZ50" s="179"/>
      <c r="IA50" s="179"/>
      <c r="IB50" s="179"/>
      <c r="IC50" s="179"/>
      <c r="ID50" s="180"/>
      <c r="IE50" s="3"/>
      <c r="IF50" s="179"/>
      <c r="IG50" s="179"/>
      <c r="IH50" s="179"/>
      <c r="II50" s="179"/>
      <c r="IJ50" s="179"/>
      <c r="IK50" s="179"/>
      <c r="IL50" s="180"/>
      <c r="IM50" s="3"/>
      <c r="IN50" s="179"/>
      <c r="IO50" s="179"/>
      <c r="IP50" s="179"/>
      <c r="IQ50" s="179"/>
      <c r="IR50" s="179"/>
      <c r="IS50" s="179"/>
      <c r="IT50" s="180"/>
    </row>
    <row r="51" spans="1:254" s="2" customFormat="1" ht="13.5" customHeight="1">
      <c r="A51" s="3" t="s">
        <v>50</v>
      </c>
      <c r="B51" s="65">
        <v>846.1029857896202</v>
      </c>
      <c r="C51" s="65">
        <v>842.2669010909207</v>
      </c>
      <c r="D51" s="65">
        <v>630.4999855367048</v>
      </c>
      <c r="E51" s="65">
        <v>555.8515043887685</v>
      </c>
      <c r="F51" s="65">
        <v>1038.351970025174</v>
      </c>
      <c r="G51" s="65" t="s">
        <v>51</v>
      </c>
      <c r="H51" s="65">
        <v>852.2380219457038</v>
      </c>
      <c r="I51" s="11"/>
      <c r="J51" s="11"/>
      <c r="K51" s="11"/>
      <c r="L51" s="11"/>
      <c r="M51" s="56"/>
      <c r="N51" s="11"/>
      <c r="O51" s="3"/>
      <c r="P51" s="11"/>
      <c r="Q51" s="11"/>
      <c r="R51" s="11"/>
      <c r="S51" s="11"/>
      <c r="T51" s="11"/>
      <c r="U51" s="56"/>
      <c r="V51" s="11"/>
      <c r="W51" s="3"/>
      <c r="X51" s="11"/>
      <c r="Y51" s="11"/>
      <c r="Z51" s="11"/>
      <c r="AA51" s="11"/>
      <c r="AB51" s="11"/>
      <c r="AC51" s="56"/>
      <c r="AD51" s="11"/>
      <c r="AE51" s="3"/>
      <c r="AF51" s="11"/>
      <c r="AG51" s="11"/>
      <c r="AH51" s="11"/>
      <c r="AI51" s="11"/>
      <c r="AJ51" s="11"/>
      <c r="AK51" s="56"/>
      <c r="AL51" s="11"/>
      <c r="AM51" s="3"/>
      <c r="AN51" s="11"/>
      <c r="AO51" s="11"/>
      <c r="AP51" s="11"/>
      <c r="AQ51" s="11"/>
      <c r="AR51" s="11"/>
      <c r="AS51" s="56"/>
      <c r="AT51" s="11"/>
      <c r="AU51" s="3"/>
      <c r="AV51" s="11"/>
      <c r="AW51" s="11"/>
      <c r="AX51" s="11"/>
      <c r="AY51" s="11"/>
      <c r="AZ51" s="11"/>
      <c r="BA51" s="56"/>
      <c r="BB51" s="11"/>
      <c r="BC51" s="3"/>
      <c r="BD51" s="11"/>
      <c r="BE51" s="11"/>
      <c r="BF51" s="11"/>
      <c r="BG51" s="11"/>
      <c r="BH51" s="11"/>
      <c r="BI51" s="56"/>
      <c r="BJ51" s="11"/>
      <c r="BK51" s="3"/>
      <c r="BL51" s="11"/>
      <c r="BM51" s="11"/>
      <c r="BN51" s="11"/>
      <c r="BO51" s="11"/>
      <c r="BP51" s="11"/>
      <c r="BQ51" s="56"/>
      <c r="BR51" s="11"/>
      <c r="BS51" s="3"/>
      <c r="BT51" s="11"/>
      <c r="BU51" s="11"/>
      <c r="BV51" s="11"/>
      <c r="BW51" s="11"/>
      <c r="BX51" s="11"/>
      <c r="BY51" s="56"/>
      <c r="BZ51" s="11"/>
      <c r="CA51" s="3"/>
      <c r="CB51" s="11"/>
      <c r="CC51" s="11"/>
      <c r="CD51" s="11"/>
      <c r="CE51" s="11"/>
      <c r="CF51" s="11"/>
      <c r="CG51" s="56"/>
      <c r="CH51" s="11"/>
      <c r="CI51" s="3"/>
      <c r="CJ51" s="11"/>
      <c r="CK51" s="11"/>
      <c r="CL51" s="11"/>
      <c r="CM51" s="11"/>
      <c r="CN51" s="11"/>
      <c r="CO51" s="56"/>
      <c r="CP51" s="11"/>
      <c r="CQ51" s="3"/>
      <c r="CR51" s="11"/>
      <c r="CS51" s="11"/>
      <c r="CT51" s="11"/>
      <c r="CU51" s="11"/>
      <c r="CV51" s="11"/>
      <c r="CW51" s="56"/>
      <c r="CX51" s="11"/>
      <c r="CY51" s="3"/>
      <c r="CZ51" s="11"/>
      <c r="DA51" s="11"/>
      <c r="DB51" s="11"/>
      <c r="DC51" s="11"/>
      <c r="DD51" s="11"/>
      <c r="DE51" s="56"/>
      <c r="DF51" s="11"/>
      <c r="DG51" s="3"/>
      <c r="DH51" s="11"/>
      <c r="DI51" s="11"/>
      <c r="DJ51" s="11"/>
      <c r="DK51" s="11"/>
      <c r="DL51" s="11"/>
      <c r="DM51" s="56"/>
      <c r="DN51" s="11"/>
      <c r="DO51" s="3"/>
      <c r="DP51" s="11"/>
      <c r="DQ51" s="11"/>
      <c r="DR51" s="11"/>
      <c r="DS51" s="11"/>
      <c r="DT51" s="11"/>
      <c r="DU51" s="56"/>
      <c r="DV51" s="11"/>
      <c r="DW51" s="3"/>
      <c r="DX51" s="11"/>
      <c r="DY51" s="11"/>
      <c r="DZ51" s="11"/>
      <c r="EA51" s="11"/>
      <c r="EB51" s="11"/>
      <c r="EC51" s="56"/>
      <c r="ED51" s="11"/>
      <c r="EE51" s="3"/>
      <c r="EF51" s="11"/>
      <c r="EG51" s="11"/>
      <c r="EH51" s="11"/>
      <c r="EI51" s="11"/>
      <c r="EJ51" s="11"/>
      <c r="EK51" s="56"/>
      <c r="EL51" s="11"/>
      <c r="EM51" s="3"/>
      <c r="EN51" s="11"/>
      <c r="EO51" s="11"/>
      <c r="EP51" s="11"/>
      <c r="EQ51" s="11"/>
      <c r="ER51" s="11"/>
      <c r="ES51" s="56"/>
      <c r="ET51" s="11"/>
      <c r="EU51" s="3"/>
      <c r="EV51" s="11"/>
      <c r="EW51" s="11"/>
      <c r="EX51" s="11"/>
      <c r="EY51" s="11"/>
      <c r="EZ51" s="11"/>
      <c r="FA51" s="56"/>
      <c r="FB51" s="11"/>
      <c r="FC51" s="3"/>
      <c r="FD51" s="11"/>
      <c r="FE51" s="11"/>
      <c r="FF51" s="11"/>
      <c r="FG51" s="11"/>
      <c r="FH51" s="11"/>
      <c r="FI51" s="56"/>
      <c r="FJ51" s="11"/>
      <c r="FK51" s="3"/>
      <c r="FL51" s="11"/>
      <c r="FM51" s="11"/>
      <c r="FN51" s="11"/>
      <c r="FO51" s="11"/>
      <c r="FP51" s="11"/>
      <c r="FQ51" s="56"/>
      <c r="FR51" s="11"/>
      <c r="FS51" s="3"/>
      <c r="FT51" s="11"/>
      <c r="FU51" s="11"/>
      <c r="FV51" s="11"/>
      <c r="FW51" s="11"/>
      <c r="FX51" s="11"/>
      <c r="FY51" s="56"/>
      <c r="FZ51" s="11"/>
      <c r="GA51" s="3"/>
      <c r="GB51" s="11"/>
      <c r="GC51" s="11"/>
      <c r="GD51" s="11"/>
      <c r="GE51" s="11"/>
      <c r="GF51" s="11"/>
      <c r="GG51" s="56"/>
      <c r="GH51" s="11"/>
      <c r="GI51" s="3"/>
      <c r="GJ51" s="11"/>
      <c r="GK51" s="11"/>
      <c r="GL51" s="11"/>
      <c r="GM51" s="11"/>
      <c r="GN51" s="11"/>
      <c r="GO51" s="56"/>
      <c r="GP51" s="11"/>
      <c r="GQ51" s="3"/>
      <c r="GR51" s="11"/>
      <c r="GS51" s="11"/>
      <c r="GT51" s="11"/>
      <c r="GU51" s="11"/>
      <c r="GV51" s="11"/>
      <c r="GW51" s="56"/>
      <c r="GX51" s="11"/>
      <c r="GY51" s="3"/>
      <c r="GZ51" s="11"/>
      <c r="HA51" s="11"/>
      <c r="HB51" s="11"/>
      <c r="HC51" s="11"/>
      <c r="HD51" s="11"/>
      <c r="HE51" s="56"/>
      <c r="HF51" s="11"/>
      <c r="HG51" s="3"/>
      <c r="HH51" s="11"/>
      <c r="HI51" s="11"/>
      <c r="HJ51" s="11"/>
      <c r="HK51" s="11"/>
      <c r="HL51" s="11"/>
      <c r="HM51" s="56"/>
      <c r="HN51" s="11"/>
      <c r="HO51" s="3"/>
      <c r="HP51" s="11"/>
      <c r="HQ51" s="11"/>
      <c r="HR51" s="11"/>
      <c r="HS51" s="11"/>
      <c r="HT51" s="11"/>
      <c r="HU51" s="56"/>
      <c r="HV51" s="11"/>
      <c r="HW51" s="3"/>
      <c r="HX51" s="11"/>
      <c r="HY51" s="11"/>
      <c r="HZ51" s="11"/>
      <c r="IA51" s="11"/>
      <c r="IB51" s="11"/>
      <c r="IC51" s="56"/>
      <c r="ID51" s="11"/>
      <c r="IE51" s="3"/>
      <c r="IF51" s="11"/>
      <c r="IG51" s="11"/>
      <c r="IH51" s="11"/>
      <c r="II51" s="11"/>
      <c r="IJ51" s="11"/>
      <c r="IK51" s="56"/>
      <c r="IL51" s="11"/>
      <c r="IM51" s="3"/>
      <c r="IN51" s="11"/>
      <c r="IO51" s="11"/>
      <c r="IP51" s="11"/>
      <c r="IQ51" s="11"/>
      <c r="IR51" s="11"/>
      <c r="IS51" s="56"/>
      <c r="IT51" s="11"/>
    </row>
    <row r="52" spans="1:254" s="2" customFormat="1" ht="13.5" customHeight="1">
      <c r="A52" s="3" t="s">
        <v>118</v>
      </c>
      <c r="B52" s="65">
        <v>892.1355635939709</v>
      </c>
      <c r="C52" s="65">
        <v>978.3304500652866</v>
      </c>
      <c r="D52" s="65">
        <v>1012.5392841749411</v>
      </c>
      <c r="E52" s="65">
        <v>945.9709503911806</v>
      </c>
      <c r="F52" s="65" t="s">
        <v>51</v>
      </c>
      <c r="G52" s="65" t="s">
        <v>51</v>
      </c>
      <c r="H52" s="65">
        <v>948.652824606332</v>
      </c>
      <c r="I52" s="11"/>
      <c r="J52" s="11"/>
      <c r="K52" s="11"/>
      <c r="L52" s="11"/>
      <c r="M52" s="56"/>
      <c r="N52" s="11"/>
      <c r="O52" s="3"/>
      <c r="P52" s="11"/>
      <c r="Q52" s="11"/>
      <c r="R52" s="11"/>
      <c r="S52" s="11"/>
      <c r="T52" s="11"/>
      <c r="U52" s="56"/>
      <c r="V52" s="11"/>
      <c r="W52" s="3"/>
      <c r="X52" s="11"/>
      <c r="Y52" s="11"/>
      <c r="Z52" s="11"/>
      <c r="AA52" s="11"/>
      <c r="AB52" s="11"/>
      <c r="AC52" s="56"/>
      <c r="AD52" s="11"/>
      <c r="AE52" s="3"/>
      <c r="AF52" s="11"/>
      <c r="AG52" s="11"/>
      <c r="AH52" s="11"/>
      <c r="AI52" s="11"/>
      <c r="AJ52" s="11"/>
      <c r="AK52" s="56"/>
      <c r="AL52" s="11"/>
      <c r="AM52" s="3"/>
      <c r="AN52" s="11"/>
      <c r="AO52" s="11"/>
      <c r="AP52" s="11"/>
      <c r="AQ52" s="11"/>
      <c r="AR52" s="11"/>
      <c r="AS52" s="56"/>
      <c r="AT52" s="11"/>
      <c r="AU52" s="3"/>
      <c r="AV52" s="11"/>
      <c r="AW52" s="11"/>
      <c r="AX52" s="11"/>
      <c r="AY52" s="11"/>
      <c r="AZ52" s="11"/>
      <c r="BA52" s="56"/>
      <c r="BB52" s="11"/>
      <c r="BC52" s="3"/>
      <c r="BD52" s="11"/>
      <c r="BE52" s="11"/>
      <c r="BF52" s="11"/>
      <c r="BG52" s="11"/>
      <c r="BH52" s="11"/>
      <c r="BI52" s="56"/>
      <c r="BJ52" s="11"/>
      <c r="BK52" s="3"/>
      <c r="BL52" s="11"/>
      <c r="BM52" s="11"/>
      <c r="BN52" s="11"/>
      <c r="BO52" s="11"/>
      <c r="BP52" s="11"/>
      <c r="BQ52" s="56"/>
      <c r="BR52" s="11"/>
      <c r="BS52" s="3"/>
      <c r="BT52" s="11"/>
      <c r="BU52" s="11"/>
      <c r="BV52" s="11"/>
      <c r="BW52" s="11"/>
      <c r="BX52" s="11"/>
      <c r="BY52" s="56"/>
      <c r="BZ52" s="11"/>
      <c r="CA52" s="3"/>
      <c r="CB52" s="11"/>
      <c r="CC52" s="11"/>
      <c r="CD52" s="11"/>
      <c r="CE52" s="11"/>
      <c r="CF52" s="11"/>
      <c r="CG52" s="56"/>
      <c r="CH52" s="11"/>
      <c r="CI52" s="3"/>
      <c r="CJ52" s="11"/>
      <c r="CK52" s="11"/>
      <c r="CL52" s="11"/>
      <c r="CM52" s="11"/>
      <c r="CN52" s="11"/>
      <c r="CO52" s="56"/>
      <c r="CP52" s="11"/>
      <c r="CQ52" s="3"/>
      <c r="CR52" s="11"/>
      <c r="CS52" s="11"/>
      <c r="CT52" s="11"/>
      <c r="CU52" s="11"/>
      <c r="CV52" s="11"/>
      <c r="CW52" s="56"/>
      <c r="CX52" s="11"/>
      <c r="CY52" s="3"/>
      <c r="CZ52" s="11"/>
      <c r="DA52" s="11"/>
      <c r="DB52" s="11"/>
      <c r="DC52" s="11"/>
      <c r="DD52" s="11"/>
      <c r="DE52" s="56"/>
      <c r="DF52" s="11"/>
      <c r="DG52" s="3"/>
      <c r="DH52" s="11"/>
      <c r="DI52" s="11"/>
      <c r="DJ52" s="11"/>
      <c r="DK52" s="11"/>
      <c r="DL52" s="11"/>
      <c r="DM52" s="56"/>
      <c r="DN52" s="11"/>
      <c r="DO52" s="3"/>
      <c r="DP52" s="11"/>
      <c r="DQ52" s="11"/>
      <c r="DR52" s="11"/>
      <c r="DS52" s="11"/>
      <c r="DT52" s="11"/>
      <c r="DU52" s="56"/>
      <c r="DV52" s="11"/>
      <c r="DW52" s="3"/>
      <c r="DX52" s="11"/>
      <c r="DY52" s="11"/>
      <c r="DZ52" s="11"/>
      <c r="EA52" s="11"/>
      <c r="EB52" s="11"/>
      <c r="EC52" s="56"/>
      <c r="ED52" s="11"/>
      <c r="EE52" s="3"/>
      <c r="EF52" s="11"/>
      <c r="EG52" s="11"/>
      <c r="EH52" s="11"/>
      <c r="EI52" s="11"/>
      <c r="EJ52" s="11"/>
      <c r="EK52" s="56"/>
      <c r="EL52" s="11"/>
      <c r="EM52" s="3"/>
      <c r="EN52" s="11"/>
      <c r="EO52" s="11"/>
      <c r="EP52" s="11"/>
      <c r="EQ52" s="11"/>
      <c r="ER52" s="11"/>
      <c r="ES52" s="56"/>
      <c r="ET52" s="11"/>
      <c r="EU52" s="3"/>
      <c r="EV52" s="11"/>
      <c r="EW52" s="11"/>
      <c r="EX52" s="11"/>
      <c r="EY52" s="11"/>
      <c r="EZ52" s="11"/>
      <c r="FA52" s="56"/>
      <c r="FB52" s="11"/>
      <c r="FC52" s="3"/>
      <c r="FD52" s="11"/>
      <c r="FE52" s="11"/>
      <c r="FF52" s="11"/>
      <c r="FG52" s="11"/>
      <c r="FH52" s="11"/>
      <c r="FI52" s="56"/>
      <c r="FJ52" s="11"/>
      <c r="FK52" s="3"/>
      <c r="FL52" s="11"/>
      <c r="FM52" s="11"/>
      <c r="FN52" s="11"/>
      <c r="FO52" s="11"/>
      <c r="FP52" s="11"/>
      <c r="FQ52" s="56"/>
      <c r="FR52" s="11"/>
      <c r="FS52" s="3"/>
      <c r="FT52" s="11"/>
      <c r="FU52" s="11"/>
      <c r="FV52" s="11"/>
      <c r="FW52" s="11"/>
      <c r="FX52" s="11"/>
      <c r="FY52" s="56"/>
      <c r="FZ52" s="11"/>
      <c r="GA52" s="3"/>
      <c r="GB52" s="11"/>
      <c r="GC52" s="11"/>
      <c r="GD52" s="11"/>
      <c r="GE52" s="11"/>
      <c r="GF52" s="11"/>
      <c r="GG52" s="56"/>
      <c r="GH52" s="11"/>
      <c r="GI52" s="3"/>
      <c r="GJ52" s="11"/>
      <c r="GK52" s="11"/>
      <c r="GL52" s="11"/>
      <c r="GM52" s="11"/>
      <c r="GN52" s="11"/>
      <c r="GO52" s="56"/>
      <c r="GP52" s="11"/>
      <c r="GQ52" s="3"/>
      <c r="GR52" s="11"/>
      <c r="GS52" s="11"/>
      <c r="GT52" s="11"/>
      <c r="GU52" s="11"/>
      <c r="GV52" s="11"/>
      <c r="GW52" s="56"/>
      <c r="GX52" s="11"/>
      <c r="GY52" s="3"/>
      <c r="GZ52" s="11"/>
      <c r="HA52" s="11"/>
      <c r="HB52" s="11"/>
      <c r="HC52" s="11"/>
      <c r="HD52" s="11"/>
      <c r="HE52" s="56"/>
      <c r="HF52" s="11"/>
      <c r="HG52" s="3"/>
      <c r="HH52" s="11"/>
      <c r="HI52" s="11"/>
      <c r="HJ52" s="11"/>
      <c r="HK52" s="11"/>
      <c r="HL52" s="11"/>
      <c r="HM52" s="56"/>
      <c r="HN52" s="11"/>
      <c r="HO52" s="3"/>
      <c r="HP52" s="11"/>
      <c r="HQ52" s="11"/>
      <c r="HR52" s="11"/>
      <c r="HS52" s="11"/>
      <c r="HT52" s="11"/>
      <c r="HU52" s="56"/>
      <c r="HV52" s="11"/>
      <c r="HW52" s="3"/>
      <c r="HX52" s="11"/>
      <c r="HY52" s="11"/>
      <c r="HZ52" s="11"/>
      <c r="IA52" s="11"/>
      <c r="IB52" s="11"/>
      <c r="IC52" s="56"/>
      <c r="ID52" s="11"/>
      <c r="IE52" s="3"/>
      <c r="IF52" s="11"/>
      <c r="IG52" s="11"/>
      <c r="IH52" s="11"/>
      <c r="II52" s="11"/>
      <c r="IJ52" s="11"/>
      <c r="IK52" s="56"/>
      <c r="IL52" s="11"/>
      <c r="IM52" s="3"/>
      <c r="IN52" s="11"/>
      <c r="IO52" s="11"/>
      <c r="IP52" s="11"/>
      <c r="IQ52" s="11"/>
      <c r="IR52" s="11"/>
      <c r="IS52" s="56"/>
      <c r="IT52" s="11"/>
    </row>
    <row r="53" spans="1:254" s="2" customFormat="1" ht="13.5" customHeight="1">
      <c r="A53" s="3" t="s">
        <v>119</v>
      </c>
      <c r="B53" s="65">
        <v>764.3806817456757</v>
      </c>
      <c r="C53" s="65">
        <v>829.5935189606956</v>
      </c>
      <c r="D53" s="65">
        <v>759.3146986966336</v>
      </c>
      <c r="E53" s="65">
        <v>818.0598225800245</v>
      </c>
      <c r="F53" s="65">
        <v>884.1048416774919</v>
      </c>
      <c r="G53" s="65" t="s">
        <v>51</v>
      </c>
      <c r="H53" s="65">
        <v>852.9327779164244</v>
      </c>
      <c r="I53" s="11"/>
      <c r="J53" s="11"/>
      <c r="K53" s="11"/>
      <c r="L53" s="11"/>
      <c r="M53" s="56"/>
      <c r="N53" s="11"/>
      <c r="O53" s="3"/>
      <c r="P53" s="11"/>
      <c r="Q53" s="11"/>
      <c r="R53" s="11"/>
      <c r="S53" s="11"/>
      <c r="T53" s="11"/>
      <c r="U53" s="56"/>
      <c r="V53" s="11"/>
      <c r="W53" s="3"/>
      <c r="X53" s="11"/>
      <c r="Y53" s="11"/>
      <c r="Z53" s="11"/>
      <c r="AA53" s="11"/>
      <c r="AB53" s="11"/>
      <c r="AC53" s="56"/>
      <c r="AD53" s="11"/>
      <c r="AE53" s="3"/>
      <c r="AF53" s="11"/>
      <c r="AG53" s="11"/>
      <c r="AH53" s="11"/>
      <c r="AI53" s="11"/>
      <c r="AJ53" s="11"/>
      <c r="AK53" s="56"/>
      <c r="AL53" s="11"/>
      <c r="AM53" s="3"/>
      <c r="AN53" s="11"/>
      <c r="AO53" s="11"/>
      <c r="AP53" s="11"/>
      <c r="AQ53" s="11"/>
      <c r="AR53" s="11"/>
      <c r="AS53" s="56"/>
      <c r="AT53" s="11"/>
      <c r="AU53" s="3"/>
      <c r="AV53" s="11"/>
      <c r="AW53" s="11"/>
      <c r="AX53" s="11"/>
      <c r="AY53" s="11"/>
      <c r="AZ53" s="11"/>
      <c r="BA53" s="56"/>
      <c r="BB53" s="11"/>
      <c r="BC53" s="3"/>
      <c r="BD53" s="11"/>
      <c r="BE53" s="11"/>
      <c r="BF53" s="11"/>
      <c r="BG53" s="11"/>
      <c r="BH53" s="11"/>
      <c r="BI53" s="56"/>
      <c r="BJ53" s="11"/>
      <c r="BK53" s="3"/>
      <c r="BL53" s="11"/>
      <c r="BM53" s="11"/>
      <c r="BN53" s="11"/>
      <c r="BO53" s="11"/>
      <c r="BP53" s="11"/>
      <c r="BQ53" s="56"/>
      <c r="BR53" s="11"/>
      <c r="BS53" s="3"/>
      <c r="BT53" s="11"/>
      <c r="BU53" s="11"/>
      <c r="BV53" s="11"/>
      <c r="BW53" s="11"/>
      <c r="BX53" s="11"/>
      <c r="BY53" s="56"/>
      <c r="BZ53" s="11"/>
      <c r="CA53" s="3"/>
      <c r="CB53" s="11"/>
      <c r="CC53" s="11"/>
      <c r="CD53" s="11"/>
      <c r="CE53" s="11"/>
      <c r="CF53" s="11"/>
      <c r="CG53" s="56"/>
      <c r="CH53" s="11"/>
      <c r="CI53" s="3"/>
      <c r="CJ53" s="11"/>
      <c r="CK53" s="11"/>
      <c r="CL53" s="11"/>
      <c r="CM53" s="11"/>
      <c r="CN53" s="11"/>
      <c r="CO53" s="56"/>
      <c r="CP53" s="11"/>
      <c r="CQ53" s="3"/>
      <c r="CR53" s="11"/>
      <c r="CS53" s="11"/>
      <c r="CT53" s="11"/>
      <c r="CU53" s="11"/>
      <c r="CV53" s="11"/>
      <c r="CW53" s="56"/>
      <c r="CX53" s="11"/>
      <c r="CY53" s="3"/>
      <c r="CZ53" s="11"/>
      <c r="DA53" s="11"/>
      <c r="DB53" s="11"/>
      <c r="DC53" s="11"/>
      <c r="DD53" s="11"/>
      <c r="DE53" s="56"/>
      <c r="DF53" s="11"/>
      <c r="DG53" s="3"/>
      <c r="DH53" s="11"/>
      <c r="DI53" s="11"/>
      <c r="DJ53" s="11"/>
      <c r="DK53" s="11"/>
      <c r="DL53" s="11"/>
      <c r="DM53" s="56"/>
      <c r="DN53" s="11"/>
      <c r="DO53" s="3"/>
      <c r="DP53" s="11"/>
      <c r="DQ53" s="11"/>
      <c r="DR53" s="11"/>
      <c r="DS53" s="11"/>
      <c r="DT53" s="11"/>
      <c r="DU53" s="56"/>
      <c r="DV53" s="11"/>
      <c r="DW53" s="3"/>
      <c r="DX53" s="11"/>
      <c r="DY53" s="11"/>
      <c r="DZ53" s="11"/>
      <c r="EA53" s="11"/>
      <c r="EB53" s="11"/>
      <c r="EC53" s="56"/>
      <c r="ED53" s="11"/>
      <c r="EE53" s="3"/>
      <c r="EF53" s="11"/>
      <c r="EG53" s="11"/>
      <c r="EH53" s="11"/>
      <c r="EI53" s="11"/>
      <c r="EJ53" s="11"/>
      <c r="EK53" s="56"/>
      <c r="EL53" s="11"/>
      <c r="EM53" s="3"/>
      <c r="EN53" s="11"/>
      <c r="EO53" s="11"/>
      <c r="EP53" s="11"/>
      <c r="EQ53" s="11"/>
      <c r="ER53" s="11"/>
      <c r="ES53" s="56"/>
      <c r="ET53" s="11"/>
      <c r="EU53" s="3"/>
      <c r="EV53" s="11"/>
      <c r="EW53" s="11"/>
      <c r="EX53" s="11"/>
      <c r="EY53" s="11"/>
      <c r="EZ53" s="11"/>
      <c r="FA53" s="56"/>
      <c r="FB53" s="11"/>
      <c r="FC53" s="3"/>
      <c r="FD53" s="11"/>
      <c r="FE53" s="11"/>
      <c r="FF53" s="11"/>
      <c r="FG53" s="11"/>
      <c r="FH53" s="11"/>
      <c r="FI53" s="56"/>
      <c r="FJ53" s="11"/>
      <c r="FK53" s="3"/>
      <c r="FL53" s="11"/>
      <c r="FM53" s="11"/>
      <c r="FN53" s="11"/>
      <c r="FO53" s="11"/>
      <c r="FP53" s="11"/>
      <c r="FQ53" s="56"/>
      <c r="FR53" s="11"/>
      <c r="FS53" s="3"/>
      <c r="FT53" s="11"/>
      <c r="FU53" s="11"/>
      <c r="FV53" s="11"/>
      <c r="FW53" s="11"/>
      <c r="FX53" s="11"/>
      <c r="FY53" s="56"/>
      <c r="FZ53" s="11"/>
      <c r="GA53" s="3"/>
      <c r="GB53" s="11"/>
      <c r="GC53" s="11"/>
      <c r="GD53" s="11"/>
      <c r="GE53" s="11"/>
      <c r="GF53" s="11"/>
      <c r="GG53" s="56"/>
      <c r="GH53" s="11"/>
      <c r="GI53" s="3"/>
      <c r="GJ53" s="11"/>
      <c r="GK53" s="11"/>
      <c r="GL53" s="11"/>
      <c r="GM53" s="11"/>
      <c r="GN53" s="11"/>
      <c r="GO53" s="56"/>
      <c r="GP53" s="11"/>
      <c r="GQ53" s="3"/>
      <c r="GR53" s="11"/>
      <c r="GS53" s="11"/>
      <c r="GT53" s="11"/>
      <c r="GU53" s="11"/>
      <c r="GV53" s="11"/>
      <c r="GW53" s="56"/>
      <c r="GX53" s="11"/>
      <c r="GY53" s="3"/>
      <c r="GZ53" s="11"/>
      <c r="HA53" s="11"/>
      <c r="HB53" s="11"/>
      <c r="HC53" s="11"/>
      <c r="HD53" s="11"/>
      <c r="HE53" s="56"/>
      <c r="HF53" s="11"/>
      <c r="HG53" s="3"/>
      <c r="HH53" s="11"/>
      <c r="HI53" s="11"/>
      <c r="HJ53" s="11"/>
      <c r="HK53" s="11"/>
      <c r="HL53" s="11"/>
      <c r="HM53" s="56"/>
      <c r="HN53" s="11"/>
      <c r="HO53" s="3"/>
      <c r="HP53" s="11"/>
      <c r="HQ53" s="11"/>
      <c r="HR53" s="11"/>
      <c r="HS53" s="11"/>
      <c r="HT53" s="11"/>
      <c r="HU53" s="56"/>
      <c r="HV53" s="11"/>
      <c r="HW53" s="3"/>
      <c r="HX53" s="11"/>
      <c r="HY53" s="11"/>
      <c r="HZ53" s="11"/>
      <c r="IA53" s="11"/>
      <c r="IB53" s="11"/>
      <c r="IC53" s="56"/>
      <c r="ID53" s="11"/>
      <c r="IE53" s="3"/>
      <c r="IF53" s="11"/>
      <c r="IG53" s="11"/>
      <c r="IH53" s="11"/>
      <c r="II53" s="11"/>
      <c r="IJ53" s="11"/>
      <c r="IK53" s="56"/>
      <c r="IL53" s="11"/>
      <c r="IM53" s="3"/>
      <c r="IN53" s="11"/>
      <c r="IO53" s="11"/>
      <c r="IP53" s="11"/>
      <c r="IQ53" s="11"/>
      <c r="IR53" s="11"/>
      <c r="IS53" s="56"/>
      <c r="IT53" s="11"/>
    </row>
    <row r="54" spans="1:254" s="2" customFormat="1" ht="13.5" customHeight="1">
      <c r="A54" s="3" t="s">
        <v>120</v>
      </c>
      <c r="B54" s="65">
        <v>1152.2167919101034</v>
      </c>
      <c r="C54" s="65">
        <v>525.4641752252384</v>
      </c>
      <c r="D54" s="65">
        <v>820.204635630522</v>
      </c>
      <c r="E54" s="65">
        <v>758.0764785758433</v>
      </c>
      <c r="F54" s="65">
        <v>1001.7959859770142</v>
      </c>
      <c r="G54" s="65" t="s">
        <v>51</v>
      </c>
      <c r="H54" s="65">
        <v>1082.717836152491</v>
      </c>
      <c r="I54" s="11"/>
      <c r="J54" s="11"/>
      <c r="K54" s="11"/>
      <c r="L54" s="11"/>
      <c r="M54" s="56"/>
      <c r="N54" s="11"/>
      <c r="O54" s="3"/>
      <c r="P54" s="11"/>
      <c r="Q54" s="11"/>
      <c r="R54" s="11"/>
      <c r="S54" s="11"/>
      <c r="T54" s="11"/>
      <c r="U54" s="56"/>
      <c r="V54" s="11"/>
      <c r="W54" s="3"/>
      <c r="X54" s="11"/>
      <c r="Y54" s="11"/>
      <c r="Z54" s="11"/>
      <c r="AA54" s="11"/>
      <c r="AB54" s="11"/>
      <c r="AC54" s="56"/>
      <c r="AD54" s="11"/>
      <c r="AE54" s="3"/>
      <c r="AF54" s="11"/>
      <c r="AG54" s="11"/>
      <c r="AH54" s="11"/>
      <c r="AI54" s="11"/>
      <c r="AJ54" s="11"/>
      <c r="AK54" s="56"/>
      <c r="AL54" s="11"/>
      <c r="AM54" s="3"/>
      <c r="AN54" s="11"/>
      <c r="AO54" s="11"/>
      <c r="AP54" s="11"/>
      <c r="AQ54" s="11"/>
      <c r="AR54" s="11"/>
      <c r="AS54" s="56"/>
      <c r="AT54" s="11"/>
      <c r="AU54" s="3"/>
      <c r="AV54" s="11"/>
      <c r="AW54" s="11"/>
      <c r="AX54" s="11"/>
      <c r="AY54" s="11"/>
      <c r="AZ54" s="11"/>
      <c r="BA54" s="56"/>
      <c r="BB54" s="11"/>
      <c r="BC54" s="3"/>
      <c r="BD54" s="11"/>
      <c r="BE54" s="11"/>
      <c r="BF54" s="11"/>
      <c r="BG54" s="11"/>
      <c r="BH54" s="11"/>
      <c r="BI54" s="56"/>
      <c r="BJ54" s="11"/>
      <c r="BK54" s="3"/>
      <c r="BL54" s="11"/>
      <c r="BM54" s="11"/>
      <c r="BN54" s="11"/>
      <c r="BO54" s="11"/>
      <c r="BP54" s="11"/>
      <c r="BQ54" s="56"/>
      <c r="BR54" s="11"/>
      <c r="BS54" s="3"/>
      <c r="BT54" s="11"/>
      <c r="BU54" s="11"/>
      <c r="BV54" s="11"/>
      <c r="BW54" s="11"/>
      <c r="BX54" s="11"/>
      <c r="BY54" s="56"/>
      <c r="BZ54" s="11"/>
      <c r="CA54" s="3"/>
      <c r="CB54" s="11"/>
      <c r="CC54" s="11"/>
      <c r="CD54" s="11"/>
      <c r="CE54" s="11"/>
      <c r="CF54" s="11"/>
      <c r="CG54" s="56"/>
      <c r="CH54" s="11"/>
      <c r="CI54" s="3"/>
      <c r="CJ54" s="11"/>
      <c r="CK54" s="11"/>
      <c r="CL54" s="11"/>
      <c r="CM54" s="11"/>
      <c r="CN54" s="11"/>
      <c r="CO54" s="56"/>
      <c r="CP54" s="11"/>
      <c r="CQ54" s="3"/>
      <c r="CR54" s="11"/>
      <c r="CS54" s="11"/>
      <c r="CT54" s="11"/>
      <c r="CU54" s="11"/>
      <c r="CV54" s="11"/>
      <c r="CW54" s="56"/>
      <c r="CX54" s="11"/>
      <c r="CY54" s="3"/>
      <c r="CZ54" s="11"/>
      <c r="DA54" s="11"/>
      <c r="DB54" s="11"/>
      <c r="DC54" s="11"/>
      <c r="DD54" s="11"/>
      <c r="DE54" s="56"/>
      <c r="DF54" s="11"/>
      <c r="DG54" s="3"/>
      <c r="DH54" s="11"/>
      <c r="DI54" s="11"/>
      <c r="DJ54" s="11"/>
      <c r="DK54" s="11"/>
      <c r="DL54" s="11"/>
      <c r="DM54" s="56"/>
      <c r="DN54" s="11"/>
      <c r="DO54" s="3"/>
      <c r="DP54" s="11"/>
      <c r="DQ54" s="11"/>
      <c r="DR54" s="11"/>
      <c r="DS54" s="11"/>
      <c r="DT54" s="11"/>
      <c r="DU54" s="56"/>
      <c r="DV54" s="11"/>
      <c r="DW54" s="3"/>
      <c r="DX54" s="11"/>
      <c r="DY54" s="11"/>
      <c r="DZ54" s="11"/>
      <c r="EA54" s="11"/>
      <c r="EB54" s="11"/>
      <c r="EC54" s="56"/>
      <c r="ED54" s="11"/>
      <c r="EE54" s="3"/>
      <c r="EF54" s="11"/>
      <c r="EG54" s="11"/>
      <c r="EH54" s="11"/>
      <c r="EI54" s="11"/>
      <c r="EJ54" s="11"/>
      <c r="EK54" s="56"/>
      <c r="EL54" s="11"/>
      <c r="EM54" s="3"/>
      <c r="EN54" s="11"/>
      <c r="EO54" s="11"/>
      <c r="EP54" s="11"/>
      <c r="EQ54" s="11"/>
      <c r="ER54" s="11"/>
      <c r="ES54" s="56"/>
      <c r="ET54" s="11"/>
      <c r="EU54" s="3"/>
      <c r="EV54" s="11"/>
      <c r="EW54" s="11"/>
      <c r="EX54" s="11"/>
      <c r="EY54" s="11"/>
      <c r="EZ54" s="11"/>
      <c r="FA54" s="56"/>
      <c r="FB54" s="11"/>
      <c r="FC54" s="3"/>
      <c r="FD54" s="11"/>
      <c r="FE54" s="11"/>
      <c r="FF54" s="11"/>
      <c r="FG54" s="11"/>
      <c r="FH54" s="11"/>
      <c r="FI54" s="56"/>
      <c r="FJ54" s="11"/>
      <c r="FK54" s="3"/>
      <c r="FL54" s="11"/>
      <c r="FM54" s="11"/>
      <c r="FN54" s="11"/>
      <c r="FO54" s="11"/>
      <c r="FP54" s="11"/>
      <c r="FQ54" s="56"/>
      <c r="FR54" s="11"/>
      <c r="FS54" s="3"/>
      <c r="FT54" s="11"/>
      <c r="FU54" s="11"/>
      <c r="FV54" s="11"/>
      <c r="FW54" s="11"/>
      <c r="FX54" s="11"/>
      <c r="FY54" s="56"/>
      <c r="FZ54" s="11"/>
      <c r="GA54" s="3"/>
      <c r="GB54" s="11"/>
      <c r="GC54" s="11"/>
      <c r="GD54" s="11"/>
      <c r="GE54" s="11"/>
      <c r="GF54" s="11"/>
      <c r="GG54" s="56"/>
      <c r="GH54" s="11"/>
      <c r="GI54" s="3"/>
      <c r="GJ54" s="11"/>
      <c r="GK54" s="11"/>
      <c r="GL54" s="11"/>
      <c r="GM54" s="11"/>
      <c r="GN54" s="11"/>
      <c r="GO54" s="56"/>
      <c r="GP54" s="11"/>
      <c r="GQ54" s="3"/>
      <c r="GR54" s="11"/>
      <c r="GS54" s="11"/>
      <c r="GT54" s="11"/>
      <c r="GU54" s="11"/>
      <c r="GV54" s="11"/>
      <c r="GW54" s="56"/>
      <c r="GX54" s="11"/>
      <c r="GY54" s="3"/>
      <c r="GZ54" s="11"/>
      <c r="HA54" s="11"/>
      <c r="HB54" s="11"/>
      <c r="HC54" s="11"/>
      <c r="HD54" s="11"/>
      <c r="HE54" s="56"/>
      <c r="HF54" s="11"/>
      <c r="HG54" s="3"/>
      <c r="HH54" s="11"/>
      <c r="HI54" s="11"/>
      <c r="HJ54" s="11"/>
      <c r="HK54" s="11"/>
      <c r="HL54" s="11"/>
      <c r="HM54" s="56"/>
      <c r="HN54" s="11"/>
      <c r="HO54" s="3"/>
      <c r="HP54" s="11"/>
      <c r="HQ54" s="11"/>
      <c r="HR54" s="11"/>
      <c r="HS54" s="11"/>
      <c r="HT54" s="11"/>
      <c r="HU54" s="56"/>
      <c r="HV54" s="11"/>
      <c r="HW54" s="3"/>
      <c r="HX54" s="11"/>
      <c r="HY54" s="11"/>
      <c r="HZ54" s="11"/>
      <c r="IA54" s="11"/>
      <c r="IB54" s="11"/>
      <c r="IC54" s="56"/>
      <c r="ID54" s="11"/>
      <c r="IE54" s="3"/>
      <c r="IF54" s="11"/>
      <c r="IG54" s="11"/>
      <c r="IH54" s="11"/>
      <c r="II54" s="11"/>
      <c r="IJ54" s="11"/>
      <c r="IK54" s="56"/>
      <c r="IL54" s="11"/>
      <c r="IM54" s="3"/>
      <c r="IN54" s="11"/>
      <c r="IO54" s="11"/>
      <c r="IP54" s="11"/>
      <c r="IQ54" s="11"/>
      <c r="IR54" s="11"/>
      <c r="IS54" s="56"/>
      <c r="IT54" s="11"/>
    </row>
    <row r="55" spans="1:254" s="2" customFormat="1" ht="13.5" customHeight="1">
      <c r="A55" s="31" t="s">
        <v>121</v>
      </c>
      <c r="B55" s="65">
        <v>931.047149260688</v>
      </c>
      <c r="C55" s="65">
        <v>511.3947196358601</v>
      </c>
      <c r="D55" s="65">
        <v>729.2790458555977</v>
      </c>
      <c r="E55" s="65">
        <v>883.21676134883</v>
      </c>
      <c r="F55" s="65">
        <v>1021.778851718317</v>
      </c>
      <c r="G55" s="65" t="s">
        <v>51</v>
      </c>
      <c r="H55" s="65">
        <v>889.1824611206932</v>
      </c>
      <c r="I55" s="11"/>
      <c r="J55" s="11"/>
      <c r="K55" s="11"/>
      <c r="L55" s="11"/>
      <c r="M55" s="56"/>
      <c r="N55" s="11"/>
      <c r="O55" s="31"/>
      <c r="P55" s="11"/>
      <c r="Q55" s="11"/>
      <c r="R55" s="11"/>
      <c r="S55" s="11"/>
      <c r="T55" s="11"/>
      <c r="U55" s="56"/>
      <c r="V55" s="11"/>
      <c r="W55" s="31"/>
      <c r="X55" s="11"/>
      <c r="Y55" s="11"/>
      <c r="Z55" s="11"/>
      <c r="AA55" s="11"/>
      <c r="AB55" s="11"/>
      <c r="AC55" s="56"/>
      <c r="AD55" s="11"/>
      <c r="AE55" s="31"/>
      <c r="AF55" s="11"/>
      <c r="AG55" s="11"/>
      <c r="AH55" s="11"/>
      <c r="AI55" s="11"/>
      <c r="AJ55" s="11"/>
      <c r="AK55" s="56"/>
      <c r="AL55" s="11"/>
      <c r="AM55" s="31"/>
      <c r="AN55" s="11"/>
      <c r="AO55" s="11"/>
      <c r="AP55" s="11"/>
      <c r="AQ55" s="11"/>
      <c r="AR55" s="11"/>
      <c r="AS55" s="56"/>
      <c r="AT55" s="11"/>
      <c r="AU55" s="31"/>
      <c r="AV55" s="11"/>
      <c r="AW55" s="11"/>
      <c r="AX55" s="11"/>
      <c r="AY55" s="11"/>
      <c r="AZ55" s="11"/>
      <c r="BA55" s="56"/>
      <c r="BB55" s="11"/>
      <c r="BC55" s="31"/>
      <c r="BD55" s="11"/>
      <c r="BE55" s="11"/>
      <c r="BF55" s="11"/>
      <c r="BG55" s="11"/>
      <c r="BH55" s="11"/>
      <c r="BI55" s="56"/>
      <c r="BJ55" s="11"/>
      <c r="BK55" s="31"/>
      <c r="BL55" s="11"/>
      <c r="BM55" s="11"/>
      <c r="BN55" s="11"/>
      <c r="BO55" s="11"/>
      <c r="BP55" s="11"/>
      <c r="BQ55" s="56"/>
      <c r="BR55" s="11"/>
      <c r="BS55" s="31"/>
      <c r="BT55" s="11"/>
      <c r="BU55" s="11"/>
      <c r="BV55" s="11"/>
      <c r="BW55" s="11"/>
      <c r="BX55" s="11"/>
      <c r="BY55" s="56"/>
      <c r="BZ55" s="11"/>
      <c r="CA55" s="31"/>
      <c r="CB55" s="11"/>
      <c r="CC55" s="11"/>
      <c r="CD55" s="11"/>
      <c r="CE55" s="11"/>
      <c r="CF55" s="11"/>
      <c r="CG55" s="56"/>
      <c r="CH55" s="11"/>
      <c r="CI55" s="31"/>
      <c r="CJ55" s="11"/>
      <c r="CK55" s="11"/>
      <c r="CL55" s="11"/>
      <c r="CM55" s="11"/>
      <c r="CN55" s="11"/>
      <c r="CO55" s="56"/>
      <c r="CP55" s="11"/>
      <c r="CQ55" s="31"/>
      <c r="CR55" s="11"/>
      <c r="CS55" s="11"/>
      <c r="CT55" s="11"/>
      <c r="CU55" s="11"/>
      <c r="CV55" s="11"/>
      <c r="CW55" s="56"/>
      <c r="CX55" s="11"/>
      <c r="CY55" s="31"/>
      <c r="CZ55" s="11"/>
      <c r="DA55" s="11"/>
      <c r="DB55" s="11"/>
      <c r="DC55" s="11"/>
      <c r="DD55" s="11"/>
      <c r="DE55" s="56"/>
      <c r="DF55" s="11"/>
      <c r="DG55" s="31"/>
      <c r="DH55" s="11"/>
      <c r="DI55" s="11"/>
      <c r="DJ55" s="11"/>
      <c r="DK55" s="11"/>
      <c r="DL55" s="11"/>
      <c r="DM55" s="56"/>
      <c r="DN55" s="11"/>
      <c r="DO55" s="31"/>
      <c r="DP55" s="11"/>
      <c r="DQ55" s="11"/>
      <c r="DR55" s="11"/>
      <c r="DS55" s="11"/>
      <c r="DT55" s="11"/>
      <c r="DU55" s="56"/>
      <c r="DV55" s="11"/>
      <c r="DW55" s="31"/>
      <c r="DX55" s="11"/>
      <c r="DY55" s="11"/>
      <c r="DZ55" s="11"/>
      <c r="EA55" s="11"/>
      <c r="EB55" s="11"/>
      <c r="EC55" s="56"/>
      <c r="ED55" s="11"/>
      <c r="EE55" s="31"/>
      <c r="EF55" s="11"/>
      <c r="EG55" s="11"/>
      <c r="EH55" s="11"/>
      <c r="EI55" s="11"/>
      <c r="EJ55" s="11"/>
      <c r="EK55" s="56"/>
      <c r="EL55" s="11"/>
      <c r="EM55" s="31"/>
      <c r="EN55" s="11"/>
      <c r="EO55" s="11"/>
      <c r="EP55" s="11"/>
      <c r="EQ55" s="11"/>
      <c r="ER55" s="11"/>
      <c r="ES55" s="56"/>
      <c r="ET55" s="11"/>
      <c r="EU55" s="31"/>
      <c r="EV55" s="11"/>
      <c r="EW55" s="11"/>
      <c r="EX55" s="11"/>
      <c r="EY55" s="11"/>
      <c r="EZ55" s="11"/>
      <c r="FA55" s="56"/>
      <c r="FB55" s="11"/>
      <c r="FC55" s="31"/>
      <c r="FD55" s="11"/>
      <c r="FE55" s="11"/>
      <c r="FF55" s="11"/>
      <c r="FG55" s="11"/>
      <c r="FH55" s="11"/>
      <c r="FI55" s="56"/>
      <c r="FJ55" s="11"/>
      <c r="FK55" s="31"/>
      <c r="FL55" s="11"/>
      <c r="FM55" s="11"/>
      <c r="FN55" s="11"/>
      <c r="FO55" s="11"/>
      <c r="FP55" s="11"/>
      <c r="FQ55" s="56"/>
      <c r="FR55" s="11"/>
      <c r="FS55" s="31"/>
      <c r="FT55" s="11"/>
      <c r="FU55" s="11"/>
      <c r="FV55" s="11"/>
      <c r="FW55" s="11"/>
      <c r="FX55" s="11"/>
      <c r="FY55" s="56"/>
      <c r="FZ55" s="11"/>
      <c r="GA55" s="31"/>
      <c r="GB55" s="11"/>
      <c r="GC55" s="11"/>
      <c r="GD55" s="11"/>
      <c r="GE55" s="11"/>
      <c r="GF55" s="11"/>
      <c r="GG55" s="56"/>
      <c r="GH55" s="11"/>
      <c r="GI55" s="31"/>
      <c r="GJ55" s="11"/>
      <c r="GK55" s="11"/>
      <c r="GL55" s="11"/>
      <c r="GM55" s="11"/>
      <c r="GN55" s="11"/>
      <c r="GO55" s="56"/>
      <c r="GP55" s="11"/>
      <c r="GQ55" s="31"/>
      <c r="GR55" s="11"/>
      <c r="GS55" s="11"/>
      <c r="GT55" s="11"/>
      <c r="GU55" s="11"/>
      <c r="GV55" s="11"/>
      <c r="GW55" s="56"/>
      <c r="GX55" s="11"/>
      <c r="GY55" s="31"/>
      <c r="GZ55" s="11"/>
      <c r="HA55" s="11"/>
      <c r="HB55" s="11"/>
      <c r="HC55" s="11"/>
      <c r="HD55" s="11"/>
      <c r="HE55" s="56"/>
      <c r="HF55" s="11"/>
      <c r="HG55" s="31"/>
      <c r="HH55" s="11"/>
      <c r="HI55" s="11"/>
      <c r="HJ55" s="11"/>
      <c r="HK55" s="11"/>
      <c r="HL55" s="11"/>
      <c r="HM55" s="56"/>
      <c r="HN55" s="11"/>
      <c r="HO55" s="31"/>
      <c r="HP55" s="11"/>
      <c r="HQ55" s="11"/>
      <c r="HR55" s="11"/>
      <c r="HS55" s="11"/>
      <c r="HT55" s="11"/>
      <c r="HU55" s="56"/>
      <c r="HV55" s="11"/>
      <c r="HW55" s="31"/>
      <c r="HX55" s="11"/>
      <c r="HY55" s="11"/>
      <c r="HZ55" s="11"/>
      <c r="IA55" s="11"/>
      <c r="IB55" s="11"/>
      <c r="IC55" s="56"/>
      <c r="ID55" s="11"/>
      <c r="IE55" s="31"/>
      <c r="IF55" s="11"/>
      <c r="IG55" s="11"/>
      <c r="IH55" s="11"/>
      <c r="II55" s="11"/>
      <c r="IJ55" s="11"/>
      <c r="IK55" s="56"/>
      <c r="IL55" s="11"/>
      <c r="IM55" s="31"/>
      <c r="IN55" s="11"/>
      <c r="IO55" s="11"/>
      <c r="IP55" s="11"/>
      <c r="IQ55" s="11"/>
      <c r="IR55" s="11"/>
      <c r="IS55" s="56"/>
      <c r="IT55" s="11"/>
    </row>
    <row r="56" spans="1:254" s="2" customFormat="1" ht="13.5" customHeight="1">
      <c r="A56" s="3" t="s">
        <v>122</v>
      </c>
      <c r="B56" s="65" t="s">
        <v>51</v>
      </c>
      <c r="C56" s="65">
        <v>1339.2860264302271</v>
      </c>
      <c r="D56" s="65">
        <v>633.2353423240642</v>
      </c>
      <c r="E56" s="65">
        <v>572.8200289191959</v>
      </c>
      <c r="F56" s="65">
        <v>1090.0264863454863</v>
      </c>
      <c r="G56" s="65" t="s">
        <v>51</v>
      </c>
      <c r="H56" s="65">
        <v>1107.6134308924734</v>
      </c>
      <c r="I56" s="11"/>
      <c r="J56" s="11"/>
      <c r="K56" s="11"/>
      <c r="L56" s="11"/>
      <c r="M56" s="56"/>
      <c r="N56" s="11"/>
      <c r="O56" s="3"/>
      <c r="P56" s="11"/>
      <c r="Q56" s="11"/>
      <c r="R56" s="11"/>
      <c r="S56" s="11"/>
      <c r="T56" s="11"/>
      <c r="U56" s="56"/>
      <c r="V56" s="11"/>
      <c r="W56" s="3"/>
      <c r="X56" s="11"/>
      <c r="Y56" s="11"/>
      <c r="Z56" s="11"/>
      <c r="AA56" s="11"/>
      <c r="AB56" s="11"/>
      <c r="AC56" s="56"/>
      <c r="AD56" s="11"/>
      <c r="AE56" s="3"/>
      <c r="AF56" s="11"/>
      <c r="AG56" s="11"/>
      <c r="AH56" s="11"/>
      <c r="AI56" s="11"/>
      <c r="AJ56" s="11"/>
      <c r="AK56" s="56"/>
      <c r="AL56" s="11"/>
      <c r="AM56" s="3"/>
      <c r="AN56" s="11"/>
      <c r="AO56" s="11"/>
      <c r="AP56" s="11"/>
      <c r="AQ56" s="11"/>
      <c r="AR56" s="11"/>
      <c r="AS56" s="56"/>
      <c r="AT56" s="11"/>
      <c r="AU56" s="3"/>
      <c r="AV56" s="11"/>
      <c r="AW56" s="11"/>
      <c r="AX56" s="11"/>
      <c r="AY56" s="11"/>
      <c r="AZ56" s="11"/>
      <c r="BA56" s="56"/>
      <c r="BB56" s="11"/>
      <c r="BC56" s="3"/>
      <c r="BD56" s="11"/>
      <c r="BE56" s="11"/>
      <c r="BF56" s="11"/>
      <c r="BG56" s="11"/>
      <c r="BH56" s="11"/>
      <c r="BI56" s="56"/>
      <c r="BJ56" s="11"/>
      <c r="BK56" s="3"/>
      <c r="BL56" s="11"/>
      <c r="BM56" s="11"/>
      <c r="BN56" s="11"/>
      <c r="BO56" s="11"/>
      <c r="BP56" s="11"/>
      <c r="BQ56" s="56"/>
      <c r="BR56" s="11"/>
      <c r="BS56" s="3"/>
      <c r="BT56" s="11"/>
      <c r="BU56" s="11"/>
      <c r="BV56" s="11"/>
      <c r="BW56" s="11"/>
      <c r="BX56" s="11"/>
      <c r="BY56" s="56"/>
      <c r="BZ56" s="11"/>
      <c r="CA56" s="3"/>
      <c r="CB56" s="11"/>
      <c r="CC56" s="11"/>
      <c r="CD56" s="11"/>
      <c r="CE56" s="11"/>
      <c r="CF56" s="11"/>
      <c r="CG56" s="56"/>
      <c r="CH56" s="11"/>
      <c r="CI56" s="3"/>
      <c r="CJ56" s="11"/>
      <c r="CK56" s="11"/>
      <c r="CL56" s="11"/>
      <c r="CM56" s="11"/>
      <c r="CN56" s="11"/>
      <c r="CO56" s="56"/>
      <c r="CP56" s="11"/>
      <c r="CQ56" s="3"/>
      <c r="CR56" s="11"/>
      <c r="CS56" s="11"/>
      <c r="CT56" s="11"/>
      <c r="CU56" s="11"/>
      <c r="CV56" s="11"/>
      <c r="CW56" s="56"/>
      <c r="CX56" s="11"/>
      <c r="CY56" s="3"/>
      <c r="CZ56" s="11"/>
      <c r="DA56" s="11"/>
      <c r="DB56" s="11"/>
      <c r="DC56" s="11"/>
      <c r="DD56" s="11"/>
      <c r="DE56" s="56"/>
      <c r="DF56" s="11"/>
      <c r="DG56" s="3"/>
      <c r="DH56" s="11"/>
      <c r="DI56" s="11"/>
      <c r="DJ56" s="11"/>
      <c r="DK56" s="11"/>
      <c r="DL56" s="11"/>
      <c r="DM56" s="56"/>
      <c r="DN56" s="11"/>
      <c r="DO56" s="3"/>
      <c r="DP56" s="11"/>
      <c r="DQ56" s="11"/>
      <c r="DR56" s="11"/>
      <c r="DS56" s="11"/>
      <c r="DT56" s="11"/>
      <c r="DU56" s="56"/>
      <c r="DV56" s="11"/>
      <c r="DW56" s="3"/>
      <c r="DX56" s="11"/>
      <c r="DY56" s="11"/>
      <c r="DZ56" s="11"/>
      <c r="EA56" s="11"/>
      <c r="EB56" s="11"/>
      <c r="EC56" s="56"/>
      <c r="ED56" s="11"/>
      <c r="EE56" s="3"/>
      <c r="EF56" s="11"/>
      <c r="EG56" s="11"/>
      <c r="EH56" s="11"/>
      <c r="EI56" s="11"/>
      <c r="EJ56" s="11"/>
      <c r="EK56" s="56"/>
      <c r="EL56" s="11"/>
      <c r="EM56" s="3"/>
      <c r="EN56" s="11"/>
      <c r="EO56" s="11"/>
      <c r="EP56" s="11"/>
      <c r="EQ56" s="11"/>
      <c r="ER56" s="11"/>
      <c r="ES56" s="56"/>
      <c r="ET56" s="11"/>
      <c r="EU56" s="3"/>
      <c r="EV56" s="11"/>
      <c r="EW56" s="11"/>
      <c r="EX56" s="11"/>
      <c r="EY56" s="11"/>
      <c r="EZ56" s="11"/>
      <c r="FA56" s="56"/>
      <c r="FB56" s="11"/>
      <c r="FC56" s="3"/>
      <c r="FD56" s="11"/>
      <c r="FE56" s="11"/>
      <c r="FF56" s="11"/>
      <c r="FG56" s="11"/>
      <c r="FH56" s="11"/>
      <c r="FI56" s="56"/>
      <c r="FJ56" s="11"/>
      <c r="FK56" s="3"/>
      <c r="FL56" s="11"/>
      <c r="FM56" s="11"/>
      <c r="FN56" s="11"/>
      <c r="FO56" s="11"/>
      <c r="FP56" s="11"/>
      <c r="FQ56" s="56"/>
      <c r="FR56" s="11"/>
      <c r="FS56" s="3"/>
      <c r="FT56" s="11"/>
      <c r="FU56" s="11"/>
      <c r="FV56" s="11"/>
      <c r="FW56" s="11"/>
      <c r="FX56" s="11"/>
      <c r="FY56" s="56"/>
      <c r="FZ56" s="11"/>
      <c r="GA56" s="3"/>
      <c r="GB56" s="11"/>
      <c r="GC56" s="11"/>
      <c r="GD56" s="11"/>
      <c r="GE56" s="11"/>
      <c r="GF56" s="11"/>
      <c r="GG56" s="56"/>
      <c r="GH56" s="11"/>
      <c r="GI56" s="3"/>
      <c r="GJ56" s="11"/>
      <c r="GK56" s="11"/>
      <c r="GL56" s="11"/>
      <c r="GM56" s="11"/>
      <c r="GN56" s="11"/>
      <c r="GO56" s="56"/>
      <c r="GP56" s="11"/>
      <c r="GQ56" s="3"/>
      <c r="GR56" s="11"/>
      <c r="GS56" s="11"/>
      <c r="GT56" s="11"/>
      <c r="GU56" s="11"/>
      <c r="GV56" s="11"/>
      <c r="GW56" s="56"/>
      <c r="GX56" s="11"/>
      <c r="GY56" s="3"/>
      <c r="GZ56" s="11"/>
      <c r="HA56" s="11"/>
      <c r="HB56" s="11"/>
      <c r="HC56" s="11"/>
      <c r="HD56" s="11"/>
      <c r="HE56" s="56"/>
      <c r="HF56" s="11"/>
      <c r="HG56" s="3"/>
      <c r="HH56" s="11"/>
      <c r="HI56" s="11"/>
      <c r="HJ56" s="11"/>
      <c r="HK56" s="11"/>
      <c r="HL56" s="11"/>
      <c r="HM56" s="56"/>
      <c r="HN56" s="11"/>
      <c r="HO56" s="3"/>
      <c r="HP56" s="11"/>
      <c r="HQ56" s="11"/>
      <c r="HR56" s="11"/>
      <c r="HS56" s="11"/>
      <c r="HT56" s="11"/>
      <c r="HU56" s="56"/>
      <c r="HV56" s="11"/>
      <c r="HW56" s="3"/>
      <c r="HX56" s="11"/>
      <c r="HY56" s="11"/>
      <c r="HZ56" s="11"/>
      <c r="IA56" s="11"/>
      <c r="IB56" s="11"/>
      <c r="IC56" s="56"/>
      <c r="ID56" s="11"/>
      <c r="IE56" s="3"/>
      <c r="IF56" s="11"/>
      <c r="IG56" s="11"/>
      <c r="IH56" s="11"/>
      <c r="II56" s="11"/>
      <c r="IJ56" s="11"/>
      <c r="IK56" s="56"/>
      <c r="IL56" s="11"/>
      <c r="IM56" s="3"/>
      <c r="IN56" s="11"/>
      <c r="IO56" s="11"/>
      <c r="IP56" s="11"/>
      <c r="IQ56" s="11"/>
      <c r="IR56" s="11"/>
      <c r="IS56" s="56"/>
      <c r="IT56" s="11"/>
    </row>
    <row r="57" spans="1:254" s="2" customFormat="1" ht="13.5" customHeight="1">
      <c r="A57" s="3" t="s">
        <v>123</v>
      </c>
      <c r="B57" s="65" t="s">
        <v>51</v>
      </c>
      <c r="C57" s="65" t="s">
        <v>51</v>
      </c>
      <c r="D57" s="65">
        <v>1535.93008786446</v>
      </c>
      <c r="E57" s="65">
        <v>1745.9487469483718</v>
      </c>
      <c r="F57" s="65">
        <v>1393.9025569972603</v>
      </c>
      <c r="G57" s="65" t="s">
        <v>51</v>
      </c>
      <c r="H57" s="65">
        <v>1659.081867128195</v>
      </c>
      <c r="I57" s="11"/>
      <c r="J57" s="11"/>
      <c r="K57" s="11"/>
      <c r="L57" s="11"/>
      <c r="M57" s="56"/>
      <c r="N57" s="11"/>
      <c r="O57" s="3"/>
      <c r="P57" s="11"/>
      <c r="Q57" s="11"/>
      <c r="R57" s="11"/>
      <c r="S57" s="11"/>
      <c r="T57" s="11"/>
      <c r="U57" s="56"/>
      <c r="V57" s="11"/>
      <c r="W57" s="3"/>
      <c r="X57" s="11"/>
      <c r="Y57" s="11"/>
      <c r="Z57" s="11"/>
      <c r="AA57" s="11"/>
      <c r="AB57" s="11"/>
      <c r="AC57" s="56"/>
      <c r="AD57" s="11"/>
      <c r="AE57" s="3"/>
      <c r="AF57" s="11"/>
      <c r="AG57" s="11"/>
      <c r="AH57" s="11"/>
      <c r="AI57" s="11"/>
      <c r="AJ57" s="11"/>
      <c r="AK57" s="56"/>
      <c r="AL57" s="11"/>
      <c r="AM57" s="3"/>
      <c r="AN57" s="11"/>
      <c r="AO57" s="11"/>
      <c r="AP57" s="11"/>
      <c r="AQ57" s="11"/>
      <c r="AR57" s="11"/>
      <c r="AS57" s="56"/>
      <c r="AT57" s="11"/>
      <c r="AU57" s="3"/>
      <c r="AV57" s="11"/>
      <c r="AW57" s="11"/>
      <c r="AX57" s="11"/>
      <c r="AY57" s="11"/>
      <c r="AZ57" s="11"/>
      <c r="BA57" s="56"/>
      <c r="BB57" s="11"/>
      <c r="BC57" s="3"/>
      <c r="BD57" s="11"/>
      <c r="BE57" s="11"/>
      <c r="BF57" s="11"/>
      <c r="BG57" s="11"/>
      <c r="BH57" s="11"/>
      <c r="BI57" s="56"/>
      <c r="BJ57" s="11"/>
      <c r="BK57" s="3"/>
      <c r="BL57" s="11"/>
      <c r="BM57" s="11"/>
      <c r="BN57" s="11"/>
      <c r="BO57" s="11"/>
      <c r="BP57" s="11"/>
      <c r="BQ57" s="56"/>
      <c r="BR57" s="11"/>
      <c r="BS57" s="3"/>
      <c r="BT57" s="11"/>
      <c r="BU57" s="11"/>
      <c r="BV57" s="11"/>
      <c r="BW57" s="11"/>
      <c r="BX57" s="11"/>
      <c r="BY57" s="56"/>
      <c r="BZ57" s="11"/>
      <c r="CA57" s="3"/>
      <c r="CB57" s="11"/>
      <c r="CC57" s="11"/>
      <c r="CD57" s="11"/>
      <c r="CE57" s="11"/>
      <c r="CF57" s="11"/>
      <c r="CG57" s="56"/>
      <c r="CH57" s="11"/>
      <c r="CI57" s="3"/>
      <c r="CJ57" s="11"/>
      <c r="CK57" s="11"/>
      <c r="CL57" s="11"/>
      <c r="CM57" s="11"/>
      <c r="CN57" s="11"/>
      <c r="CO57" s="56"/>
      <c r="CP57" s="11"/>
      <c r="CQ57" s="3"/>
      <c r="CR57" s="11"/>
      <c r="CS57" s="11"/>
      <c r="CT57" s="11"/>
      <c r="CU57" s="11"/>
      <c r="CV57" s="11"/>
      <c r="CW57" s="56"/>
      <c r="CX57" s="11"/>
      <c r="CY57" s="3"/>
      <c r="CZ57" s="11"/>
      <c r="DA57" s="11"/>
      <c r="DB57" s="11"/>
      <c r="DC57" s="11"/>
      <c r="DD57" s="11"/>
      <c r="DE57" s="56"/>
      <c r="DF57" s="11"/>
      <c r="DG57" s="3"/>
      <c r="DH57" s="11"/>
      <c r="DI57" s="11"/>
      <c r="DJ57" s="11"/>
      <c r="DK57" s="11"/>
      <c r="DL57" s="11"/>
      <c r="DM57" s="56"/>
      <c r="DN57" s="11"/>
      <c r="DO57" s="3"/>
      <c r="DP57" s="11"/>
      <c r="DQ57" s="11"/>
      <c r="DR57" s="11"/>
      <c r="DS57" s="11"/>
      <c r="DT57" s="11"/>
      <c r="DU57" s="56"/>
      <c r="DV57" s="11"/>
      <c r="DW57" s="3"/>
      <c r="DX57" s="11"/>
      <c r="DY57" s="11"/>
      <c r="DZ57" s="11"/>
      <c r="EA57" s="11"/>
      <c r="EB57" s="11"/>
      <c r="EC57" s="56"/>
      <c r="ED57" s="11"/>
      <c r="EE57" s="3"/>
      <c r="EF57" s="11"/>
      <c r="EG57" s="11"/>
      <c r="EH57" s="11"/>
      <c r="EI57" s="11"/>
      <c r="EJ57" s="11"/>
      <c r="EK57" s="56"/>
      <c r="EL57" s="11"/>
      <c r="EM57" s="3"/>
      <c r="EN57" s="11"/>
      <c r="EO57" s="11"/>
      <c r="EP57" s="11"/>
      <c r="EQ57" s="11"/>
      <c r="ER57" s="11"/>
      <c r="ES57" s="56"/>
      <c r="ET57" s="11"/>
      <c r="EU57" s="3"/>
      <c r="EV57" s="11"/>
      <c r="EW57" s="11"/>
      <c r="EX57" s="11"/>
      <c r="EY57" s="11"/>
      <c r="EZ57" s="11"/>
      <c r="FA57" s="56"/>
      <c r="FB57" s="11"/>
      <c r="FC57" s="3"/>
      <c r="FD57" s="11"/>
      <c r="FE57" s="11"/>
      <c r="FF57" s="11"/>
      <c r="FG57" s="11"/>
      <c r="FH57" s="11"/>
      <c r="FI57" s="56"/>
      <c r="FJ57" s="11"/>
      <c r="FK57" s="3"/>
      <c r="FL57" s="11"/>
      <c r="FM57" s="11"/>
      <c r="FN57" s="11"/>
      <c r="FO57" s="11"/>
      <c r="FP57" s="11"/>
      <c r="FQ57" s="56"/>
      <c r="FR57" s="11"/>
      <c r="FS57" s="3"/>
      <c r="FT57" s="11"/>
      <c r="FU57" s="11"/>
      <c r="FV57" s="11"/>
      <c r="FW57" s="11"/>
      <c r="FX57" s="11"/>
      <c r="FY57" s="56"/>
      <c r="FZ57" s="11"/>
      <c r="GA57" s="3"/>
      <c r="GB57" s="11"/>
      <c r="GC57" s="11"/>
      <c r="GD57" s="11"/>
      <c r="GE57" s="11"/>
      <c r="GF57" s="11"/>
      <c r="GG57" s="56"/>
      <c r="GH57" s="11"/>
      <c r="GI57" s="3"/>
      <c r="GJ57" s="11"/>
      <c r="GK57" s="11"/>
      <c r="GL57" s="11"/>
      <c r="GM57" s="11"/>
      <c r="GN57" s="11"/>
      <c r="GO57" s="56"/>
      <c r="GP57" s="11"/>
      <c r="GQ57" s="3"/>
      <c r="GR57" s="11"/>
      <c r="GS57" s="11"/>
      <c r="GT57" s="11"/>
      <c r="GU57" s="11"/>
      <c r="GV57" s="11"/>
      <c r="GW57" s="56"/>
      <c r="GX57" s="11"/>
      <c r="GY57" s="3"/>
      <c r="GZ57" s="11"/>
      <c r="HA57" s="11"/>
      <c r="HB57" s="11"/>
      <c r="HC57" s="11"/>
      <c r="HD57" s="11"/>
      <c r="HE57" s="56"/>
      <c r="HF57" s="11"/>
      <c r="HG57" s="3"/>
      <c r="HH57" s="11"/>
      <c r="HI57" s="11"/>
      <c r="HJ57" s="11"/>
      <c r="HK57" s="11"/>
      <c r="HL57" s="11"/>
      <c r="HM57" s="56"/>
      <c r="HN57" s="11"/>
      <c r="HO57" s="3"/>
      <c r="HP57" s="11"/>
      <c r="HQ57" s="11"/>
      <c r="HR57" s="11"/>
      <c r="HS57" s="11"/>
      <c r="HT57" s="11"/>
      <c r="HU57" s="56"/>
      <c r="HV57" s="11"/>
      <c r="HW57" s="3"/>
      <c r="HX57" s="11"/>
      <c r="HY57" s="11"/>
      <c r="HZ57" s="11"/>
      <c r="IA57" s="11"/>
      <c r="IB57" s="11"/>
      <c r="IC57" s="56"/>
      <c r="ID57" s="11"/>
      <c r="IE57" s="3"/>
      <c r="IF57" s="11"/>
      <c r="IG57" s="11"/>
      <c r="IH57" s="11"/>
      <c r="II57" s="11"/>
      <c r="IJ57" s="11"/>
      <c r="IK57" s="56"/>
      <c r="IL57" s="11"/>
      <c r="IM57" s="3"/>
      <c r="IN57" s="11"/>
      <c r="IO57" s="11"/>
      <c r="IP57" s="11"/>
      <c r="IQ57" s="11"/>
      <c r="IR57" s="11"/>
      <c r="IS57" s="56"/>
      <c r="IT57" s="11"/>
    </row>
    <row r="58" spans="1:254" s="2" customFormat="1" ht="13.5" customHeight="1">
      <c r="A58" s="3" t="s">
        <v>92</v>
      </c>
      <c r="B58" s="65">
        <v>969.9175030337825</v>
      </c>
      <c r="C58" s="65" t="s">
        <v>202</v>
      </c>
      <c r="D58" s="65" t="s">
        <v>51</v>
      </c>
      <c r="E58" s="65" t="s">
        <v>51</v>
      </c>
      <c r="F58" s="65" t="s">
        <v>51</v>
      </c>
      <c r="G58" s="65" t="s">
        <v>51</v>
      </c>
      <c r="H58" s="65">
        <v>973.174740781563</v>
      </c>
      <c r="I58" s="11"/>
      <c r="J58" s="11"/>
      <c r="K58" s="11"/>
      <c r="L58" s="11"/>
      <c r="M58" s="56"/>
      <c r="N58" s="11"/>
      <c r="O58" s="3"/>
      <c r="P58" s="11"/>
      <c r="Q58" s="11"/>
      <c r="R58" s="11"/>
      <c r="S58" s="11"/>
      <c r="T58" s="11"/>
      <c r="U58" s="56"/>
      <c r="V58" s="11"/>
      <c r="W58" s="3"/>
      <c r="X58" s="11"/>
      <c r="Y58" s="11"/>
      <c r="Z58" s="11"/>
      <c r="AA58" s="11"/>
      <c r="AB58" s="11"/>
      <c r="AC58" s="56"/>
      <c r="AD58" s="11"/>
      <c r="AE58" s="3"/>
      <c r="AF58" s="11"/>
      <c r="AG58" s="11"/>
      <c r="AH58" s="11"/>
      <c r="AI58" s="11"/>
      <c r="AJ58" s="11"/>
      <c r="AK58" s="56"/>
      <c r="AL58" s="11"/>
      <c r="AM58" s="3"/>
      <c r="AN58" s="11"/>
      <c r="AO58" s="11"/>
      <c r="AP58" s="11"/>
      <c r="AQ58" s="11"/>
      <c r="AR58" s="11"/>
      <c r="AS58" s="56"/>
      <c r="AT58" s="11"/>
      <c r="AU58" s="3"/>
      <c r="AV58" s="11"/>
      <c r="AW58" s="11"/>
      <c r="AX58" s="11"/>
      <c r="AY58" s="11"/>
      <c r="AZ58" s="11"/>
      <c r="BA58" s="56"/>
      <c r="BB58" s="11"/>
      <c r="BC58" s="3"/>
      <c r="BD58" s="11"/>
      <c r="BE58" s="11"/>
      <c r="BF58" s="11"/>
      <c r="BG58" s="11"/>
      <c r="BH58" s="11"/>
      <c r="BI58" s="56"/>
      <c r="BJ58" s="11"/>
      <c r="BK58" s="3"/>
      <c r="BL58" s="11"/>
      <c r="BM58" s="11"/>
      <c r="BN58" s="11"/>
      <c r="BO58" s="11"/>
      <c r="BP58" s="11"/>
      <c r="BQ58" s="56"/>
      <c r="BR58" s="11"/>
      <c r="BS58" s="3"/>
      <c r="BT58" s="11"/>
      <c r="BU58" s="11"/>
      <c r="BV58" s="11"/>
      <c r="BW58" s="11"/>
      <c r="BX58" s="11"/>
      <c r="BY58" s="56"/>
      <c r="BZ58" s="11"/>
      <c r="CA58" s="3"/>
      <c r="CB58" s="11"/>
      <c r="CC58" s="11"/>
      <c r="CD58" s="11"/>
      <c r="CE58" s="11"/>
      <c r="CF58" s="11"/>
      <c r="CG58" s="56"/>
      <c r="CH58" s="11"/>
      <c r="CI58" s="3"/>
      <c r="CJ58" s="11"/>
      <c r="CK58" s="11"/>
      <c r="CL58" s="11"/>
      <c r="CM58" s="11"/>
      <c r="CN58" s="11"/>
      <c r="CO58" s="56"/>
      <c r="CP58" s="11"/>
      <c r="CQ58" s="3"/>
      <c r="CR58" s="11"/>
      <c r="CS58" s="11"/>
      <c r="CT58" s="11"/>
      <c r="CU58" s="11"/>
      <c r="CV58" s="11"/>
      <c r="CW58" s="56"/>
      <c r="CX58" s="11"/>
      <c r="CY58" s="3"/>
      <c r="CZ58" s="11"/>
      <c r="DA58" s="11"/>
      <c r="DB58" s="11"/>
      <c r="DC58" s="11"/>
      <c r="DD58" s="11"/>
      <c r="DE58" s="56"/>
      <c r="DF58" s="11"/>
      <c r="DG58" s="3"/>
      <c r="DH58" s="11"/>
      <c r="DI58" s="11"/>
      <c r="DJ58" s="11"/>
      <c r="DK58" s="11"/>
      <c r="DL58" s="11"/>
      <c r="DM58" s="56"/>
      <c r="DN58" s="11"/>
      <c r="DO58" s="3"/>
      <c r="DP58" s="11"/>
      <c r="DQ58" s="11"/>
      <c r="DR58" s="11"/>
      <c r="DS58" s="11"/>
      <c r="DT58" s="11"/>
      <c r="DU58" s="56"/>
      <c r="DV58" s="11"/>
      <c r="DW58" s="3"/>
      <c r="DX58" s="11"/>
      <c r="DY58" s="11"/>
      <c r="DZ58" s="11"/>
      <c r="EA58" s="11"/>
      <c r="EB58" s="11"/>
      <c r="EC58" s="56"/>
      <c r="ED58" s="11"/>
      <c r="EE58" s="3"/>
      <c r="EF58" s="11"/>
      <c r="EG58" s="11"/>
      <c r="EH58" s="11"/>
      <c r="EI58" s="11"/>
      <c r="EJ58" s="11"/>
      <c r="EK58" s="56"/>
      <c r="EL58" s="11"/>
      <c r="EM58" s="3"/>
      <c r="EN58" s="11"/>
      <c r="EO58" s="11"/>
      <c r="EP58" s="11"/>
      <c r="EQ58" s="11"/>
      <c r="ER58" s="11"/>
      <c r="ES58" s="56"/>
      <c r="ET58" s="11"/>
      <c r="EU58" s="3"/>
      <c r="EV58" s="11"/>
      <c r="EW58" s="11"/>
      <c r="EX58" s="11"/>
      <c r="EY58" s="11"/>
      <c r="EZ58" s="11"/>
      <c r="FA58" s="56"/>
      <c r="FB58" s="11"/>
      <c r="FC58" s="3"/>
      <c r="FD58" s="11"/>
      <c r="FE58" s="11"/>
      <c r="FF58" s="11"/>
      <c r="FG58" s="11"/>
      <c r="FH58" s="11"/>
      <c r="FI58" s="56"/>
      <c r="FJ58" s="11"/>
      <c r="FK58" s="3"/>
      <c r="FL58" s="11"/>
      <c r="FM58" s="11"/>
      <c r="FN58" s="11"/>
      <c r="FO58" s="11"/>
      <c r="FP58" s="11"/>
      <c r="FQ58" s="56"/>
      <c r="FR58" s="11"/>
      <c r="FS58" s="3"/>
      <c r="FT58" s="11"/>
      <c r="FU58" s="11"/>
      <c r="FV58" s="11"/>
      <c r="FW58" s="11"/>
      <c r="FX58" s="11"/>
      <c r="FY58" s="56"/>
      <c r="FZ58" s="11"/>
      <c r="GA58" s="3"/>
      <c r="GB58" s="11"/>
      <c r="GC58" s="11"/>
      <c r="GD58" s="11"/>
      <c r="GE58" s="11"/>
      <c r="GF58" s="11"/>
      <c r="GG58" s="56"/>
      <c r="GH58" s="11"/>
      <c r="GI58" s="3"/>
      <c r="GJ58" s="11"/>
      <c r="GK58" s="11"/>
      <c r="GL58" s="11"/>
      <c r="GM58" s="11"/>
      <c r="GN58" s="11"/>
      <c r="GO58" s="56"/>
      <c r="GP58" s="11"/>
      <c r="GQ58" s="3"/>
      <c r="GR58" s="11"/>
      <c r="GS58" s="11"/>
      <c r="GT58" s="11"/>
      <c r="GU58" s="11"/>
      <c r="GV58" s="11"/>
      <c r="GW58" s="56"/>
      <c r="GX58" s="11"/>
      <c r="GY58" s="3"/>
      <c r="GZ58" s="11"/>
      <c r="HA58" s="11"/>
      <c r="HB58" s="11"/>
      <c r="HC58" s="11"/>
      <c r="HD58" s="11"/>
      <c r="HE58" s="56"/>
      <c r="HF58" s="11"/>
      <c r="HG58" s="3"/>
      <c r="HH58" s="11"/>
      <c r="HI58" s="11"/>
      <c r="HJ58" s="11"/>
      <c r="HK58" s="11"/>
      <c r="HL58" s="11"/>
      <c r="HM58" s="56"/>
      <c r="HN58" s="11"/>
      <c r="HO58" s="3"/>
      <c r="HP58" s="11"/>
      <c r="HQ58" s="11"/>
      <c r="HR58" s="11"/>
      <c r="HS58" s="11"/>
      <c r="HT58" s="11"/>
      <c r="HU58" s="56"/>
      <c r="HV58" s="11"/>
      <c r="HW58" s="3"/>
      <c r="HX58" s="11"/>
      <c r="HY58" s="11"/>
      <c r="HZ58" s="11"/>
      <c r="IA58" s="11"/>
      <c r="IB58" s="11"/>
      <c r="IC58" s="56"/>
      <c r="ID58" s="11"/>
      <c r="IE58" s="3"/>
      <c r="IF58" s="11"/>
      <c r="IG58" s="11"/>
      <c r="IH58" s="11"/>
      <c r="II58" s="11"/>
      <c r="IJ58" s="11"/>
      <c r="IK58" s="56"/>
      <c r="IL58" s="11"/>
      <c r="IM58" s="3"/>
      <c r="IN58" s="11"/>
      <c r="IO58" s="11"/>
      <c r="IP58" s="11"/>
      <c r="IQ58" s="11"/>
      <c r="IR58" s="11"/>
      <c r="IS58" s="56"/>
      <c r="IT58" s="11"/>
    </row>
    <row r="59" spans="1:254" s="2" customFormat="1" ht="12.75" customHeight="1">
      <c r="A59" s="2" t="s">
        <v>96</v>
      </c>
      <c r="B59" s="67">
        <v>880.937078542825</v>
      </c>
      <c r="C59" s="67">
        <v>874.4623451028494</v>
      </c>
      <c r="D59" s="67">
        <v>801.007081184359</v>
      </c>
      <c r="E59" s="67">
        <v>936.6487383078683</v>
      </c>
      <c r="F59" s="67">
        <v>1080.0646393508412</v>
      </c>
      <c r="G59" s="67" t="s">
        <v>51</v>
      </c>
      <c r="H59" s="67">
        <v>915.2063968799253</v>
      </c>
      <c r="I59" s="11"/>
      <c r="J59" s="11"/>
      <c r="K59" s="11"/>
      <c r="L59" s="11"/>
      <c r="M59" s="57"/>
      <c r="N59" s="11"/>
      <c r="P59" s="11"/>
      <c r="Q59" s="11"/>
      <c r="R59" s="11"/>
      <c r="S59" s="11"/>
      <c r="T59" s="11"/>
      <c r="U59" s="57"/>
      <c r="V59" s="11"/>
      <c r="X59" s="11"/>
      <c r="Y59" s="11"/>
      <c r="Z59" s="11"/>
      <c r="AA59" s="11"/>
      <c r="AB59" s="11"/>
      <c r="AC59" s="57"/>
      <c r="AD59" s="11"/>
      <c r="AF59" s="11"/>
      <c r="AG59" s="11"/>
      <c r="AH59" s="11"/>
      <c r="AI59" s="11"/>
      <c r="AJ59" s="11"/>
      <c r="AK59" s="57"/>
      <c r="AL59" s="11"/>
      <c r="AN59" s="11"/>
      <c r="AO59" s="11"/>
      <c r="AP59" s="11"/>
      <c r="AQ59" s="11"/>
      <c r="AR59" s="11"/>
      <c r="AS59" s="57"/>
      <c r="AT59" s="11"/>
      <c r="AV59" s="11"/>
      <c r="AW59" s="11"/>
      <c r="AX59" s="11"/>
      <c r="AY59" s="11"/>
      <c r="AZ59" s="11"/>
      <c r="BA59" s="57"/>
      <c r="BB59" s="11"/>
      <c r="BD59" s="11"/>
      <c r="BE59" s="11"/>
      <c r="BF59" s="11"/>
      <c r="BG59" s="11"/>
      <c r="BH59" s="11"/>
      <c r="BI59" s="57"/>
      <c r="BJ59" s="11"/>
      <c r="BL59" s="11"/>
      <c r="BM59" s="11"/>
      <c r="BN59" s="11"/>
      <c r="BO59" s="11"/>
      <c r="BP59" s="11"/>
      <c r="BQ59" s="57"/>
      <c r="BR59" s="11"/>
      <c r="BT59" s="11"/>
      <c r="BU59" s="11"/>
      <c r="BV59" s="11"/>
      <c r="BW59" s="11"/>
      <c r="BX59" s="11"/>
      <c r="BY59" s="57"/>
      <c r="BZ59" s="11"/>
      <c r="CB59" s="11"/>
      <c r="CC59" s="11"/>
      <c r="CD59" s="11"/>
      <c r="CE59" s="11"/>
      <c r="CF59" s="11"/>
      <c r="CG59" s="57"/>
      <c r="CH59" s="11"/>
      <c r="CJ59" s="11"/>
      <c r="CK59" s="11"/>
      <c r="CL59" s="11"/>
      <c r="CM59" s="11"/>
      <c r="CN59" s="11"/>
      <c r="CO59" s="57"/>
      <c r="CP59" s="11"/>
      <c r="CR59" s="11"/>
      <c r="CS59" s="11"/>
      <c r="CT59" s="11"/>
      <c r="CU59" s="11"/>
      <c r="CV59" s="11"/>
      <c r="CW59" s="57"/>
      <c r="CX59" s="11"/>
      <c r="CZ59" s="11"/>
      <c r="DA59" s="11"/>
      <c r="DB59" s="11"/>
      <c r="DC59" s="11"/>
      <c r="DD59" s="11"/>
      <c r="DE59" s="57"/>
      <c r="DF59" s="11"/>
      <c r="DH59" s="11"/>
      <c r="DI59" s="11"/>
      <c r="DJ59" s="11"/>
      <c r="DK59" s="11"/>
      <c r="DL59" s="11"/>
      <c r="DM59" s="57"/>
      <c r="DN59" s="11"/>
      <c r="DP59" s="11"/>
      <c r="DQ59" s="11"/>
      <c r="DR59" s="11"/>
      <c r="DS59" s="11"/>
      <c r="DT59" s="11"/>
      <c r="DU59" s="57"/>
      <c r="DV59" s="11"/>
      <c r="DX59" s="11"/>
      <c r="DY59" s="11"/>
      <c r="DZ59" s="11"/>
      <c r="EA59" s="11"/>
      <c r="EB59" s="11"/>
      <c r="EC59" s="57"/>
      <c r="ED59" s="11"/>
      <c r="EF59" s="11"/>
      <c r="EG59" s="11"/>
      <c r="EH59" s="11"/>
      <c r="EI59" s="11"/>
      <c r="EJ59" s="11"/>
      <c r="EK59" s="57"/>
      <c r="EL59" s="11"/>
      <c r="EN59" s="11"/>
      <c r="EO59" s="11"/>
      <c r="EP59" s="11"/>
      <c r="EQ59" s="11"/>
      <c r="ER59" s="11"/>
      <c r="ES59" s="57"/>
      <c r="ET59" s="11"/>
      <c r="EV59" s="11"/>
      <c r="EW59" s="11"/>
      <c r="EX59" s="11"/>
      <c r="EY59" s="11"/>
      <c r="EZ59" s="11"/>
      <c r="FA59" s="57"/>
      <c r="FB59" s="11"/>
      <c r="FD59" s="11"/>
      <c r="FE59" s="11"/>
      <c r="FF59" s="11"/>
      <c r="FG59" s="11"/>
      <c r="FH59" s="11"/>
      <c r="FI59" s="57"/>
      <c r="FJ59" s="11"/>
      <c r="FL59" s="11"/>
      <c r="FM59" s="11"/>
      <c r="FN59" s="11"/>
      <c r="FO59" s="11"/>
      <c r="FP59" s="11"/>
      <c r="FQ59" s="57"/>
      <c r="FR59" s="11"/>
      <c r="FT59" s="11"/>
      <c r="FU59" s="11"/>
      <c r="FV59" s="11"/>
      <c r="FW59" s="11"/>
      <c r="FX59" s="11"/>
      <c r="FY59" s="57"/>
      <c r="FZ59" s="11"/>
      <c r="GB59" s="11"/>
      <c r="GC59" s="11"/>
      <c r="GD59" s="11"/>
      <c r="GE59" s="11"/>
      <c r="GF59" s="11"/>
      <c r="GG59" s="57"/>
      <c r="GH59" s="11"/>
      <c r="GJ59" s="11"/>
      <c r="GK59" s="11"/>
      <c r="GL59" s="11"/>
      <c r="GM59" s="11"/>
      <c r="GN59" s="11"/>
      <c r="GO59" s="57"/>
      <c r="GP59" s="11"/>
      <c r="GR59" s="11"/>
      <c r="GS59" s="11"/>
      <c r="GT59" s="11"/>
      <c r="GU59" s="11"/>
      <c r="GV59" s="11"/>
      <c r="GW59" s="57"/>
      <c r="GX59" s="11"/>
      <c r="GZ59" s="11"/>
      <c r="HA59" s="11"/>
      <c r="HB59" s="11"/>
      <c r="HC59" s="11"/>
      <c r="HD59" s="11"/>
      <c r="HE59" s="57"/>
      <c r="HF59" s="11"/>
      <c r="HH59" s="11"/>
      <c r="HI59" s="11"/>
      <c r="HJ59" s="11"/>
      <c r="HK59" s="11"/>
      <c r="HL59" s="11"/>
      <c r="HM59" s="57"/>
      <c r="HN59" s="11"/>
      <c r="HP59" s="11"/>
      <c r="HQ59" s="11"/>
      <c r="HR59" s="11"/>
      <c r="HS59" s="11"/>
      <c r="HT59" s="11"/>
      <c r="HU59" s="57"/>
      <c r="HV59" s="11"/>
      <c r="HX59" s="11"/>
      <c r="HY59" s="11"/>
      <c r="HZ59" s="11"/>
      <c r="IA59" s="11"/>
      <c r="IB59" s="11"/>
      <c r="IC59" s="57"/>
      <c r="ID59" s="11"/>
      <c r="IF59" s="11"/>
      <c r="IG59" s="11"/>
      <c r="IH59" s="11"/>
      <c r="II59" s="11"/>
      <c r="IJ59" s="11"/>
      <c r="IK59" s="57"/>
      <c r="IL59" s="11"/>
      <c r="IN59" s="11"/>
      <c r="IO59" s="11"/>
      <c r="IP59" s="11"/>
      <c r="IQ59" s="11"/>
      <c r="IR59" s="11"/>
      <c r="IS59" s="57"/>
      <c r="IT59" s="11"/>
    </row>
    <row r="60" spans="1:8" ht="3" customHeight="1">
      <c r="A60" s="9"/>
      <c r="B60" s="9"/>
      <c r="C60" s="9"/>
      <c r="D60" s="9"/>
      <c r="E60" s="9"/>
      <c r="F60" s="9"/>
      <c r="G60" s="9"/>
      <c r="H60" s="9"/>
    </row>
    <row r="61" spans="1:13" s="48" customFormat="1" ht="22.5" customHeight="1">
      <c r="A61" s="171" t="s">
        <v>203</v>
      </c>
      <c r="B61" s="171"/>
      <c r="C61" s="171"/>
      <c r="D61" s="171"/>
      <c r="E61" s="171"/>
      <c r="F61" s="171"/>
      <c r="G61" s="171"/>
      <c r="H61" s="171"/>
      <c r="I61" s="86"/>
      <c r="J61" s="86"/>
      <c r="K61" s="86"/>
      <c r="L61" s="86"/>
      <c r="M61" s="86"/>
    </row>
    <row r="62" s="43" customFormat="1" ht="13.5" customHeight="1">
      <c r="A62" s="74" t="s">
        <v>201</v>
      </c>
    </row>
    <row r="65" ht="22.5" customHeight="1"/>
  </sheetData>
  <mergeCells count="40">
    <mergeCell ref="GR50:GX50"/>
    <mergeCell ref="GZ50:HF50"/>
    <mergeCell ref="IN50:IT50"/>
    <mergeCell ref="HH50:HN50"/>
    <mergeCell ref="HP50:HV50"/>
    <mergeCell ref="HX50:ID50"/>
    <mergeCell ref="IF50:IL50"/>
    <mergeCell ref="FL50:FR50"/>
    <mergeCell ref="FT50:FZ50"/>
    <mergeCell ref="GB50:GH50"/>
    <mergeCell ref="GJ50:GP50"/>
    <mergeCell ref="EF50:EL50"/>
    <mergeCell ref="EN50:ET50"/>
    <mergeCell ref="EV50:FB50"/>
    <mergeCell ref="FD50:FJ50"/>
    <mergeCell ref="CZ50:DF50"/>
    <mergeCell ref="DH50:DN50"/>
    <mergeCell ref="DP50:DV50"/>
    <mergeCell ref="DX50:ED50"/>
    <mergeCell ref="BT50:BZ50"/>
    <mergeCell ref="CB50:CH50"/>
    <mergeCell ref="CJ50:CP50"/>
    <mergeCell ref="CR50:CX50"/>
    <mergeCell ref="AN50:AT50"/>
    <mergeCell ref="AV50:BB50"/>
    <mergeCell ref="BD50:BJ50"/>
    <mergeCell ref="BL50:BR50"/>
    <mergeCell ref="I50:N50"/>
    <mergeCell ref="P50:V50"/>
    <mergeCell ref="X50:AD50"/>
    <mergeCell ref="AF50:AL50"/>
    <mergeCell ref="A61:H61"/>
    <mergeCell ref="A1:H1"/>
    <mergeCell ref="B3:G3"/>
    <mergeCell ref="H3:H4"/>
    <mergeCell ref="B39:H39"/>
    <mergeCell ref="B28:H28"/>
    <mergeCell ref="B17:H17"/>
    <mergeCell ref="B6:H6"/>
    <mergeCell ref="B50:H50"/>
  </mergeCells>
  <printOptions/>
  <pageMargins left="0.75" right="0.75" top="1" bottom="1" header="0.5" footer="0.5"/>
  <pageSetup horizontalDpi="600" verticalDpi="600" orientation="portrait" paperSize="9" scale="86" r:id="rId1"/>
  <headerFooter alignWithMargins="0">
    <oddHeader>&amp;C&amp;F</oddHeader>
    <oddFooter>&amp;L&amp;D&amp;C&amp;A&amp;R&amp;P of &amp;N</oddFooter>
  </headerFooter>
</worksheet>
</file>

<file path=xl/worksheets/sheet2.xml><?xml version="1.0" encoding="utf-8"?>
<worksheet xmlns="http://schemas.openxmlformats.org/spreadsheetml/2006/main" xmlns:r="http://schemas.openxmlformats.org/officeDocument/2006/relationships">
  <dimension ref="A1:H19"/>
  <sheetViews>
    <sheetView tabSelected="1" workbookViewId="0" topLeftCell="A1">
      <selection activeCell="A1" sqref="A1"/>
    </sheetView>
  </sheetViews>
  <sheetFormatPr defaultColWidth="9.140625" defaultRowHeight="12.75"/>
  <cols>
    <col min="1" max="8" width="11.00390625" style="41" customWidth="1"/>
    <col min="9" max="16384" width="9.140625" style="41" customWidth="1"/>
  </cols>
  <sheetData>
    <row r="1" spans="1:4" ht="18">
      <c r="A1" s="55" t="s">
        <v>101</v>
      </c>
      <c r="D1" s="50"/>
    </row>
    <row r="2" ht="18">
      <c r="A2" s="55" t="s">
        <v>29</v>
      </c>
    </row>
    <row r="4" spans="1:7" ht="15">
      <c r="A4" s="124"/>
      <c r="B4" s="124"/>
      <c r="C4" s="124"/>
      <c r="D4" s="124"/>
      <c r="E4" s="124"/>
      <c r="F4" s="124"/>
      <c r="G4" s="124"/>
    </row>
    <row r="5" spans="1:8" ht="15">
      <c r="A5" s="145" t="s">
        <v>211</v>
      </c>
      <c r="B5" s="145"/>
      <c r="C5" s="145"/>
      <c r="D5" s="145"/>
      <c r="E5" s="145"/>
      <c r="F5" s="145"/>
      <c r="G5" s="145"/>
      <c r="H5" s="51"/>
    </row>
    <row r="6" spans="1:8" ht="15">
      <c r="A6" s="145" t="s">
        <v>181</v>
      </c>
      <c r="B6" s="145"/>
      <c r="C6" s="145"/>
      <c r="D6" s="145"/>
      <c r="E6" s="145"/>
      <c r="F6" s="145"/>
      <c r="G6" s="145"/>
      <c r="H6" s="51"/>
    </row>
    <row r="7" spans="1:8" ht="15">
      <c r="A7" s="145" t="s">
        <v>212</v>
      </c>
      <c r="B7" s="145"/>
      <c r="C7" s="145"/>
      <c r="D7" s="145"/>
      <c r="E7" s="145"/>
      <c r="F7" s="145"/>
      <c r="G7" s="145"/>
      <c r="H7" s="51"/>
    </row>
    <row r="8" spans="1:8" ht="27" customHeight="1">
      <c r="A8" s="145" t="s">
        <v>183</v>
      </c>
      <c r="B8" s="145"/>
      <c r="C8" s="145"/>
      <c r="D8" s="145"/>
      <c r="E8" s="145"/>
      <c r="F8" s="145"/>
      <c r="G8" s="145"/>
      <c r="H8" s="95"/>
    </row>
    <row r="9" spans="1:8" ht="15">
      <c r="A9" s="146" t="s">
        <v>213</v>
      </c>
      <c r="B9" s="147"/>
      <c r="C9" s="147"/>
      <c r="D9" s="147"/>
      <c r="E9" s="147"/>
      <c r="F9" s="147"/>
      <c r="G9" s="147"/>
      <c r="H9" s="51"/>
    </row>
    <row r="10" spans="1:8" ht="15" customHeight="1">
      <c r="A10" s="145" t="s">
        <v>185</v>
      </c>
      <c r="B10" s="145"/>
      <c r="C10" s="145"/>
      <c r="D10" s="145"/>
      <c r="E10" s="145"/>
      <c r="F10" s="145"/>
      <c r="G10" s="145"/>
      <c r="H10" s="51"/>
    </row>
    <row r="11" spans="1:8" ht="27.75" customHeight="1">
      <c r="A11" s="145" t="s">
        <v>214</v>
      </c>
      <c r="B11" s="145"/>
      <c r="C11" s="145"/>
      <c r="D11" s="145"/>
      <c r="E11" s="145"/>
      <c r="F11" s="145"/>
      <c r="G11" s="145"/>
      <c r="H11" s="51"/>
    </row>
    <row r="12" spans="1:8" ht="32.25" customHeight="1">
      <c r="A12" s="145" t="s">
        <v>187</v>
      </c>
      <c r="B12" s="145"/>
      <c r="C12" s="145"/>
      <c r="D12" s="145"/>
      <c r="E12" s="145"/>
      <c r="F12" s="145"/>
      <c r="G12" s="145"/>
      <c r="H12" s="53"/>
    </row>
    <row r="13" spans="1:8" ht="16.5" customHeight="1">
      <c r="A13" s="145" t="s">
        <v>215</v>
      </c>
      <c r="B13" s="145"/>
      <c r="C13" s="145"/>
      <c r="D13" s="145"/>
      <c r="E13" s="145"/>
      <c r="F13" s="145"/>
      <c r="G13" s="145"/>
      <c r="H13" s="51"/>
    </row>
    <row r="14" spans="1:8" ht="16.5" customHeight="1">
      <c r="A14" s="145" t="s">
        <v>216</v>
      </c>
      <c r="B14" s="145"/>
      <c r="C14" s="145"/>
      <c r="D14" s="145"/>
      <c r="E14" s="145"/>
      <c r="F14" s="145"/>
      <c r="G14" s="145"/>
      <c r="H14" s="51"/>
    </row>
    <row r="15" spans="1:8" ht="27" customHeight="1">
      <c r="A15" s="145" t="s">
        <v>217</v>
      </c>
      <c r="B15" s="145"/>
      <c r="C15" s="145"/>
      <c r="D15" s="145"/>
      <c r="E15" s="145"/>
      <c r="F15" s="145"/>
      <c r="G15" s="145"/>
      <c r="H15" s="52"/>
    </row>
    <row r="16" spans="1:8" ht="27.75" customHeight="1">
      <c r="A16" s="145" t="s">
        <v>218</v>
      </c>
      <c r="B16" s="145"/>
      <c r="C16" s="145"/>
      <c r="D16" s="145"/>
      <c r="E16" s="145"/>
      <c r="F16" s="145"/>
      <c r="G16" s="145"/>
      <c r="H16" s="54"/>
    </row>
    <row r="17" spans="1:8" ht="15">
      <c r="A17" s="51"/>
      <c r="B17" s="51"/>
      <c r="C17" s="51"/>
      <c r="D17" s="51"/>
      <c r="E17" s="51"/>
      <c r="F17" s="51"/>
      <c r="G17" s="51"/>
      <c r="H17" s="51"/>
    </row>
    <row r="18" spans="1:8" ht="15">
      <c r="A18" s="51"/>
      <c r="B18" s="51"/>
      <c r="C18" s="51"/>
      <c r="D18" s="51"/>
      <c r="E18" s="51"/>
      <c r="F18" s="51"/>
      <c r="G18" s="51"/>
      <c r="H18" s="51"/>
    </row>
    <row r="19" spans="1:8" ht="15">
      <c r="A19" s="51"/>
      <c r="B19" s="51"/>
      <c r="C19" s="51"/>
      <c r="D19" s="51"/>
      <c r="E19" s="51"/>
      <c r="F19" s="51"/>
      <c r="G19" s="51"/>
      <c r="H19" s="51"/>
    </row>
  </sheetData>
  <mergeCells count="12">
    <mergeCell ref="A15:G15"/>
    <mergeCell ref="A12:G12"/>
    <mergeCell ref="A5:G5"/>
    <mergeCell ref="A6:G6"/>
    <mergeCell ref="A11:G11"/>
    <mergeCell ref="A16:G16"/>
    <mergeCell ref="A7:G7"/>
    <mergeCell ref="A8:G8"/>
    <mergeCell ref="A9:G9"/>
    <mergeCell ref="A10:G10"/>
    <mergeCell ref="A13:G13"/>
    <mergeCell ref="A14:G14"/>
  </mergeCells>
  <hyperlinks>
    <hyperlink ref="A5:G5" location="'Table 1'!A1" display="Table 1: Registered and enrolled nurses: professional employment status and nursing role, states and territories, 2003"/>
    <hyperlink ref="A6:G6" location="'Table 2'!A1" display="Table 2: Registered and enrolled nurses: professional employment status and nursing role by age, Australia, 2003"/>
    <hyperlink ref="A8:G8" location="'Table 4'!A1" display="Table 4: Employed registered and enrolled nurses: selected characteristics by geographic location of main job, 2003"/>
    <hyperlink ref="A9" location="'Table 5'!A1" display="Table 5: Employed registered and enrolled nurses: age and sex, states and territories, 2003"/>
    <hyperlink ref="A10:G10" location="'Table 6'!A1" display="Table 6: Employed registered and enrolled nurses: age and sex by geographic location of main job, 2003"/>
    <hyperlink ref="A11:G11" location="'Table 7'!A1" display="Table 7: Employed registered and enrolled nurses: hours worked by sex, states and territories, 2003"/>
    <hyperlink ref="A12:G12" location="'Table 8'!A1" display="Table 8: Employed registered and enrolled nurses: hours worked, sex and geographic location of main job, 2003"/>
    <hyperlink ref="A13:G13" location="'Table 9'!A1" display="Table 9: Employed registered and enrolled nurses: hours worked by age and  sex, 2003    "/>
    <hyperlink ref="A14:G14" location="'Table 10'!A1" display="Table 10: Employed registered and enrolled nurses: measures of supply, states and territories, 2003    "/>
    <hyperlink ref="A15:G15" location="'Table 11'!A1" display="Table 11: Employed registered and enrolled nurses: measures of supply by geographic location of main job, Australia, 2003    "/>
    <hyperlink ref="A16:H16" location="'Table 12'!A1" display="Table 12: Employed registered and enrolled nurses: measures of supply by geographic location of main job, states and territories, 2003    "/>
    <hyperlink ref="A7:G7" location="'Table 3'!A1" display="Table 3: Employed registered and enrolled nurses: selected characteristics, states and territories, 2003"/>
  </hyperlink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3.xml><?xml version="1.0" encoding="utf-8"?>
<worksheet xmlns="http://schemas.openxmlformats.org/spreadsheetml/2006/main" xmlns:r="http://schemas.openxmlformats.org/officeDocument/2006/relationships">
  <dimension ref="A1:O34"/>
  <sheetViews>
    <sheetView workbookViewId="0" topLeftCell="A1">
      <selection activeCell="A1" sqref="A1"/>
    </sheetView>
  </sheetViews>
  <sheetFormatPr defaultColWidth="9.140625" defaultRowHeight="12.75"/>
  <cols>
    <col min="1" max="1" width="3.28125" style="0" customWidth="1"/>
    <col min="2" max="2" width="26.421875" style="0" customWidth="1"/>
    <col min="3" max="10" width="6.7109375" style="0" customWidth="1"/>
    <col min="11" max="11" width="8.28125" style="0" customWidth="1"/>
  </cols>
  <sheetData>
    <row r="1" spans="1:6" ht="15" customHeight="1">
      <c r="A1" s="2" t="s">
        <v>180</v>
      </c>
      <c r="B1" s="3"/>
      <c r="C1" s="4"/>
      <c r="D1" s="4"/>
      <c r="E1" s="4"/>
      <c r="F1" s="4"/>
    </row>
    <row r="2" spans="1:6" ht="3" customHeight="1">
      <c r="A2" s="3"/>
      <c r="B2" s="3"/>
      <c r="C2" s="4"/>
      <c r="D2" s="4"/>
      <c r="E2" s="4"/>
      <c r="F2" s="4"/>
    </row>
    <row r="3" spans="1:11" ht="15" customHeight="1">
      <c r="A3" s="148" t="s">
        <v>112</v>
      </c>
      <c r="B3" s="148"/>
      <c r="C3" s="5" t="s">
        <v>124</v>
      </c>
      <c r="D3" s="5" t="s">
        <v>125</v>
      </c>
      <c r="E3" s="5" t="s">
        <v>126</v>
      </c>
      <c r="F3" s="5" t="s">
        <v>127</v>
      </c>
      <c r="G3" s="5" t="s">
        <v>128</v>
      </c>
      <c r="H3" s="5" t="s">
        <v>129</v>
      </c>
      <c r="I3" s="5" t="s">
        <v>130</v>
      </c>
      <c r="J3" s="5" t="s">
        <v>131</v>
      </c>
      <c r="K3" s="5" t="s">
        <v>96</v>
      </c>
    </row>
    <row r="4" spans="1:6" ht="3" customHeight="1">
      <c r="A4" s="3"/>
      <c r="B4" s="3"/>
      <c r="C4" s="4"/>
      <c r="D4" s="4"/>
      <c r="E4" s="4"/>
      <c r="F4" s="4"/>
    </row>
    <row r="5" spans="1:6" ht="22.5" customHeight="1">
      <c r="A5" s="149" t="s">
        <v>97</v>
      </c>
      <c r="B5" s="149"/>
      <c r="C5" s="4"/>
      <c r="D5" s="4"/>
      <c r="E5" s="4"/>
      <c r="F5" s="4"/>
    </row>
    <row r="6" spans="1:11" ht="12.75">
      <c r="A6" s="3"/>
      <c r="B6" s="3" t="s">
        <v>151</v>
      </c>
      <c r="C6" s="65">
        <v>51340.21</v>
      </c>
      <c r="D6" s="65">
        <v>46281.59</v>
      </c>
      <c r="E6" s="65">
        <v>32939.46</v>
      </c>
      <c r="F6" s="65">
        <v>15330.74</v>
      </c>
      <c r="G6" s="65">
        <v>17530.24</v>
      </c>
      <c r="H6" s="65">
        <v>5071.32</v>
      </c>
      <c r="I6" s="65">
        <v>2544.9</v>
      </c>
      <c r="J6" s="65">
        <v>2552.49</v>
      </c>
      <c r="K6" s="65">
        <v>173590.95</v>
      </c>
    </row>
    <row r="7" spans="1:11" ht="12.75">
      <c r="A7" s="3"/>
      <c r="B7" s="31" t="s">
        <v>152</v>
      </c>
      <c r="C7" s="65">
        <v>8197.26</v>
      </c>
      <c r="D7" s="65">
        <v>7664.43</v>
      </c>
      <c r="E7" s="65">
        <v>4778.57</v>
      </c>
      <c r="F7" s="65">
        <v>2522.61</v>
      </c>
      <c r="G7" s="65">
        <v>2538.16</v>
      </c>
      <c r="H7" s="65">
        <v>697.55</v>
      </c>
      <c r="I7" s="65">
        <v>631.9</v>
      </c>
      <c r="J7" s="65">
        <v>677.79</v>
      </c>
      <c r="K7" s="65">
        <v>27708.27</v>
      </c>
    </row>
    <row r="8" spans="1:11" ht="22.5">
      <c r="A8" s="3"/>
      <c r="B8" s="31" t="s">
        <v>153</v>
      </c>
      <c r="C8" s="65">
        <v>2402.55</v>
      </c>
      <c r="D8" s="65">
        <v>2274.47</v>
      </c>
      <c r="E8" s="65">
        <v>1325.33</v>
      </c>
      <c r="F8" s="65">
        <v>662.99</v>
      </c>
      <c r="G8" s="65">
        <v>1065.74</v>
      </c>
      <c r="H8" s="65">
        <v>193.12</v>
      </c>
      <c r="I8" s="65">
        <v>175.42</v>
      </c>
      <c r="J8" s="65">
        <v>227.63</v>
      </c>
      <c r="K8" s="65">
        <v>8327.26</v>
      </c>
    </row>
    <row r="9" spans="1:11" ht="12.75">
      <c r="A9" s="3"/>
      <c r="B9" s="3" t="s">
        <v>25</v>
      </c>
      <c r="C9" s="65">
        <v>592.31</v>
      </c>
      <c r="D9" s="65">
        <v>525.89</v>
      </c>
      <c r="E9" s="65">
        <v>380.4</v>
      </c>
      <c r="F9" s="65">
        <v>251.56</v>
      </c>
      <c r="G9" s="65" t="s">
        <v>202</v>
      </c>
      <c r="H9" s="65">
        <v>42.7</v>
      </c>
      <c r="I9" s="65">
        <v>58.29</v>
      </c>
      <c r="J9" s="65" t="s">
        <v>202</v>
      </c>
      <c r="K9" s="65">
        <v>2143.93</v>
      </c>
    </row>
    <row r="10" spans="1:11" ht="12.75">
      <c r="A10" s="3"/>
      <c r="B10" s="3" t="s">
        <v>26</v>
      </c>
      <c r="C10" s="65">
        <v>2936.67</v>
      </c>
      <c r="D10" s="65">
        <v>2522.52</v>
      </c>
      <c r="E10" s="65">
        <v>1770.04</v>
      </c>
      <c r="F10" s="65">
        <v>1109.57</v>
      </c>
      <c r="G10" s="65" t="s">
        <v>202</v>
      </c>
      <c r="H10" s="65">
        <v>232.56</v>
      </c>
      <c r="I10" s="65">
        <v>219.16</v>
      </c>
      <c r="J10" s="65" t="s">
        <v>202</v>
      </c>
      <c r="K10" s="65">
        <v>10090.97</v>
      </c>
    </row>
    <row r="11" spans="1:11" ht="12.75">
      <c r="A11" s="3"/>
      <c r="B11" s="6" t="s">
        <v>27</v>
      </c>
      <c r="C11" s="66">
        <v>65469</v>
      </c>
      <c r="D11" s="66">
        <v>59268.89</v>
      </c>
      <c r="E11" s="66">
        <v>41193.8</v>
      </c>
      <c r="F11" s="66">
        <v>19877.47</v>
      </c>
      <c r="G11" s="66">
        <v>22494.75</v>
      </c>
      <c r="H11" s="66">
        <v>6237.26</v>
      </c>
      <c r="I11" s="66">
        <v>3629.67</v>
      </c>
      <c r="J11" s="66">
        <v>3690.54</v>
      </c>
      <c r="K11" s="66">
        <v>221861.38</v>
      </c>
    </row>
    <row r="12" spans="1:11" ht="3" customHeight="1">
      <c r="A12" s="3"/>
      <c r="B12" s="3"/>
      <c r="C12" s="65"/>
      <c r="D12" s="65"/>
      <c r="E12" s="65"/>
      <c r="F12" s="65"/>
      <c r="G12" s="65"/>
      <c r="H12" s="65"/>
      <c r="I12" s="65"/>
      <c r="J12" s="65"/>
      <c r="K12" s="65"/>
    </row>
    <row r="13" spans="1:11" ht="12.75">
      <c r="A13" s="3" t="s">
        <v>100</v>
      </c>
      <c r="B13" s="3"/>
      <c r="C13" s="65">
        <v>2477.71</v>
      </c>
      <c r="D13" s="65">
        <v>0</v>
      </c>
      <c r="E13" s="65">
        <v>1375.49</v>
      </c>
      <c r="F13" s="65">
        <v>606.52</v>
      </c>
      <c r="G13" s="65">
        <v>940.05</v>
      </c>
      <c r="H13" s="65">
        <v>178.13</v>
      </c>
      <c r="I13" s="65">
        <v>199.57</v>
      </c>
      <c r="J13" s="65">
        <v>157.83</v>
      </c>
      <c r="K13" s="65">
        <v>5935.3</v>
      </c>
    </row>
    <row r="14" spans="1:11" ht="12.75">
      <c r="A14" s="3" t="s">
        <v>102</v>
      </c>
      <c r="B14" s="3"/>
      <c r="C14" s="65"/>
      <c r="D14" s="65"/>
      <c r="E14" s="65"/>
      <c r="F14" s="65"/>
      <c r="G14" s="65"/>
      <c r="H14" s="65"/>
      <c r="I14" s="65"/>
      <c r="J14" s="65"/>
      <c r="K14" s="65"/>
    </row>
    <row r="15" spans="1:11" ht="12.75">
      <c r="A15" s="3"/>
      <c r="B15" s="3" t="s">
        <v>94</v>
      </c>
      <c r="C15" s="65">
        <v>334.53</v>
      </c>
      <c r="D15" s="65">
        <v>151.93</v>
      </c>
      <c r="E15" s="65">
        <v>160.92</v>
      </c>
      <c r="F15" s="65">
        <v>42.33</v>
      </c>
      <c r="G15" s="65">
        <v>94.41</v>
      </c>
      <c r="H15" s="65">
        <v>9.26</v>
      </c>
      <c r="I15" s="65" t="s">
        <v>202</v>
      </c>
      <c r="J15" s="65" t="s">
        <v>202</v>
      </c>
      <c r="K15" s="65">
        <v>839.46</v>
      </c>
    </row>
    <row r="16" spans="1:11" ht="12.75">
      <c r="A16" s="3"/>
      <c r="B16" s="3" t="s">
        <v>95</v>
      </c>
      <c r="C16" s="65">
        <v>535.32</v>
      </c>
      <c r="D16" s="65">
        <v>326.38</v>
      </c>
      <c r="E16" s="65">
        <v>303.97</v>
      </c>
      <c r="F16" s="65">
        <v>114.13</v>
      </c>
      <c r="G16" s="65">
        <v>220.07</v>
      </c>
      <c r="H16" s="65">
        <v>15.19</v>
      </c>
      <c r="I16" s="65" t="s">
        <v>202</v>
      </c>
      <c r="J16" s="65" t="s">
        <v>202</v>
      </c>
      <c r="K16" s="65">
        <v>1555.7</v>
      </c>
    </row>
    <row r="17" spans="1:11" ht="12.75">
      <c r="A17" s="3"/>
      <c r="B17" s="6" t="s">
        <v>103</v>
      </c>
      <c r="C17" s="66">
        <f>(IF(AND(SUM(C15,C16)&gt;0.1,SUM(C15,C16)&lt;4.6),"n.p.",SUM(C15,C16)))</f>
        <v>869.8500000000001</v>
      </c>
      <c r="D17" s="66">
        <f aca="true" t="shared" si="0" ref="D17:K17">(IF(AND(SUM(D15,D16)&gt;0.1,SUM(D15,D16)&lt;4.6),"n.p.",SUM(D15,D16)))</f>
        <v>478.31</v>
      </c>
      <c r="E17" s="66">
        <f t="shared" si="0"/>
        <v>464.89000000000004</v>
      </c>
      <c r="F17" s="66">
        <f t="shared" si="0"/>
        <v>156.45999999999998</v>
      </c>
      <c r="G17" s="66">
        <f t="shared" si="0"/>
        <v>314.48</v>
      </c>
      <c r="H17" s="66">
        <f t="shared" si="0"/>
        <v>24.45</v>
      </c>
      <c r="I17" s="66" t="str">
        <f>IF(ISNUMBER(I15),(IF(AND(SUM(I15,I16)&gt;0.1,SUM(I15,I16)&lt;4.6),"n.p.",SUM(I15,I16))),"n.p.")</f>
        <v>n.p.</v>
      </c>
      <c r="J17" s="66" t="str">
        <f>IF(ISNUMBER(J15),(IF(AND(SUM(J15,J16)&gt;0.1,SUM(J15,J16)&lt;4.6),"n.p.",SUM(J15,J16))),"n.p.")</f>
        <v>n.p.</v>
      </c>
      <c r="K17" s="66">
        <f t="shared" si="0"/>
        <v>2395.16</v>
      </c>
    </row>
    <row r="18" spans="1:11" ht="3" customHeight="1">
      <c r="A18" s="3"/>
      <c r="B18" s="3"/>
      <c r="C18" s="65"/>
      <c r="D18" s="65"/>
      <c r="E18" s="65"/>
      <c r="F18" s="65"/>
      <c r="G18" s="65"/>
      <c r="H18" s="65"/>
      <c r="I18" s="65"/>
      <c r="J18" s="65"/>
      <c r="K18" s="65"/>
    </row>
    <row r="19" spans="1:11" ht="12.75">
      <c r="A19" s="7" t="s">
        <v>104</v>
      </c>
      <c r="B19" s="3"/>
      <c r="C19" s="66">
        <f>(IF(AND(SUM(C11,C13,C17)&gt;0.1,SUM(C11,C13,C17)&lt;4.6),"n.p.",SUM(C11,C13,C17)))</f>
        <v>68816.56000000001</v>
      </c>
      <c r="D19" s="66">
        <f aca="true" t="shared" si="1" ref="D19:K19">(IF(AND(SUM(D11,D13,D17)&gt;0.1,SUM(D11,D13,D17)&lt;4.6),"n.p.",SUM(D11,D13,D17)))</f>
        <v>59747.2</v>
      </c>
      <c r="E19" s="66">
        <f t="shared" si="1"/>
        <v>43034.18</v>
      </c>
      <c r="F19" s="66">
        <f t="shared" si="1"/>
        <v>20640.45</v>
      </c>
      <c r="G19" s="66">
        <f t="shared" si="1"/>
        <v>23749.28</v>
      </c>
      <c r="H19" s="66">
        <f t="shared" si="1"/>
        <v>6439.84</v>
      </c>
      <c r="I19" s="66">
        <f t="shared" si="1"/>
        <v>3829.2400000000002</v>
      </c>
      <c r="J19" s="66">
        <f t="shared" si="1"/>
        <v>3848.37</v>
      </c>
      <c r="K19" s="66">
        <f t="shared" si="1"/>
        <v>230191.84</v>
      </c>
    </row>
    <row r="20" spans="1:11" ht="3" customHeight="1">
      <c r="A20" s="3"/>
      <c r="B20" s="3"/>
      <c r="C20" s="65"/>
      <c r="D20" s="65"/>
      <c r="E20" s="65"/>
      <c r="F20" s="65"/>
      <c r="G20" s="65"/>
      <c r="H20" s="65"/>
      <c r="I20" s="65"/>
      <c r="J20" s="65"/>
      <c r="K20" s="65"/>
    </row>
    <row r="21" spans="1:11" ht="12.75">
      <c r="A21" s="3" t="s">
        <v>105</v>
      </c>
      <c r="B21" s="3"/>
      <c r="C21" s="65">
        <v>1331.91</v>
      </c>
      <c r="D21" s="65">
        <v>385.39</v>
      </c>
      <c r="E21" s="65">
        <v>197.66</v>
      </c>
      <c r="F21" s="65">
        <v>86.61</v>
      </c>
      <c r="G21" s="65">
        <v>131.76</v>
      </c>
      <c r="H21" s="65">
        <v>10.81</v>
      </c>
      <c r="I21" s="65">
        <v>51.14</v>
      </c>
      <c r="J21" s="65">
        <v>25.68</v>
      </c>
      <c r="K21" s="65">
        <v>2220.95</v>
      </c>
    </row>
    <row r="22" spans="1:11" ht="12.75">
      <c r="A22" s="3" t="s">
        <v>106</v>
      </c>
      <c r="B22" s="3"/>
      <c r="C22" s="65"/>
      <c r="D22" s="65"/>
      <c r="E22" s="65"/>
      <c r="F22" s="65"/>
      <c r="G22" s="65"/>
      <c r="H22" s="65"/>
      <c r="I22" s="65"/>
      <c r="J22" s="65"/>
      <c r="K22" s="65"/>
    </row>
    <row r="23" spans="1:11" ht="12.75">
      <c r="A23" s="3"/>
      <c r="B23" s="3" t="s">
        <v>94</v>
      </c>
      <c r="C23" s="65">
        <v>5753.53</v>
      </c>
      <c r="D23" s="65">
        <v>1417.23</v>
      </c>
      <c r="E23" s="65">
        <v>1184.53</v>
      </c>
      <c r="F23" s="65">
        <v>425.18</v>
      </c>
      <c r="G23" s="65">
        <v>935.74</v>
      </c>
      <c r="H23" s="65">
        <v>97.49</v>
      </c>
      <c r="I23" s="65">
        <v>155.23</v>
      </c>
      <c r="J23" s="65">
        <v>25.35</v>
      </c>
      <c r="K23" s="65">
        <v>9994.28</v>
      </c>
    </row>
    <row r="24" spans="1:11" ht="12.75">
      <c r="A24" s="3"/>
      <c r="B24" s="3" t="s">
        <v>95</v>
      </c>
      <c r="C24" s="65">
        <v>5431.21</v>
      </c>
      <c r="D24" s="65">
        <v>1808.37</v>
      </c>
      <c r="E24" s="65">
        <v>1505.1</v>
      </c>
      <c r="F24" s="65">
        <v>622.67</v>
      </c>
      <c r="G24" s="65">
        <v>1187.19</v>
      </c>
      <c r="H24" s="65">
        <v>152.12</v>
      </c>
      <c r="I24" s="65">
        <v>177.42</v>
      </c>
      <c r="J24" s="65">
        <v>325.15</v>
      </c>
      <c r="K24" s="65">
        <v>11209.24</v>
      </c>
    </row>
    <row r="25" spans="1:11" s="42" customFormat="1" ht="12.75">
      <c r="A25" s="6"/>
      <c r="B25" s="6" t="s">
        <v>103</v>
      </c>
      <c r="C25" s="66">
        <f>(IF(AND(SUM(C23,C24)&gt;0.1,SUM(C23,C24)&lt;4.6),"n.p.",SUM(C23,C24)))</f>
        <v>11184.74</v>
      </c>
      <c r="D25" s="66">
        <f aca="true" t="shared" si="2" ref="D25:K25">(IF(AND(SUM(D23,D24)&gt;0.1,SUM(D23,D24)&lt;4.6),"n.p.",SUM(D23,D24)))</f>
        <v>3225.6</v>
      </c>
      <c r="E25" s="66">
        <f t="shared" si="2"/>
        <v>2689.63</v>
      </c>
      <c r="F25" s="66">
        <f t="shared" si="2"/>
        <v>1047.85</v>
      </c>
      <c r="G25" s="66">
        <f t="shared" si="2"/>
        <v>2122.9300000000003</v>
      </c>
      <c r="H25" s="66">
        <f t="shared" si="2"/>
        <v>249.61</v>
      </c>
      <c r="I25" s="66">
        <f t="shared" si="2"/>
        <v>332.65</v>
      </c>
      <c r="J25" s="66">
        <f t="shared" si="2"/>
        <v>350.5</v>
      </c>
      <c r="K25" s="66">
        <f t="shared" si="2"/>
        <v>21203.519999999997</v>
      </c>
    </row>
    <row r="26" spans="1:11" ht="3" customHeight="1">
      <c r="A26" s="3"/>
      <c r="B26" s="3"/>
      <c r="C26" s="65"/>
      <c r="D26" s="65"/>
      <c r="E26" s="65"/>
      <c r="F26" s="65"/>
      <c r="G26" s="65"/>
      <c r="H26" s="65"/>
      <c r="I26" s="65"/>
      <c r="J26" s="65"/>
      <c r="K26" s="65"/>
    </row>
    <row r="27" spans="1:11" ht="12.75">
      <c r="A27" s="7" t="s">
        <v>42</v>
      </c>
      <c r="B27" s="3"/>
      <c r="C27" s="66">
        <f>SUM(C19,C21,C25)</f>
        <v>81333.21000000002</v>
      </c>
      <c r="D27" s="66">
        <f aca="true" t="shared" si="3" ref="D27:K27">SUM(D19,D21,D25)</f>
        <v>63358.189999999995</v>
      </c>
      <c r="E27" s="66">
        <f t="shared" si="3"/>
        <v>45921.47</v>
      </c>
      <c r="F27" s="66">
        <f t="shared" si="3"/>
        <v>21774.91</v>
      </c>
      <c r="G27" s="66">
        <f t="shared" si="3"/>
        <v>26003.969999999998</v>
      </c>
      <c r="H27" s="66">
        <f t="shared" si="3"/>
        <v>6700.26</v>
      </c>
      <c r="I27" s="66">
        <f t="shared" si="3"/>
        <v>4213.03</v>
      </c>
      <c r="J27" s="66">
        <f t="shared" si="3"/>
        <v>4224.549999999999</v>
      </c>
      <c r="K27" s="66">
        <f t="shared" si="3"/>
        <v>253616.31</v>
      </c>
    </row>
    <row r="28" spans="1:11" ht="3" customHeight="1">
      <c r="A28" s="3"/>
      <c r="B28" s="3"/>
      <c r="C28" s="65"/>
      <c r="D28" s="65"/>
      <c r="E28" s="65"/>
      <c r="F28" s="65"/>
      <c r="G28" s="65"/>
      <c r="H28" s="65"/>
      <c r="I28" s="65"/>
      <c r="J28" s="65"/>
      <c r="K28" s="65"/>
    </row>
    <row r="29" spans="1:11" ht="12.75">
      <c r="A29" s="3" t="s">
        <v>43</v>
      </c>
      <c r="B29" s="3"/>
      <c r="C29" s="65">
        <v>4253.79</v>
      </c>
      <c r="D29" s="65">
        <v>2059.81</v>
      </c>
      <c r="E29" s="65">
        <v>2017.54</v>
      </c>
      <c r="F29" s="65">
        <v>559.19</v>
      </c>
      <c r="G29" s="65">
        <v>892.32</v>
      </c>
      <c r="H29" s="65">
        <v>233.72</v>
      </c>
      <c r="I29" s="65">
        <v>1256.26</v>
      </c>
      <c r="J29" s="65">
        <v>356.37</v>
      </c>
      <c r="K29" s="65">
        <v>11628.99</v>
      </c>
    </row>
    <row r="30" spans="1:11" ht="3" customHeight="1">
      <c r="A30" s="3"/>
      <c r="B30" s="3"/>
      <c r="C30" s="65"/>
      <c r="D30" s="65"/>
      <c r="E30" s="65"/>
      <c r="F30" s="65"/>
      <c r="G30" s="65"/>
      <c r="H30" s="65"/>
      <c r="I30" s="65"/>
      <c r="J30" s="65"/>
      <c r="K30" s="65"/>
    </row>
    <row r="31" spans="1:11" ht="12.75">
      <c r="A31" s="8" t="s">
        <v>44</v>
      </c>
      <c r="B31" s="8"/>
      <c r="C31" s="67">
        <f>SUM(C27:C29)</f>
        <v>85587.00000000001</v>
      </c>
      <c r="D31" s="67">
        <f aca="true" t="shared" si="4" ref="D31:K31">SUM(D27:D29)</f>
        <v>65417.99999999999</v>
      </c>
      <c r="E31" s="67">
        <f t="shared" si="4"/>
        <v>47939.01</v>
      </c>
      <c r="F31" s="67">
        <f t="shared" si="4"/>
        <v>22334.1</v>
      </c>
      <c r="G31" s="67">
        <f t="shared" si="4"/>
        <v>26896.289999999997</v>
      </c>
      <c r="H31" s="67">
        <f t="shared" si="4"/>
        <v>6933.9800000000005</v>
      </c>
      <c r="I31" s="67">
        <f t="shared" si="4"/>
        <v>5469.29</v>
      </c>
      <c r="J31" s="67">
        <f t="shared" si="4"/>
        <v>4580.919999999999</v>
      </c>
      <c r="K31" s="67">
        <f t="shared" si="4"/>
        <v>265245.3</v>
      </c>
    </row>
    <row r="32" spans="1:11" ht="3" customHeight="1">
      <c r="A32" s="9"/>
      <c r="B32" s="9"/>
      <c r="C32" s="10"/>
      <c r="D32" s="10"/>
      <c r="E32" s="10"/>
      <c r="F32" s="10"/>
      <c r="G32" s="10"/>
      <c r="H32" s="10"/>
      <c r="I32" s="10"/>
      <c r="J32" s="10"/>
      <c r="K32" s="10"/>
    </row>
    <row r="33" spans="1:15" s="48" customFormat="1" ht="22.5" customHeight="1">
      <c r="A33" s="150" t="s">
        <v>210</v>
      </c>
      <c r="B33" s="150"/>
      <c r="C33" s="150"/>
      <c r="D33" s="150"/>
      <c r="E33" s="150"/>
      <c r="F33" s="150"/>
      <c r="G33" s="150"/>
      <c r="H33" s="150"/>
      <c r="I33" s="150"/>
      <c r="J33" s="150"/>
      <c r="K33" s="86"/>
      <c r="L33" s="86"/>
      <c r="M33" s="86"/>
      <c r="N33" s="86"/>
      <c r="O33" s="86"/>
    </row>
    <row r="34" spans="1:6" s="48" customFormat="1" ht="12.75" customHeight="1">
      <c r="A34" s="72" t="s">
        <v>197</v>
      </c>
      <c r="C34" s="73"/>
      <c r="D34" s="73"/>
      <c r="E34" s="73"/>
      <c r="F34" s="73"/>
    </row>
  </sheetData>
  <mergeCells count="3">
    <mergeCell ref="A3:B3"/>
    <mergeCell ref="A5:B5"/>
    <mergeCell ref="A33:J33"/>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4.xml><?xml version="1.0" encoding="utf-8"?>
<worksheet xmlns="http://schemas.openxmlformats.org/spreadsheetml/2006/main" xmlns:r="http://schemas.openxmlformats.org/officeDocument/2006/relationships">
  <dimension ref="A1:M36"/>
  <sheetViews>
    <sheetView workbookViewId="0" topLeftCell="A1">
      <selection activeCell="A5" sqref="A5:B5"/>
    </sheetView>
  </sheetViews>
  <sheetFormatPr defaultColWidth="9.140625" defaultRowHeight="12.75"/>
  <cols>
    <col min="1" max="1" width="3.28125" style="0" customWidth="1"/>
    <col min="2" max="2" width="27.8515625" style="0" customWidth="1"/>
    <col min="3" max="7" width="7.57421875" style="0" customWidth="1"/>
    <col min="8" max="8" width="8.140625" style="0" customWidth="1"/>
    <col min="9" max="9" width="8.57421875" style="37" customWidth="1"/>
  </cols>
  <sheetData>
    <row r="1" spans="1:9" ht="15" customHeight="1">
      <c r="A1" s="151" t="s">
        <v>181</v>
      </c>
      <c r="B1" s="151"/>
      <c r="C1" s="151"/>
      <c r="D1" s="151"/>
      <c r="E1" s="151"/>
      <c r="F1" s="151"/>
      <c r="G1" s="151"/>
      <c r="H1" s="151"/>
      <c r="I1" s="151"/>
    </row>
    <row r="2" spans="1:6" ht="3" customHeight="1">
      <c r="A2" s="2"/>
      <c r="B2" s="3"/>
      <c r="C2" s="4"/>
      <c r="D2" s="4"/>
      <c r="E2" s="4"/>
      <c r="F2" s="4"/>
    </row>
    <row r="3" spans="1:9" ht="12.75">
      <c r="A3" s="24"/>
      <c r="B3" s="24"/>
      <c r="C3" s="128" t="s">
        <v>107</v>
      </c>
      <c r="D3" s="128"/>
      <c r="E3" s="128"/>
      <c r="F3" s="128"/>
      <c r="G3" s="128"/>
      <c r="H3" s="129" t="s">
        <v>134</v>
      </c>
      <c r="I3" s="152" t="s">
        <v>87</v>
      </c>
    </row>
    <row r="4" spans="1:9" ht="15" customHeight="1">
      <c r="A4" s="127" t="s">
        <v>112</v>
      </c>
      <c r="B4" s="127"/>
      <c r="C4" s="5" t="s">
        <v>132</v>
      </c>
      <c r="D4" s="5" t="s">
        <v>135</v>
      </c>
      <c r="E4" s="5" t="s">
        <v>136</v>
      </c>
      <c r="F4" s="5" t="s">
        <v>137</v>
      </c>
      <c r="G4" s="5" t="s">
        <v>133</v>
      </c>
      <c r="H4" s="130"/>
      <c r="I4" s="126"/>
    </row>
    <row r="5" spans="1:6" ht="3" customHeight="1">
      <c r="A5" s="3"/>
      <c r="B5" s="3"/>
      <c r="C5" s="4"/>
      <c r="D5" s="4"/>
      <c r="E5" s="4"/>
      <c r="F5" s="4"/>
    </row>
    <row r="6" spans="1:6" ht="22.5" customHeight="1">
      <c r="A6" s="149" t="s">
        <v>206</v>
      </c>
      <c r="B6" s="149"/>
      <c r="C6" s="4"/>
      <c r="D6" s="4"/>
      <c r="E6" s="4"/>
      <c r="F6" s="4"/>
    </row>
    <row r="7" spans="1:9" ht="12.75">
      <c r="A7" s="3"/>
      <c r="B7" s="3" t="s">
        <v>151</v>
      </c>
      <c r="C7" s="65">
        <v>9496.23</v>
      </c>
      <c r="D7" s="65">
        <v>35986.95</v>
      </c>
      <c r="E7" s="65">
        <v>45295.15</v>
      </c>
      <c r="F7" s="65">
        <v>51889.24</v>
      </c>
      <c r="G7" s="65">
        <v>30923.38</v>
      </c>
      <c r="H7" s="65">
        <v>173590.95</v>
      </c>
      <c r="I7" s="68">
        <v>43.1</v>
      </c>
    </row>
    <row r="8" spans="1:9" ht="12.75">
      <c r="A8" s="3"/>
      <c r="B8" s="31" t="s">
        <v>152</v>
      </c>
      <c r="C8" s="65">
        <v>102.01</v>
      </c>
      <c r="D8" s="65">
        <v>3014</v>
      </c>
      <c r="E8" s="65">
        <v>7093.4</v>
      </c>
      <c r="F8" s="65">
        <v>11194</v>
      </c>
      <c r="G8" s="65">
        <v>6304.86</v>
      </c>
      <c r="H8" s="65">
        <v>27708.27</v>
      </c>
      <c r="I8" s="68">
        <v>47.1</v>
      </c>
    </row>
    <row r="9" spans="1:9" ht="22.5">
      <c r="A9" s="3"/>
      <c r="B9" s="31" t="s">
        <v>153</v>
      </c>
      <c r="C9" s="65">
        <v>92.43</v>
      </c>
      <c r="D9" s="65">
        <v>1428.32</v>
      </c>
      <c r="E9" s="65">
        <v>2439.32</v>
      </c>
      <c r="F9" s="65">
        <v>2848.8</v>
      </c>
      <c r="G9" s="65">
        <v>1518.39</v>
      </c>
      <c r="H9" s="65">
        <v>8327.26</v>
      </c>
      <c r="I9" s="68">
        <v>44.9</v>
      </c>
    </row>
    <row r="10" spans="1:9" ht="12.75">
      <c r="A10" s="3"/>
      <c r="B10" s="3" t="s">
        <v>25</v>
      </c>
      <c r="C10" s="65">
        <v>17.63</v>
      </c>
      <c r="D10" s="65">
        <v>262.97</v>
      </c>
      <c r="E10" s="65">
        <v>654.21</v>
      </c>
      <c r="F10" s="65">
        <v>854.18</v>
      </c>
      <c r="G10" s="65">
        <v>354.94</v>
      </c>
      <c r="H10" s="65">
        <v>2143.93</v>
      </c>
      <c r="I10" s="68">
        <v>45.6</v>
      </c>
    </row>
    <row r="11" spans="1:9" ht="12.75">
      <c r="A11" s="3"/>
      <c r="B11" s="3" t="s">
        <v>26</v>
      </c>
      <c r="C11" s="65">
        <v>207.46</v>
      </c>
      <c r="D11" s="65">
        <v>1106.06</v>
      </c>
      <c r="E11" s="65">
        <v>2336.88</v>
      </c>
      <c r="F11" s="65">
        <v>3673.76</v>
      </c>
      <c r="G11" s="65">
        <v>2766.81</v>
      </c>
      <c r="H11" s="65">
        <v>10090.97</v>
      </c>
      <c r="I11" s="68">
        <v>47.6</v>
      </c>
    </row>
    <row r="12" spans="1:9" ht="12.75">
      <c r="A12" s="3"/>
      <c r="B12" s="7" t="s">
        <v>27</v>
      </c>
      <c r="C12" s="66">
        <v>9915.76</v>
      </c>
      <c r="D12" s="66">
        <v>41798.3</v>
      </c>
      <c r="E12" s="66">
        <v>57818.96</v>
      </c>
      <c r="F12" s="66">
        <v>70459.98</v>
      </c>
      <c r="G12" s="66">
        <v>41868.38</v>
      </c>
      <c r="H12" s="66">
        <v>221861.38</v>
      </c>
      <c r="I12" s="69">
        <v>43.9</v>
      </c>
    </row>
    <row r="13" spans="1:9" ht="3" customHeight="1">
      <c r="A13" s="3"/>
      <c r="B13" s="3"/>
      <c r="C13" s="65"/>
      <c r="D13" s="65"/>
      <c r="E13" s="65"/>
      <c r="F13" s="65"/>
      <c r="G13" s="65"/>
      <c r="H13" s="65"/>
      <c r="I13" s="68"/>
    </row>
    <row r="14" spans="1:9" ht="12.75">
      <c r="A14" s="3" t="s">
        <v>100</v>
      </c>
      <c r="B14" s="3"/>
      <c r="C14" s="65">
        <v>122.77</v>
      </c>
      <c r="D14" s="65">
        <v>2585.44</v>
      </c>
      <c r="E14" s="65">
        <v>1919.93</v>
      </c>
      <c r="F14" s="65">
        <v>585.36</v>
      </c>
      <c r="G14" s="65">
        <v>721.81</v>
      </c>
      <c r="H14" s="65">
        <v>5935.3</v>
      </c>
      <c r="I14" s="68">
        <v>38.4</v>
      </c>
    </row>
    <row r="15" spans="1:9" ht="12.75">
      <c r="A15" s="3" t="s">
        <v>102</v>
      </c>
      <c r="B15" s="3"/>
      <c r="C15" s="65"/>
      <c r="D15" s="65"/>
      <c r="E15" s="65"/>
      <c r="F15" s="65"/>
      <c r="G15" s="65"/>
      <c r="H15" s="65"/>
      <c r="I15" s="68"/>
    </row>
    <row r="16" spans="1:9" ht="12.75">
      <c r="A16" s="3"/>
      <c r="B16" s="3" t="s">
        <v>94</v>
      </c>
      <c r="C16" s="65">
        <v>69.82</v>
      </c>
      <c r="D16" s="65">
        <v>134.84</v>
      </c>
      <c r="E16" s="65">
        <v>224.34</v>
      </c>
      <c r="F16" s="65">
        <v>274.42</v>
      </c>
      <c r="G16" s="65">
        <v>136.03</v>
      </c>
      <c r="H16" s="65">
        <v>839.46</v>
      </c>
      <c r="I16" s="68">
        <v>42.8</v>
      </c>
    </row>
    <row r="17" spans="1:9" ht="12.75">
      <c r="A17" s="3"/>
      <c r="B17" s="3" t="s">
        <v>95</v>
      </c>
      <c r="C17" s="65">
        <v>69.65</v>
      </c>
      <c r="D17" s="65">
        <v>316.84</v>
      </c>
      <c r="E17" s="65">
        <v>422.84</v>
      </c>
      <c r="F17" s="65">
        <v>403.2</v>
      </c>
      <c r="G17" s="65">
        <v>343.16</v>
      </c>
      <c r="H17" s="65">
        <v>1555.7</v>
      </c>
      <c r="I17" s="68">
        <v>44.2</v>
      </c>
    </row>
    <row r="18" spans="1:11" ht="12.75">
      <c r="A18" s="3"/>
      <c r="B18" s="6" t="s">
        <v>103</v>
      </c>
      <c r="C18" s="66">
        <f aca="true" t="shared" si="0" ref="C18:H18">SUM(C16:C17)</f>
        <v>139.47</v>
      </c>
      <c r="D18" s="66">
        <f t="shared" si="0"/>
        <v>451.67999999999995</v>
      </c>
      <c r="E18" s="66">
        <f t="shared" si="0"/>
        <v>647.1800000000001</v>
      </c>
      <c r="F18" s="66">
        <f t="shared" si="0"/>
        <v>677.6200000000001</v>
      </c>
      <c r="G18" s="66">
        <f t="shared" si="0"/>
        <v>479.19000000000005</v>
      </c>
      <c r="H18" s="66">
        <f t="shared" si="0"/>
        <v>2395.16</v>
      </c>
      <c r="I18" s="69">
        <v>43.7</v>
      </c>
      <c r="K18" s="58"/>
    </row>
    <row r="19" spans="1:9" ht="3" customHeight="1">
      <c r="A19" s="3"/>
      <c r="B19" s="3"/>
      <c r="C19" s="65"/>
      <c r="D19" s="65"/>
      <c r="E19" s="65"/>
      <c r="F19" s="65"/>
      <c r="G19" s="65"/>
      <c r="H19" s="65"/>
      <c r="I19" s="68"/>
    </row>
    <row r="20" spans="1:9" ht="12.75">
      <c r="A20" s="7" t="s">
        <v>104</v>
      </c>
      <c r="B20" s="3"/>
      <c r="C20" s="66">
        <f aca="true" t="shared" si="1" ref="C20:H20">SUM(C12,C14,C18)</f>
        <v>10178</v>
      </c>
      <c r="D20" s="66">
        <f t="shared" si="1"/>
        <v>44835.420000000006</v>
      </c>
      <c r="E20" s="66">
        <f t="shared" si="1"/>
        <v>60386.07</v>
      </c>
      <c r="F20" s="66">
        <f t="shared" si="1"/>
        <v>71722.95999999999</v>
      </c>
      <c r="G20" s="66">
        <f t="shared" si="1"/>
        <v>43069.38</v>
      </c>
      <c r="H20" s="66">
        <f t="shared" si="1"/>
        <v>230191.84</v>
      </c>
      <c r="I20" s="69">
        <v>43.8</v>
      </c>
    </row>
    <row r="21" spans="1:9" ht="3" customHeight="1">
      <c r="A21" s="3"/>
      <c r="B21" s="3"/>
      <c r="C21" s="65"/>
      <c r="D21" s="65"/>
      <c r="E21" s="65"/>
      <c r="F21" s="65"/>
      <c r="G21" s="65"/>
      <c r="H21" s="65"/>
      <c r="I21" s="68"/>
    </row>
    <row r="22" spans="1:9" ht="12.75">
      <c r="A22" s="3" t="s">
        <v>105</v>
      </c>
      <c r="B22" s="3"/>
      <c r="C22" s="65">
        <v>130.6</v>
      </c>
      <c r="D22" s="65">
        <v>724.02</v>
      </c>
      <c r="E22" s="65">
        <v>597.65</v>
      </c>
      <c r="F22" s="65">
        <v>467.09</v>
      </c>
      <c r="G22" s="65">
        <v>301.6</v>
      </c>
      <c r="H22" s="65">
        <v>2220.95</v>
      </c>
      <c r="I22" s="68">
        <v>40</v>
      </c>
    </row>
    <row r="23" spans="1:9" ht="12.75">
      <c r="A23" s="3" t="s">
        <v>106</v>
      </c>
      <c r="B23" s="3"/>
      <c r="C23" s="65"/>
      <c r="D23" s="65"/>
      <c r="E23" s="65"/>
      <c r="F23" s="65"/>
      <c r="G23" s="65"/>
      <c r="H23" s="65"/>
      <c r="I23" s="68"/>
    </row>
    <row r="24" spans="1:9" ht="12.75">
      <c r="A24" s="3"/>
      <c r="B24" s="3" t="s">
        <v>94</v>
      </c>
      <c r="C24" s="65">
        <v>272.16</v>
      </c>
      <c r="D24" s="65">
        <v>1263.36</v>
      </c>
      <c r="E24" s="65">
        <v>2697.76</v>
      </c>
      <c r="F24" s="65">
        <v>3774.62</v>
      </c>
      <c r="G24" s="65">
        <v>1986.37</v>
      </c>
      <c r="H24" s="65">
        <v>9994.28</v>
      </c>
      <c r="I24" s="68">
        <v>45.7</v>
      </c>
    </row>
    <row r="25" spans="1:9" ht="12.75">
      <c r="A25" s="3"/>
      <c r="B25" s="3" t="s">
        <v>95</v>
      </c>
      <c r="C25" s="65">
        <v>195.67</v>
      </c>
      <c r="D25" s="65">
        <v>1422.29</v>
      </c>
      <c r="E25" s="65">
        <v>2667.94</v>
      </c>
      <c r="F25" s="65">
        <v>2248.18</v>
      </c>
      <c r="G25" s="65">
        <v>4675.15</v>
      </c>
      <c r="H25" s="65">
        <v>11209.24</v>
      </c>
      <c r="I25" s="68">
        <v>49.7</v>
      </c>
    </row>
    <row r="26" spans="1:9" ht="12.75">
      <c r="A26" s="3"/>
      <c r="B26" s="6" t="s">
        <v>103</v>
      </c>
      <c r="C26" s="66">
        <f aca="true" t="shared" si="2" ref="C26:H26">SUM(C24:C25)</f>
        <v>467.83</v>
      </c>
      <c r="D26" s="66">
        <f t="shared" si="2"/>
        <v>2685.6499999999996</v>
      </c>
      <c r="E26" s="66">
        <f t="shared" si="2"/>
        <v>5365.700000000001</v>
      </c>
      <c r="F26" s="66">
        <f t="shared" si="2"/>
        <v>6022.8</v>
      </c>
      <c r="G26" s="66">
        <f t="shared" si="2"/>
        <v>6661.5199999999995</v>
      </c>
      <c r="H26" s="66">
        <f t="shared" si="2"/>
        <v>21203.519999999997</v>
      </c>
      <c r="I26" s="69">
        <v>47.8</v>
      </c>
    </row>
    <row r="27" spans="1:9" ht="3" customHeight="1">
      <c r="A27" s="3"/>
      <c r="B27" s="3"/>
      <c r="C27" s="65"/>
      <c r="D27" s="65"/>
      <c r="E27" s="65"/>
      <c r="F27" s="65"/>
      <c r="G27" s="65"/>
      <c r="H27" s="65"/>
      <c r="I27" s="68"/>
    </row>
    <row r="28" spans="1:9" ht="12.75">
      <c r="A28" s="7" t="s">
        <v>42</v>
      </c>
      <c r="B28" s="3"/>
      <c r="C28" s="66">
        <f aca="true" t="shared" si="3" ref="C28:H28">SUM(C20,C22,C26)</f>
        <v>10776.43</v>
      </c>
      <c r="D28" s="66">
        <f t="shared" si="3"/>
        <v>48245.090000000004</v>
      </c>
      <c r="E28" s="66">
        <f t="shared" si="3"/>
        <v>66349.42</v>
      </c>
      <c r="F28" s="66">
        <f t="shared" si="3"/>
        <v>78212.84999999999</v>
      </c>
      <c r="G28" s="66">
        <f t="shared" si="3"/>
        <v>50032.49999999999</v>
      </c>
      <c r="H28" s="66">
        <f t="shared" si="3"/>
        <v>253616.31</v>
      </c>
      <c r="I28" s="69">
        <v>44.1</v>
      </c>
    </row>
    <row r="29" spans="1:9" ht="3" customHeight="1">
      <c r="A29" s="3"/>
      <c r="B29" s="3"/>
      <c r="C29" s="65"/>
      <c r="D29" s="65"/>
      <c r="E29" s="65"/>
      <c r="F29" s="65"/>
      <c r="G29" s="65"/>
      <c r="H29" s="65"/>
      <c r="I29" s="68"/>
    </row>
    <row r="30" spans="1:9" ht="12.75">
      <c r="A30" s="3" t="s">
        <v>43</v>
      </c>
      <c r="B30" s="3"/>
      <c r="C30" s="65">
        <v>379.84</v>
      </c>
      <c r="D30" s="65">
        <v>2471.83</v>
      </c>
      <c r="E30" s="65">
        <v>3028.9</v>
      </c>
      <c r="F30" s="65">
        <v>3578.83</v>
      </c>
      <c r="G30" s="65">
        <v>2169.59</v>
      </c>
      <c r="H30" s="65">
        <v>11628.99</v>
      </c>
      <c r="I30" s="68">
        <v>43.7</v>
      </c>
    </row>
    <row r="31" spans="1:9" ht="3" customHeight="1">
      <c r="A31" s="3"/>
      <c r="B31" s="3"/>
      <c r="C31" s="65"/>
      <c r="D31" s="65"/>
      <c r="E31" s="65"/>
      <c r="F31" s="65"/>
      <c r="G31" s="65"/>
      <c r="H31" s="65"/>
      <c r="I31" s="68"/>
    </row>
    <row r="32" spans="1:13" ht="12.75">
      <c r="A32" s="8" t="s">
        <v>44</v>
      </c>
      <c r="B32" s="8"/>
      <c r="C32" s="67">
        <f aca="true" t="shared" si="4" ref="C32:H32">SUM(C28:C30)</f>
        <v>11156.27</v>
      </c>
      <c r="D32" s="67">
        <f t="shared" si="4"/>
        <v>50716.920000000006</v>
      </c>
      <c r="E32" s="67">
        <f t="shared" si="4"/>
        <v>69378.31999999999</v>
      </c>
      <c r="F32" s="67">
        <f t="shared" si="4"/>
        <v>81791.68</v>
      </c>
      <c r="G32" s="67">
        <f t="shared" si="4"/>
        <v>52202.09</v>
      </c>
      <c r="H32" s="67">
        <f t="shared" si="4"/>
        <v>265245.3</v>
      </c>
      <c r="I32" s="70">
        <v>44.1</v>
      </c>
      <c r="J32" s="22"/>
      <c r="K32" s="22"/>
      <c r="L32" s="22"/>
      <c r="M32" s="22"/>
    </row>
    <row r="33" spans="1:13" ht="3" customHeight="1">
      <c r="A33" s="9"/>
      <c r="B33" s="9"/>
      <c r="C33" s="10"/>
      <c r="D33" s="10"/>
      <c r="E33" s="10"/>
      <c r="F33" s="10"/>
      <c r="G33" s="10"/>
      <c r="H33" s="10"/>
      <c r="I33" s="38"/>
      <c r="J33" s="22"/>
      <c r="K33" s="22"/>
      <c r="L33" s="22"/>
      <c r="M33" s="22"/>
    </row>
    <row r="34" spans="1:13" s="43" customFormat="1" ht="12.75" customHeight="1">
      <c r="A34" s="74" t="s">
        <v>198</v>
      </c>
      <c r="C34" s="75"/>
      <c r="D34" s="75"/>
      <c r="E34" s="75"/>
      <c r="F34" s="75"/>
      <c r="I34" s="76"/>
      <c r="J34" s="77"/>
      <c r="K34" s="77"/>
      <c r="L34" s="77"/>
      <c r="M34" s="77"/>
    </row>
    <row r="35" spans="10:13" ht="12.75">
      <c r="J35" s="22"/>
      <c r="K35" s="22"/>
      <c r="L35" s="22"/>
      <c r="M35" s="22"/>
    </row>
    <row r="36" spans="10:13" ht="12.75">
      <c r="J36" s="22"/>
      <c r="K36" s="22"/>
      <c r="L36" s="22"/>
      <c r="M36" s="22"/>
    </row>
  </sheetData>
  <mergeCells count="6">
    <mergeCell ref="A1:I1"/>
    <mergeCell ref="I3:I4"/>
    <mergeCell ref="A4:B4"/>
    <mergeCell ref="A6:B6"/>
    <mergeCell ref="C3:G3"/>
    <mergeCell ref="H3:H4"/>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5.xml><?xml version="1.0" encoding="utf-8"?>
<worksheet xmlns="http://schemas.openxmlformats.org/spreadsheetml/2006/main" xmlns:r="http://schemas.openxmlformats.org/officeDocument/2006/relationships">
  <dimension ref="A1:O60"/>
  <sheetViews>
    <sheetView workbookViewId="0" topLeftCell="A55">
      <selection activeCell="A5" sqref="A5:B5"/>
    </sheetView>
  </sheetViews>
  <sheetFormatPr defaultColWidth="9.140625" defaultRowHeight="12.75"/>
  <cols>
    <col min="1" max="1" width="3.140625" style="3" customWidth="1"/>
    <col min="2" max="2" width="28.28125" style="3" customWidth="1"/>
    <col min="3" max="3" width="7.140625" style="3" bestFit="1" customWidth="1"/>
    <col min="4" max="7" width="6.8515625" style="3" bestFit="1" customWidth="1"/>
    <col min="8" max="10" width="6.421875" style="3" customWidth="1"/>
    <col min="11" max="11" width="8.28125" style="3" customWidth="1"/>
    <col min="12" max="16384" width="9.140625" style="3" customWidth="1"/>
  </cols>
  <sheetData>
    <row r="1" ht="15" customHeight="1">
      <c r="A1" s="2" t="s">
        <v>182</v>
      </c>
    </row>
    <row r="2" ht="3" customHeight="1"/>
    <row r="3" spans="1:11" ht="15" customHeight="1">
      <c r="A3" s="23" t="s">
        <v>67</v>
      </c>
      <c r="B3" s="23"/>
      <c r="C3" s="5" t="s">
        <v>47</v>
      </c>
      <c r="D3" s="5" t="s">
        <v>48</v>
      </c>
      <c r="E3" s="5" t="s">
        <v>49</v>
      </c>
      <c r="F3" s="5" t="s">
        <v>127</v>
      </c>
      <c r="G3" s="5" t="s">
        <v>128</v>
      </c>
      <c r="H3" s="5" t="s">
        <v>141</v>
      </c>
      <c r="I3" s="5" t="s">
        <v>130</v>
      </c>
      <c r="J3" s="5" t="s">
        <v>142</v>
      </c>
      <c r="K3" s="5" t="s">
        <v>96</v>
      </c>
    </row>
    <row r="4" ht="3" customHeight="1"/>
    <row r="5" spans="1:2" ht="22.5" customHeight="1">
      <c r="A5" s="149" t="s">
        <v>207</v>
      </c>
      <c r="B5" s="149"/>
    </row>
    <row r="6" spans="1:11" ht="11.25">
      <c r="A6" s="3" t="s">
        <v>30</v>
      </c>
      <c r="C6" s="68">
        <v>10.407429470436389</v>
      </c>
      <c r="D6" s="68">
        <v>8.746797856345884</v>
      </c>
      <c r="E6" s="68">
        <v>9.340580378600663</v>
      </c>
      <c r="F6" s="68">
        <v>10.18595424870469</v>
      </c>
      <c r="G6" s="68">
        <v>8.904522166283243</v>
      </c>
      <c r="H6" s="68">
        <v>11.412543328320448</v>
      </c>
      <c r="I6" s="68">
        <v>11.093570489879244</v>
      </c>
      <c r="J6" s="68">
        <v>7.944094902101048</v>
      </c>
      <c r="K6" s="68">
        <v>9.591993883748492</v>
      </c>
    </row>
    <row r="7" spans="1:11" ht="11.25">
      <c r="A7" s="3" t="s">
        <v>31</v>
      </c>
      <c r="C7" s="68">
        <v>44.3</v>
      </c>
      <c r="D7" s="68">
        <v>43.5</v>
      </c>
      <c r="E7" s="68">
        <v>43.5</v>
      </c>
      <c r="F7" s="68">
        <v>44.1</v>
      </c>
      <c r="G7" s="68">
        <v>44.3</v>
      </c>
      <c r="H7" s="68">
        <v>45.6</v>
      </c>
      <c r="I7" s="68">
        <v>42.6</v>
      </c>
      <c r="J7" s="68">
        <v>44.8</v>
      </c>
      <c r="K7" s="68">
        <v>43.9</v>
      </c>
    </row>
    <row r="8" spans="1:11" ht="11.25">
      <c r="A8" s="3" t="s">
        <v>32</v>
      </c>
      <c r="C8" s="68">
        <v>34.7</v>
      </c>
      <c r="D8" s="68">
        <v>32.4</v>
      </c>
      <c r="E8" s="68">
        <v>33.9</v>
      </c>
      <c r="F8" s="68">
        <v>33.2</v>
      </c>
      <c r="G8" s="68">
        <v>32.7</v>
      </c>
      <c r="H8" s="68">
        <v>33.6</v>
      </c>
      <c r="I8" s="68">
        <v>38.3</v>
      </c>
      <c r="J8" s="68">
        <v>34.7</v>
      </c>
      <c r="K8" s="68">
        <v>33.7</v>
      </c>
    </row>
    <row r="9" ht="3" customHeight="1"/>
    <row r="10" spans="1:11" ht="11.25">
      <c r="A10" s="3" t="s">
        <v>66</v>
      </c>
      <c r="C10" s="4"/>
      <c r="D10" s="4"/>
      <c r="E10" s="4"/>
      <c r="F10" s="4"/>
      <c r="G10" s="4"/>
      <c r="H10" s="4"/>
      <c r="I10" s="4"/>
      <c r="J10" s="4"/>
      <c r="K10" s="4"/>
    </row>
    <row r="11" spans="2:11" ht="11.25">
      <c r="B11" s="3" t="s">
        <v>54</v>
      </c>
      <c r="C11" s="65">
        <v>58159.75</v>
      </c>
      <c r="D11" s="65">
        <v>54864.16</v>
      </c>
      <c r="E11" s="65">
        <v>37813.48</v>
      </c>
      <c r="F11" s="65">
        <v>17864.84</v>
      </c>
      <c r="G11" s="65">
        <v>19603.98</v>
      </c>
      <c r="H11" s="65">
        <v>5996.38</v>
      </c>
      <c r="I11" s="65">
        <v>3186.93</v>
      </c>
      <c r="J11" s="65">
        <v>3333.24</v>
      </c>
      <c r="K11" s="65">
        <v>200822.77</v>
      </c>
    </row>
    <row r="12" spans="2:11" ht="11.25">
      <c r="B12" s="3" t="s">
        <v>53</v>
      </c>
      <c r="C12" s="65">
        <v>5011.64</v>
      </c>
      <c r="D12" s="65">
        <v>3158.95</v>
      </c>
      <c r="E12" s="65">
        <v>2360.73</v>
      </c>
      <c r="F12" s="65">
        <v>1500.99</v>
      </c>
      <c r="G12" s="65">
        <v>2270.4</v>
      </c>
      <c r="H12" s="65">
        <v>199.28</v>
      </c>
      <c r="I12" s="65" t="s">
        <v>202</v>
      </c>
      <c r="J12" s="65" t="s">
        <v>202</v>
      </c>
      <c r="K12" s="65">
        <v>15030.78</v>
      </c>
    </row>
    <row r="13" spans="2:11" ht="11.25">
      <c r="B13" s="3" t="s">
        <v>65</v>
      </c>
      <c r="C13" s="65">
        <v>1172.03</v>
      </c>
      <c r="D13" s="65">
        <v>943.19</v>
      </c>
      <c r="E13" s="65">
        <v>906.2</v>
      </c>
      <c r="F13" s="65">
        <v>424.35</v>
      </c>
      <c r="G13" s="65">
        <v>563.05</v>
      </c>
      <c r="H13" s="65">
        <v>25.58</v>
      </c>
      <c r="I13" s="65" t="s">
        <v>202</v>
      </c>
      <c r="J13" s="65" t="s">
        <v>202</v>
      </c>
      <c r="K13" s="65">
        <v>4275.47</v>
      </c>
    </row>
    <row r="14" spans="2:12" ht="11.25">
      <c r="B14" s="3" t="s">
        <v>147</v>
      </c>
      <c r="C14" s="65">
        <v>1125.57</v>
      </c>
      <c r="D14" s="65">
        <v>302.59</v>
      </c>
      <c r="E14" s="65">
        <v>113.38</v>
      </c>
      <c r="F14" s="65">
        <v>87.29</v>
      </c>
      <c r="G14" s="65">
        <v>57.32</v>
      </c>
      <c r="H14" s="65">
        <v>16.03</v>
      </c>
      <c r="I14" s="65">
        <v>10.84</v>
      </c>
      <c r="J14" s="65">
        <v>19.34</v>
      </c>
      <c r="K14" s="65">
        <v>1732.36</v>
      </c>
      <c r="L14" s="4"/>
    </row>
    <row r="15" spans="3:11" ht="3" customHeight="1">
      <c r="C15" s="65"/>
      <c r="D15" s="65"/>
      <c r="E15" s="65"/>
      <c r="F15" s="65"/>
      <c r="G15" s="65"/>
      <c r="H15" s="65"/>
      <c r="I15" s="65"/>
      <c r="J15" s="65"/>
      <c r="K15" s="65"/>
    </row>
    <row r="16" spans="1:11" ht="11.25">
      <c r="A16" s="3" t="s">
        <v>63</v>
      </c>
      <c r="C16" s="65"/>
      <c r="D16" s="65"/>
      <c r="E16" s="65"/>
      <c r="F16" s="65"/>
      <c r="G16" s="65"/>
      <c r="H16" s="65"/>
      <c r="I16" s="65"/>
      <c r="J16" s="65"/>
      <c r="K16" s="65"/>
    </row>
    <row r="17" spans="2:11" ht="11.25">
      <c r="B17" s="3" t="s">
        <v>55</v>
      </c>
      <c r="C17" s="65">
        <v>304.44</v>
      </c>
      <c r="D17" s="65">
        <v>137.14</v>
      </c>
      <c r="E17" s="65">
        <v>261.81</v>
      </c>
      <c r="F17" s="65" t="s">
        <v>202</v>
      </c>
      <c r="G17" s="65" t="s">
        <v>202</v>
      </c>
      <c r="H17" s="65" t="s">
        <v>202</v>
      </c>
      <c r="I17" s="65" t="s">
        <v>202</v>
      </c>
      <c r="J17" s="65" t="s">
        <v>202</v>
      </c>
      <c r="K17" s="65">
        <v>919.42</v>
      </c>
    </row>
    <row r="18" spans="2:11" ht="11.25">
      <c r="B18" s="3" t="s">
        <v>56</v>
      </c>
      <c r="C18" s="65">
        <v>8.5</v>
      </c>
      <c r="D18" s="65">
        <v>6.11</v>
      </c>
      <c r="E18" s="65">
        <v>9.11</v>
      </c>
      <c r="F18" s="65" t="s">
        <v>202</v>
      </c>
      <c r="G18" s="65" t="s">
        <v>202</v>
      </c>
      <c r="H18" s="65" t="s">
        <v>202</v>
      </c>
      <c r="I18" s="65" t="s">
        <v>202</v>
      </c>
      <c r="J18" s="65" t="s">
        <v>202</v>
      </c>
      <c r="K18" s="65">
        <v>29.45</v>
      </c>
    </row>
    <row r="19" spans="2:11" ht="22.5">
      <c r="B19" s="31" t="s">
        <v>57</v>
      </c>
      <c r="C19" s="65">
        <v>0</v>
      </c>
      <c r="D19" s="65">
        <v>0</v>
      </c>
      <c r="E19" s="65">
        <v>22.68</v>
      </c>
      <c r="F19" s="65">
        <v>0</v>
      </c>
      <c r="G19" s="65">
        <v>0</v>
      </c>
      <c r="H19" s="65">
        <v>0</v>
      </c>
      <c r="I19" s="65">
        <v>0</v>
      </c>
      <c r="J19" s="65">
        <v>0</v>
      </c>
      <c r="K19" s="65">
        <v>22.68</v>
      </c>
    </row>
    <row r="20" spans="2:11" ht="11.25">
      <c r="B20" s="3" t="s">
        <v>113</v>
      </c>
      <c r="C20" s="65">
        <v>64007.58</v>
      </c>
      <c r="D20" s="65">
        <v>58708.32</v>
      </c>
      <c r="E20" s="65">
        <v>40727.74</v>
      </c>
      <c r="F20" s="65">
        <v>19649.41</v>
      </c>
      <c r="G20" s="65">
        <v>22333.1</v>
      </c>
      <c r="H20" s="65">
        <v>6127.33</v>
      </c>
      <c r="I20" s="65">
        <v>3559.4</v>
      </c>
      <c r="J20" s="65">
        <v>3637.57</v>
      </c>
      <c r="K20" s="65">
        <v>218750.44</v>
      </c>
    </row>
    <row r="21" spans="2:12" ht="11.25">
      <c r="B21" s="3" t="s">
        <v>52</v>
      </c>
      <c r="C21" s="65">
        <v>1148.48</v>
      </c>
      <c r="D21" s="65">
        <v>417.33</v>
      </c>
      <c r="E21" s="65">
        <v>172.44</v>
      </c>
      <c r="F21" s="65">
        <v>159.92</v>
      </c>
      <c r="G21" s="65">
        <v>115.36</v>
      </c>
      <c r="H21" s="65">
        <v>52.41</v>
      </c>
      <c r="I21" s="65">
        <v>28.3</v>
      </c>
      <c r="J21" s="65">
        <v>45.14</v>
      </c>
      <c r="K21" s="65">
        <v>2139.38</v>
      </c>
      <c r="L21" s="4"/>
    </row>
    <row r="22" spans="3:11" ht="3" customHeight="1">
      <c r="C22" s="65"/>
      <c r="D22" s="65"/>
      <c r="E22" s="65"/>
      <c r="F22" s="65"/>
      <c r="G22" s="65"/>
      <c r="H22" s="65"/>
      <c r="I22" s="65"/>
      <c r="J22" s="65"/>
      <c r="K22" s="65"/>
    </row>
    <row r="23" spans="1:11" ht="11.25">
      <c r="A23" s="3" t="s">
        <v>111</v>
      </c>
      <c r="C23" s="65"/>
      <c r="D23" s="65"/>
      <c r="E23" s="65"/>
      <c r="F23" s="65"/>
      <c r="G23" s="65"/>
      <c r="H23" s="65"/>
      <c r="I23" s="65"/>
      <c r="J23" s="65"/>
      <c r="K23" s="65"/>
    </row>
    <row r="24" spans="2:11" ht="11.25">
      <c r="B24" s="3" t="s">
        <v>58</v>
      </c>
      <c r="C24" s="65">
        <v>47943.43</v>
      </c>
      <c r="D24" s="65">
        <v>47213.27</v>
      </c>
      <c r="E24" s="65">
        <v>34259.8</v>
      </c>
      <c r="F24" s="65">
        <v>16159.22</v>
      </c>
      <c r="G24" s="65">
        <v>14878.38</v>
      </c>
      <c r="H24" s="65">
        <v>4938.44</v>
      </c>
      <c r="I24" s="65">
        <v>2693.81</v>
      </c>
      <c r="J24" s="65">
        <v>2984.11</v>
      </c>
      <c r="K24" s="65">
        <v>171070.46</v>
      </c>
    </row>
    <row r="25" spans="2:11" ht="11.25">
      <c r="B25" s="3" t="s">
        <v>59</v>
      </c>
      <c r="C25" s="65">
        <v>1125.24</v>
      </c>
      <c r="D25" s="65">
        <v>1006.51</v>
      </c>
      <c r="E25" s="65">
        <v>1549.14</v>
      </c>
      <c r="F25" s="65">
        <v>179.49</v>
      </c>
      <c r="G25" s="65">
        <v>834.59</v>
      </c>
      <c r="H25" s="65">
        <v>70.15</v>
      </c>
      <c r="I25" s="65">
        <v>124.8</v>
      </c>
      <c r="J25" s="65">
        <v>57.14</v>
      </c>
      <c r="K25" s="65">
        <v>4947.07</v>
      </c>
    </row>
    <row r="26" spans="2:11" ht="11.25">
      <c r="B26" s="3" t="s">
        <v>35</v>
      </c>
      <c r="C26" s="65">
        <v>201.96</v>
      </c>
      <c r="D26" s="65">
        <v>43.99</v>
      </c>
      <c r="E26" s="65">
        <v>89.57</v>
      </c>
      <c r="F26" s="65">
        <v>8.41</v>
      </c>
      <c r="G26" s="65">
        <v>9.5</v>
      </c>
      <c r="H26" s="65" t="s">
        <v>202</v>
      </c>
      <c r="I26" s="65" t="s">
        <v>202</v>
      </c>
      <c r="J26" s="65">
        <v>0</v>
      </c>
      <c r="K26" s="65">
        <v>357.3</v>
      </c>
    </row>
    <row r="27" spans="2:11" ht="11.25">
      <c r="B27" s="3" t="s">
        <v>60</v>
      </c>
      <c r="C27" s="65">
        <v>4062.97</v>
      </c>
      <c r="D27" s="65">
        <v>3139.72</v>
      </c>
      <c r="E27" s="65">
        <v>2350.32</v>
      </c>
      <c r="F27" s="65">
        <v>1041.88</v>
      </c>
      <c r="G27" s="65">
        <v>4151.61</v>
      </c>
      <c r="H27" s="65" t="s">
        <v>202</v>
      </c>
      <c r="I27" s="65" t="s">
        <v>202</v>
      </c>
      <c r="J27" s="65">
        <v>184.14</v>
      </c>
      <c r="K27" s="65">
        <v>15409.74</v>
      </c>
    </row>
    <row r="28" spans="2:11" ht="11.25">
      <c r="B28" s="3" t="s">
        <v>61</v>
      </c>
      <c r="C28" s="65">
        <v>666.59</v>
      </c>
      <c r="D28" s="65">
        <v>685.79</v>
      </c>
      <c r="E28" s="65">
        <v>312.31</v>
      </c>
      <c r="F28" s="65">
        <v>187.33</v>
      </c>
      <c r="G28" s="65" t="s">
        <v>202</v>
      </c>
      <c r="H28" s="65" t="s">
        <v>202</v>
      </c>
      <c r="I28" s="65">
        <v>64.35</v>
      </c>
      <c r="J28" s="65">
        <v>44.62</v>
      </c>
      <c r="K28" s="65">
        <v>2266.77</v>
      </c>
    </row>
    <row r="29" spans="2:11" ht="11.25">
      <c r="B29" s="3" t="s">
        <v>68</v>
      </c>
      <c r="C29" s="65">
        <v>162.83</v>
      </c>
      <c r="D29" s="65" t="s">
        <v>202</v>
      </c>
      <c r="E29" s="65">
        <v>14.82</v>
      </c>
      <c r="F29" s="65">
        <v>10.31</v>
      </c>
      <c r="G29" s="65" t="s">
        <v>202</v>
      </c>
      <c r="H29" s="65">
        <v>0</v>
      </c>
      <c r="I29" s="65">
        <v>0</v>
      </c>
      <c r="J29" s="65" t="s">
        <v>202</v>
      </c>
      <c r="K29" s="65">
        <v>288.55</v>
      </c>
    </row>
    <row r="30" spans="2:11" ht="11.25">
      <c r="B30" s="3" t="s">
        <v>62</v>
      </c>
      <c r="C30" s="65">
        <v>3616.52</v>
      </c>
      <c r="D30" s="65">
        <v>2458.59</v>
      </c>
      <c r="E30" s="65">
        <v>755.72</v>
      </c>
      <c r="F30" s="65" t="s">
        <v>202</v>
      </c>
      <c r="G30" s="65">
        <v>659.79</v>
      </c>
      <c r="H30" s="65">
        <v>18.17</v>
      </c>
      <c r="I30" s="65">
        <v>129.94</v>
      </c>
      <c r="J30" s="65" t="s">
        <v>202</v>
      </c>
      <c r="K30" s="65">
        <v>8326.49</v>
      </c>
    </row>
    <row r="31" spans="2:11" ht="11.25">
      <c r="B31" s="3" t="s">
        <v>69</v>
      </c>
      <c r="C31" s="65">
        <v>349.06</v>
      </c>
      <c r="D31" s="65" t="s">
        <v>202</v>
      </c>
      <c r="E31" s="65" t="s">
        <v>202</v>
      </c>
      <c r="F31" s="65">
        <v>48.3</v>
      </c>
      <c r="G31" s="65">
        <v>154.31</v>
      </c>
      <c r="H31" s="65">
        <v>21.7</v>
      </c>
      <c r="I31" s="65">
        <v>27.07</v>
      </c>
      <c r="J31" s="65">
        <v>35.08</v>
      </c>
      <c r="K31" s="65">
        <v>922.74</v>
      </c>
    </row>
    <row r="32" spans="2:11" ht="11.25">
      <c r="B32" s="3" t="s">
        <v>208</v>
      </c>
      <c r="C32" s="65">
        <v>46.61</v>
      </c>
      <c r="D32" s="65">
        <v>34.08</v>
      </c>
      <c r="E32" s="65" t="s">
        <v>202</v>
      </c>
      <c r="F32" s="65">
        <v>9.74</v>
      </c>
      <c r="G32" s="65" t="s">
        <v>202</v>
      </c>
      <c r="H32" s="65">
        <v>0</v>
      </c>
      <c r="I32" s="65">
        <v>0</v>
      </c>
      <c r="J32" s="65">
        <v>0</v>
      </c>
      <c r="K32" s="65">
        <v>96.97</v>
      </c>
    </row>
    <row r="33" spans="2:11" ht="11.25">
      <c r="B33" s="3" t="s">
        <v>154</v>
      </c>
      <c r="C33" s="65">
        <v>903.59</v>
      </c>
      <c r="D33" s="65">
        <v>502.48</v>
      </c>
      <c r="E33" s="65" t="s">
        <v>202</v>
      </c>
      <c r="F33" s="65" t="s">
        <v>202</v>
      </c>
      <c r="G33" s="65">
        <v>569.97</v>
      </c>
      <c r="H33" s="65">
        <v>35.72</v>
      </c>
      <c r="I33" s="65">
        <v>102.38</v>
      </c>
      <c r="J33" s="65" t="s">
        <v>202</v>
      </c>
      <c r="K33" s="65">
        <v>2866.55</v>
      </c>
    </row>
    <row r="34" spans="2:11" ht="11.25">
      <c r="B34" s="3" t="s">
        <v>52</v>
      </c>
      <c r="C34" s="65">
        <v>6390.2</v>
      </c>
      <c r="D34" s="65">
        <v>3964.92</v>
      </c>
      <c r="E34" s="65">
        <v>1253.97</v>
      </c>
      <c r="F34" s="65">
        <v>1455.02</v>
      </c>
      <c r="G34" s="65">
        <v>949.36</v>
      </c>
      <c r="H34" s="65">
        <v>865.75</v>
      </c>
      <c r="I34" s="65">
        <v>266.22</v>
      </c>
      <c r="J34" s="65">
        <v>163.32</v>
      </c>
      <c r="K34" s="65">
        <v>15308.75</v>
      </c>
    </row>
    <row r="35" spans="3:11" ht="3" customHeight="1">
      <c r="C35" s="65"/>
      <c r="D35" s="65"/>
      <c r="E35" s="65"/>
      <c r="F35" s="65"/>
      <c r="G35" s="65"/>
      <c r="H35" s="65"/>
      <c r="I35" s="65"/>
      <c r="J35" s="65"/>
      <c r="K35" s="65"/>
    </row>
    <row r="36" spans="1:11" ht="11.25">
      <c r="A36" s="3" t="s">
        <v>40</v>
      </c>
      <c r="C36" s="65"/>
      <c r="D36" s="65"/>
      <c r="E36" s="65"/>
      <c r="F36" s="65"/>
      <c r="G36" s="65"/>
      <c r="H36" s="65"/>
      <c r="I36" s="65"/>
      <c r="J36" s="65"/>
      <c r="K36" s="65"/>
    </row>
    <row r="37" spans="2:11" ht="11.25">
      <c r="B37" s="3" t="s">
        <v>70</v>
      </c>
      <c r="C37" s="65">
        <v>54577.91</v>
      </c>
      <c r="D37" s="65">
        <v>47857.48</v>
      </c>
      <c r="E37" s="65">
        <v>33439.05</v>
      </c>
      <c r="F37" s="65">
        <v>15484.1</v>
      </c>
      <c r="G37" s="65">
        <v>17340.54</v>
      </c>
      <c r="H37" s="65">
        <v>4950.11</v>
      </c>
      <c r="I37" s="65">
        <v>2454.19</v>
      </c>
      <c r="J37" s="65">
        <v>3088.79</v>
      </c>
      <c r="K37" s="65">
        <v>179192.18</v>
      </c>
    </row>
    <row r="38" spans="2:11" ht="11.25">
      <c r="B38" s="3" t="s">
        <v>71</v>
      </c>
      <c r="C38" s="65">
        <v>6533.19</v>
      </c>
      <c r="D38" s="65">
        <v>7470.39</v>
      </c>
      <c r="E38" s="65">
        <v>4864.3</v>
      </c>
      <c r="F38" s="65">
        <v>2702.48</v>
      </c>
      <c r="G38" s="65">
        <v>3268.28</v>
      </c>
      <c r="H38" s="65">
        <v>752.1</v>
      </c>
      <c r="I38" s="65">
        <v>252.92</v>
      </c>
      <c r="J38" s="65">
        <v>334.48</v>
      </c>
      <c r="K38" s="65">
        <v>26178.13</v>
      </c>
    </row>
    <row r="39" spans="2:11" ht="11.25">
      <c r="B39" s="3" t="s">
        <v>72</v>
      </c>
      <c r="C39" s="65">
        <v>3183.9</v>
      </c>
      <c r="D39" s="65">
        <v>2973.1</v>
      </c>
      <c r="E39" s="65">
        <v>2155.99</v>
      </c>
      <c r="F39" s="65">
        <v>1338.49</v>
      </c>
      <c r="G39" s="65">
        <v>1576.95</v>
      </c>
      <c r="H39" s="65">
        <v>489.69</v>
      </c>
      <c r="I39" s="65">
        <v>766.36</v>
      </c>
      <c r="J39" s="65">
        <v>208.86</v>
      </c>
      <c r="K39" s="65">
        <v>12693.33</v>
      </c>
    </row>
    <row r="40" spans="2:11" ht="11.25">
      <c r="B40" s="3" t="s">
        <v>109</v>
      </c>
      <c r="C40" s="65">
        <v>328.96</v>
      </c>
      <c r="D40" s="65">
        <v>252.95</v>
      </c>
      <c r="E40" s="65">
        <v>252.66</v>
      </c>
      <c r="F40" s="65">
        <v>89.75</v>
      </c>
      <c r="G40" s="65" t="s">
        <v>202</v>
      </c>
      <c r="H40" s="65">
        <v>22.67</v>
      </c>
      <c r="I40" s="65">
        <v>8.69</v>
      </c>
      <c r="J40" s="65" t="s">
        <v>202</v>
      </c>
      <c r="K40" s="65">
        <v>1110.5</v>
      </c>
    </row>
    <row r="41" spans="2:12" ht="11.25">
      <c r="B41" s="3" t="s">
        <v>52</v>
      </c>
      <c r="C41" s="65">
        <v>845.04</v>
      </c>
      <c r="D41" s="65">
        <v>714.98</v>
      </c>
      <c r="E41" s="65">
        <v>481.81</v>
      </c>
      <c r="F41" s="65">
        <v>262.65</v>
      </c>
      <c r="G41" s="65" t="s">
        <v>202</v>
      </c>
      <c r="H41" s="65">
        <v>22.7</v>
      </c>
      <c r="I41" s="65">
        <v>147.5</v>
      </c>
      <c r="J41" s="65" t="s">
        <v>202</v>
      </c>
      <c r="K41" s="65">
        <v>2687.23</v>
      </c>
      <c r="L41" s="4"/>
    </row>
    <row r="42" spans="1:11" ht="11.25">
      <c r="A42" s="3" t="s">
        <v>39</v>
      </c>
      <c r="C42" s="65"/>
      <c r="D42" s="65"/>
      <c r="E42" s="65"/>
      <c r="F42" s="65"/>
      <c r="G42" s="65"/>
      <c r="H42" s="65"/>
      <c r="I42" s="65"/>
      <c r="J42" s="65"/>
      <c r="K42" s="65"/>
    </row>
    <row r="43" spans="2:11" ht="11.25">
      <c r="B43" s="3" t="s">
        <v>150</v>
      </c>
      <c r="C43" s="65">
        <v>58363.89</v>
      </c>
      <c r="D43" s="65">
        <v>50264.06</v>
      </c>
      <c r="E43" s="65">
        <v>36454.04</v>
      </c>
      <c r="F43" s="65">
        <v>17649.52</v>
      </c>
      <c r="G43" s="65">
        <v>19638.89</v>
      </c>
      <c r="H43" s="65">
        <v>5390.83</v>
      </c>
      <c r="I43" s="65">
        <v>3387.37</v>
      </c>
      <c r="J43" s="65">
        <v>3411.05</v>
      </c>
      <c r="K43" s="65">
        <v>194559.65</v>
      </c>
    </row>
    <row r="44" spans="2:11" ht="11.25">
      <c r="B44" s="3" t="s">
        <v>70</v>
      </c>
      <c r="C44" s="65">
        <v>1992.89</v>
      </c>
      <c r="D44" s="65">
        <v>2843.63</v>
      </c>
      <c r="E44" s="65">
        <v>1046.65</v>
      </c>
      <c r="F44" s="65">
        <v>433.12</v>
      </c>
      <c r="G44" s="65">
        <v>729.96</v>
      </c>
      <c r="H44" s="65">
        <v>224.16</v>
      </c>
      <c r="I44" s="65">
        <v>45.54</v>
      </c>
      <c r="J44" s="65">
        <v>58.5</v>
      </c>
      <c r="K44" s="65">
        <v>7374.46</v>
      </c>
    </row>
    <row r="45" spans="2:11" ht="11.25">
      <c r="B45" s="3" t="s">
        <v>71</v>
      </c>
      <c r="C45" s="65">
        <v>4434.97</v>
      </c>
      <c r="D45" s="65">
        <v>5440.6</v>
      </c>
      <c r="E45" s="65">
        <v>3101.62</v>
      </c>
      <c r="F45" s="65">
        <v>1560.92</v>
      </c>
      <c r="G45" s="65">
        <v>1714.22</v>
      </c>
      <c r="H45" s="65">
        <v>546.46</v>
      </c>
      <c r="I45" s="65">
        <v>158.72</v>
      </c>
      <c r="J45" s="65">
        <v>185.7</v>
      </c>
      <c r="K45" s="65">
        <v>17143.22</v>
      </c>
    </row>
    <row r="46" spans="2:11" ht="11.25">
      <c r="B46" s="3" t="s">
        <v>72</v>
      </c>
      <c r="C46" s="65">
        <v>447.41</v>
      </c>
      <c r="D46" s="65">
        <v>473.68</v>
      </c>
      <c r="E46" s="65">
        <v>380.94</v>
      </c>
      <c r="F46" s="65">
        <v>170.88</v>
      </c>
      <c r="G46" s="65">
        <v>288.06</v>
      </c>
      <c r="H46" s="65" t="s">
        <v>202</v>
      </c>
      <c r="I46" s="65" t="s">
        <v>202</v>
      </c>
      <c r="J46" s="65" t="s">
        <v>202</v>
      </c>
      <c r="K46" s="65">
        <v>1879.51</v>
      </c>
    </row>
    <row r="47" spans="2:12" ht="11.25">
      <c r="B47" s="3" t="s">
        <v>110</v>
      </c>
      <c r="C47" s="65">
        <v>229.83</v>
      </c>
      <c r="D47" s="65">
        <v>246.92</v>
      </c>
      <c r="E47" s="65">
        <v>210.55</v>
      </c>
      <c r="F47" s="65">
        <v>63.03</v>
      </c>
      <c r="G47" s="65">
        <v>123.61</v>
      </c>
      <c r="H47" s="65" t="s">
        <v>202</v>
      </c>
      <c r="I47" s="65" t="s">
        <v>202</v>
      </c>
      <c r="J47" s="65" t="s">
        <v>202</v>
      </c>
      <c r="K47" s="65">
        <v>904.54</v>
      </c>
      <c r="L47" s="4"/>
    </row>
    <row r="48" spans="1:11" ht="11.25">
      <c r="A48" s="3" t="s">
        <v>73</v>
      </c>
      <c r="C48" s="65"/>
      <c r="D48" s="65"/>
      <c r="E48" s="65"/>
      <c r="F48" s="65"/>
      <c r="G48" s="65"/>
      <c r="H48" s="65"/>
      <c r="I48" s="65"/>
      <c r="J48" s="65"/>
      <c r="K48" s="65"/>
    </row>
    <row r="49" spans="2:11" ht="11.25">
      <c r="B49" s="3" t="s">
        <v>74</v>
      </c>
      <c r="C49" s="65">
        <v>2968.73</v>
      </c>
      <c r="D49" s="65">
        <v>4095.85</v>
      </c>
      <c r="E49" s="65">
        <v>1855.34</v>
      </c>
      <c r="F49" s="65">
        <v>1481.77</v>
      </c>
      <c r="G49" s="65">
        <v>1388.86</v>
      </c>
      <c r="H49" s="65">
        <v>210.9</v>
      </c>
      <c r="I49" s="65">
        <v>245.93</v>
      </c>
      <c r="J49" s="65">
        <v>223.31</v>
      </c>
      <c r="K49" s="65">
        <v>12470.68</v>
      </c>
    </row>
    <row r="50" spans="2:11" ht="11.25">
      <c r="B50" s="3" t="s">
        <v>75</v>
      </c>
      <c r="C50" s="65">
        <v>60628.17</v>
      </c>
      <c r="D50" s="65">
        <v>53433.16</v>
      </c>
      <c r="E50" s="65">
        <v>38415.33</v>
      </c>
      <c r="F50" s="65">
        <v>17738.66</v>
      </c>
      <c r="G50" s="65">
        <v>20616.76</v>
      </c>
      <c r="H50" s="65">
        <v>5919.11</v>
      </c>
      <c r="I50" s="65">
        <v>3224.97</v>
      </c>
      <c r="J50" s="65">
        <v>3384.68</v>
      </c>
      <c r="K50" s="65">
        <v>203360.84</v>
      </c>
    </row>
    <row r="51" spans="2:12" ht="11.25">
      <c r="B51" s="3" t="s">
        <v>52</v>
      </c>
      <c r="C51" s="65">
        <v>1872.1</v>
      </c>
      <c r="D51" s="65">
        <v>1739.88</v>
      </c>
      <c r="E51" s="65">
        <v>923.13</v>
      </c>
      <c r="F51" s="65">
        <v>657.05</v>
      </c>
      <c r="G51" s="65">
        <v>489.13</v>
      </c>
      <c r="H51" s="65">
        <v>107.25</v>
      </c>
      <c r="I51" s="65">
        <v>158.77</v>
      </c>
      <c r="J51" s="65">
        <v>82.54</v>
      </c>
      <c r="K51" s="65">
        <v>6029.86</v>
      </c>
      <c r="L51" s="4"/>
    </row>
    <row r="52" spans="1:11" ht="11.25">
      <c r="A52" s="3" t="s">
        <v>45</v>
      </c>
      <c r="C52" s="65"/>
      <c r="D52" s="65"/>
      <c r="E52" s="65"/>
      <c r="F52" s="65"/>
      <c r="G52" s="65"/>
      <c r="H52" s="65"/>
      <c r="I52" s="65"/>
      <c r="J52" s="65"/>
      <c r="K52" s="65"/>
    </row>
    <row r="53" spans="2:11" ht="11.25">
      <c r="B53" s="3" t="s">
        <v>150</v>
      </c>
      <c r="C53" s="65">
        <v>58418.92</v>
      </c>
      <c r="D53" s="65">
        <v>50411.39</v>
      </c>
      <c r="E53" s="65">
        <v>33980.79</v>
      </c>
      <c r="F53" s="65">
        <v>17677.17</v>
      </c>
      <c r="G53" s="65">
        <v>19643.52</v>
      </c>
      <c r="H53" s="65">
        <v>5403.61</v>
      </c>
      <c r="I53" s="65">
        <v>3378.13</v>
      </c>
      <c r="J53" s="65">
        <v>3417.81</v>
      </c>
      <c r="K53" s="65">
        <v>192331.34</v>
      </c>
    </row>
    <row r="54" spans="2:11" ht="11.25">
      <c r="B54" s="3" t="s">
        <v>74</v>
      </c>
      <c r="C54" s="65">
        <v>574.82</v>
      </c>
      <c r="D54" s="65">
        <v>1691.4</v>
      </c>
      <c r="E54" s="65">
        <v>856.43</v>
      </c>
      <c r="F54" s="65">
        <v>439.62</v>
      </c>
      <c r="G54" s="65">
        <v>556.65</v>
      </c>
      <c r="H54" s="65">
        <v>50.68</v>
      </c>
      <c r="I54" s="65" t="s">
        <v>202</v>
      </c>
      <c r="J54" s="65" t="s">
        <v>202</v>
      </c>
      <c r="K54" s="65">
        <v>4233.92</v>
      </c>
    </row>
    <row r="55" spans="2:12" ht="11.25">
      <c r="B55" s="3" t="s">
        <v>75</v>
      </c>
      <c r="C55" s="65">
        <v>6475.27</v>
      </c>
      <c r="D55" s="65">
        <v>7166.1</v>
      </c>
      <c r="E55" s="65">
        <v>6356.58</v>
      </c>
      <c r="F55" s="65">
        <v>1760.69</v>
      </c>
      <c r="G55" s="65">
        <v>2294.58</v>
      </c>
      <c r="H55" s="65">
        <v>782.97</v>
      </c>
      <c r="I55" s="65" t="s">
        <v>202</v>
      </c>
      <c r="J55" s="65" t="s">
        <v>202</v>
      </c>
      <c r="K55" s="65">
        <v>25296.12</v>
      </c>
      <c r="L55" s="4"/>
    </row>
    <row r="56" spans="3:11" ht="12.75">
      <c r="C56" s="65"/>
      <c r="D56" s="65"/>
      <c r="E56" s="65"/>
      <c r="F56" s="65"/>
      <c r="G56" s="65"/>
      <c r="H56" s="65"/>
      <c r="I56" s="65"/>
      <c r="J56" s="65"/>
      <c r="K56" s="65"/>
    </row>
    <row r="57" spans="1:11" ht="11.25">
      <c r="A57" s="8" t="s">
        <v>99</v>
      </c>
      <c r="C57" s="67">
        <v>65469</v>
      </c>
      <c r="D57" s="67">
        <v>59268.89</v>
      </c>
      <c r="E57" s="67">
        <v>41193.8</v>
      </c>
      <c r="F57" s="67">
        <v>19877.47</v>
      </c>
      <c r="G57" s="67">
        <v>22494.75</v>
      </c>
      <c r="H57" s="67">
        <v>6237.26</v>
      </c>
      <c r="I57" s="67">
        <v>3629.67</v>
      </c>
      <c r="J57" s="67">
        <v>3690.54</v>
      </c>
      <c r="K57" s="67">
        <v>221861.38</v>
      </c>
    </row>
    <row r="58" spans="1:11" ht="3" customHeight="1">
      <c r="A58" s="9"/>
      <c r="B58" s="9"/>
      <c r="C58" s="9"/>
      <c r="D58" s="9"/>
      <c r="E58" s="9"/>
      <c r="F58" s="9"/>
      <c r="G58" s="9"/>
      <c r="H58" s="9"/>
      <c r="I58" s="9"/>
      <c r="J58" s="9"/>
      <c r="K58" s="9"/>
    </row>
    <row r="59" spans="1:15" s="48" customFormat="1" ht="23.25" customHeight="1">
      <c r="A59" s="150" t="s">
        <v>210</v>
      </c>
      <c r="B59" s="150"/>
      <c r="C59" s="150"/>
      <c r="D59" s="150"/>
      <c r="E59" s="150"/>
      <c r="F59" s="150"/>
      <c r="G59" s="150"/>
      <c r="H59" s="150"/>
      <c r="I59" s="150"/>
      <c r="J59" s="150"/>
      <c r="K59" s="86"/>
      <c r="L59" s="86"/>
      <c r="M59" s="86"/>
      <c r="N59" s="86"/>
      <c r="O59" s="86"/>
    </row>
    <row r="60" spans="1:11" ht="13.5" customHeight="1">
      <c r="A60" s="72" t="s">
        <v>197</v>
      </c>
      <c r="B60" s="48"/>
      <c r="C60" s="48"/>
      <c r="D60" s="48"/>
      <c r="E60" s="48"/>
      <c r="F60" s="48"/>
      <c r="G60" s="48"/>
      <c r="H60" s="48"/>
      <c r="I60" s="48"/>
      <c r="J60" s="48"/>
      <c r="K60" s="48"/>
    </row>
  </sheetData>
  <mergeCells count="2">
    <mergeCell ref="A59:J59"/>
    <mergeCell ref="A5:B5"/>
  </mergeCells>
  <printOptions/>
  <pageMargins left="0.75" right="0.75" top="1" bottom="1" header="0.5" footer="0.5"/>
  <pageSetup horizontalDpi="600" verticalDpi="600" orientation="portrait" paperSize="9" scale="94" r:id="rId1"/>
  <headerFooter alignWithMargins="0">
    <oddHeader>&amp;C&amp;F</oddHeader>
    <oddFooter>&amp;L&amp;D&amp;C&amp;A&amp;R&amp;P of &amp;N</oddFooter>
  </headerFooter>
</worksheet>
</file>

<file path=xl/worksheets/sheet6.xml><?xml version="1.0" encoding="utf-8"?>
<worksheet xmlns="http://schemas.openxmlformats.org/spreadsheetml/2006/main" xmlns:r="http://schemas.openxmlformats.org/officeDocument/2006/relationships">
  <dimension ref="A1:J60"/>
  <sheetViews>
    <sheetView workbookViewId="0" topLeftCell="A7">
      <selection activeCell="A5" sqref="A5:B5"/>
    </sheetView>
  </sheetViews>
  <sheetFormatPr defaultColWidth="9.140625" defaultRowHeight="12.75"/>
  <cols>
    <col min="1" max="1" width="3.140625" style="3" customWidth="1"/>
    <col min="2" max="2" width="30.421875" style="3" customWidth="1"/>
    <col min="3" max="8" width="7.421875" style="3" customWidth="1"/>
    <col min="9" max="9" width="9.28125" style="3" customWidth="1"/>
    <col min="10" max="16384" width="9.140625" style="3" customWidth="1"/>
  </cols>
  <sheetData>
    <row r="1" spans="1:9" ht="15" customHeight="1">
      <c r="A1" s="153" t="s">
        <v>183</v>
      </c>
      <c r="B1" s="133"/>
      <c r="C1" s="133"/>
      <c r="D1" s="133"/>
      <c r="E1" s="133"/>
      <c r="F1" s="133"/>
      <c r="G1" s="133"/>
      <c r="H1" s="133"/>
      <c r="I1" s="133"/>
    </row>
    <row r="2" ht="3" customHeight="1"/>
    <row r="3" spans="1:9" ht="12.75" customHeight="1">
      <c r="A3" s="14"/>
      <c r="B3" s="24"/>
      <c r="C3" s="125" t="s">
        <v>76</v>
      </c>
      <c r="D3" s="125"/>
      <c r="E3" s="125"/>
      <c r="F3" s="125"/>
      <c r="G3" s="125"/>
      <c r="H3" s="125"/>
      <c r="I3" s="14"/>
    </row>
    <row r="4" spans="1:9" ht="22.5" customHeight="1">
      <c r="A4" s="30" t="s">
        <v>67</v>
      </c>
      <c r="B4" s="15"/>
      <c r="C4" s="16" t="s">
        <v>77</v>
      </c>
      <c r="D4" s="16" t="s">
        <v>78</v>
      </c>
      <c r="E4" s="16" t="s">
        <v>79</v>
      </c>
      <c r="F4" s="16" t="s">
        <v>80</v>
      </c>
      <c r="G4" s="16" t="s">
        <v>81</v>
      </c>
      <c r="H4" s="16" t="s">
        <v>82</v>
      </c>
      <c r="I4" s="27" t="s">
        <v>96</v>
      </c>
    </row>
    <row r="5" spans="1:9" ht="3.75" customHeight="1">
      <c r="A5" s="84"/>
      <c r="B5" s="60"/>
      <c r="C5" s="85"/>
      <c r="D5" s="85"/>
      <c r="E5" s="85"/>
      <c r="F5" s="85"/>
      <c r="G5" s="85"/>
      <c r="H5" s="85"/>
      <c r="I5" s="85"/>
    </row>
    <row r="6" spans="1:9" ht="22.5" customHeight="1">
      <c r="A6" s="154" t="s">
        <v>209</v>
      </c>
      <c r="B6" s="154"/>
      <c r="C6" s="20"/>
      <c r="D6" s="20"/>
      <c r="E6" s="20"/>
      <c r="F6" s="20"/>
      <c r="G6" s="20"/>
      <c r="H6" s="20"/>
      <c r="I6" s="20"/>
    </row>
    <row r="7" spans="1:9" ht="11.25">
      <c r="A7" s="3" t="s">
        <v>30</v>
      </c>
      <c r="C7" s="68">
        <v>9.798024139059706</v>
      </c>
      <c r="D7" s="68">
        <v>9.646260114687434</v>
      </c>
      <c r="E7" s="68">
        <v>7.198879121048116</v>
      </c>
      <c r="F7" s="68">
        <v>8.536566424681832</v>
      </c>
      <c r="G7" s="68">
        <v>15.796292605142517</v>
      </c>
      <c r="H7" s="68">
        <v>9.933890561295245</v>
      </c>
      <c r="I7" s="68">
        <v>9.591993883748492</v>
      </c>
    </row>
    <row r="8" spans="1:9" ht="11.25">
      <c r="A8" s="3" t="s">
        <v>31</v>
      </c>
      <c r="C8" s="68">
        <v>43.4</v>
      </c>
      <c r="D8" s="68">
        <v>45.5</v>
      </c>
      <c r="E8" s="68">
        <v>44.9</v>
      </c>
      <c r="F8" s="68">
        <v>43.9</v>
      </c>
      <c r="G8" s="68">
        <v>44.1</v>
      </c>
      <c r="H8" s="68">
        <v>43.3</v>
      </c>
      <c r="I8" s="68">
        <v>43.9</v>
      </c>
    </row>
    <row r="9" spans="1:9" ht="11.25">
      <c r="A9" s="3" t="s">
        <v>32</v>
      </c>
      <c r="C9" s="68">
        <v>33.8</v>
      </c>
      <c r="D9" s="68">
        <v>32.9</v>
      </c>
      <c r="E9" s="68">
        <v>33.9</v>
      </c>
      <c r="F9" s="68">
        <v>35.5</v>
      </c>
      <c r="G9" s="68">
        <v>39.1</v>
      </c>
      <c r="H9" s="68">
        <v>33.1</v>
      </c>
      <c r="I9" s="68">
        <v>33.7</v>
      </c>
    </row>
    <row r="10" ht="3" customHeight="1"/>
    <row r="11" spans="1:9" ht="11.25">
      <c r="A11" s="3" t="s">
        <v>66</v>
      </c>
      <c r="C11" s="4"/>
      <c r="D11" s="4"/>
      <c r="E11" s="4"/>
      <c r="F11" s="4"/>
      <c r="G11" s="4"/>
      <c r="H11" s="4"/>
      <c r="I11" s="4"/>
    </row>
    <row r="12" spans="2:9" ht="11.25">
      <c r="B12" s="3" t="s">
        <v>54</v>
      </c>
      <c r="C12" s="65">
        <v>130083.1</v>
      </c>
      <c r="D12" s="65">
        <v>40777.19</v>
      </c>
      <c r="E12" s="65">
        <v>17010.45</v>
      </c>
      <c r="F12" s="65">
        <v>2934.97</v>
      </c>
      <c r="G12" s="65">
        <v>1609.26</v>
      </c>
      <c r="H12" s="65">
        <v>8407.8</v>
      </c>
      <c r="I12" s="65">
        <v>200822.77</v>
      </c>
    </row>
    <row r="13" spans="2:9" ht="11.25">
      <c r="B13" s="3" t="s">
        <v>53</v>
      </c>
      <c r="C13" s="65">
        <v>11550.04</v>
      </c>
      <c r="D13" s="65">
        <v>1424.8</v>
      </c>
      <c r="E13" s="65">
        <v>809.2</v>
      </c>
      <c r="F13" s="65">
        <v>187.58</v>
      </c>
      <c r="G13" s="65">
        <v>149.46</v>
      </c>
      <c r="H13" s="65">
        <v>909.7</v>
      </c>
      <c r="I13" s="65">
        <v>15030.78</v>
      </c>
    </row>
    <row r="14" spans="2:9" ht="11.25">
      <c r="B14" s="3" t="s">
        <v>65</v>
      </c>
      <c r="C14" s="65">
        <v>3202.18</v>
      </c>
      <c r="D14" s="65">
        <v>247.16</v>
      </c>
      <c r="E14" s="65">
        <v>290.52</v>
      </c>
      <c r="F14" s="65">
        <v>80.57</v>
      </c>
      <c r="G14" s="65">
        <v>41.24</v>
      </c>
      <c r="H14" s="65">
        <v>413.8</v>
      </c>
      <c r="I14" s="65">
        <v>4275.47</v>
      </c>
    </row>
    <row r="15" spans="2:9" ht="11.25">
      <c r="B15" s="3" t="s">
        <v>82</v>
      </c>
      <c r="C15" s="65">
        <v>1140.54</v>
      </c>
      <c r="D15" s="65">
        <v>361.12</v>
      </c>
      <c r="E15" s="65">
        <v>96.98</v>
      </c>
      <c r="F15" s="65">
        <v>16.1</v>
      </c>
      <c r="G15" s="65">
        <v>6.16</v>
      </c>
      <c r="H15" s="65">
        <v>111.46</v>
      </c>
      <c r="I15" s="65">
        <v>1732.36</v>
      </c>
    </row>
    <row r="16" spans="3:9" ht="3" customHeight="1">
      <c r="C16" s="65"/>
      <c r="D16" s="65"/>
      <c r="E16" s="65"/>
      <c r="F16" s="65"/>
      <c r="G16" s="65"/>
      <c r="H16" s="65"/>
      <c r="I16" s="65"/>
    </row>
    <row r="17" spans="1:9" ht="11.25">
      <c r="A17" s="3" t="s">
        <v>63</v>
      </c>
      <c r="C17" s="65"/>
      <c r="D17" s="65"/>
      <c r="E17" s="65"/>
      <c r="F17" s="65"/>
      <c r="G17" s="65"/>
      <c r="H17" s="65"/>
      <c r="I17" s="65"/>
    </row>
    <row r="18" spans="2:9" ht="11.25">
      <c r="B18" s="3" t="s">
        <v>55</v>
      </c>
      <c r="C18" s="65">
        <v>465.12</v>
      </c>
      <c r="D18" s="65">
        <v>233.63</v>
      </c>
      <c r="E18" s="65">
        <v>113.98</v>
      </c>
      <c r="F18" s="65">
        <v>42.42</v>
      </c>
      <c r="G18" s="65">
        <v>36.09</v>
      </c>
      <c r="H18" s="65">
        <v>28.17</v>
      </c>
      <c r="I18" s="65">
        <v>919.42</v>
      </c>
    </row>
    <row r="19" spans="2:9" ht="11.25">
      <c r="B19" s="3" t="s">
        <v>56</v>
      </c>
      <c r="C19" s="65">
        <v>11.06</v>
      </c>
      <c r="D19" s="65" t="s">
        <v>202</v>
      </c>
      <c r="E19" s="65" t="s">
        <v>202</v>
      </c>
      <c r="F19" s="65">
        <v>0</v>
      </c>
      <c r="G19" s="65" t="s">
        <v>202</v>
      </c>
      <c r="H19" s="65">
        <v>0</v>
      </c>
      <c r="I19" s="65">
        <v>29.45</v>
      </c>
    </row>
    <row r="20" spans="2:9" ht="11.25">
      <c r="B20" s="3" t="s">
        <v>57</v>
      </c>
      <c r="C20" s="65">
        <v>15.34</v>
      </c>
      <c r="D20" s="65" t="s">
        <v>202</v>
      </c>
      <c r="E20" s="65" t="s">
        <v>202</v>
      </c>
      <c r="F20" s="65">
        <v>0</v>
      </c>
      <c r="G20" s="65" t="s">
        <v>202</v>
      </c>
      <c r="H20" s="65">
        <v>0</v>
      </c>
      <c r="I20" s="65">
        <v>22.68</v>
      </c>
    </row>
    <row r="21" spans="2:9" ht="11.25">
      <c r="B21" s="3" t="s">
        <v>64</v>
      </c>
      <c r="C21" s="65">
        <v>144149.62</v>
      </c>
      <c r="D21" s="65">
        <v>42102.82</v>
      </c>
      <c r="E21" s="65">
        <v>17913.1</v>
      </c>
      <c r="F21" s="65">
        <v>3150.73</v>
      </c>
      <c r="G21" s="65">
        <v>1759.61</v>
      </c>
      <c r="H21" s="65">
        <v>9674.58</v>
      </c>
      <c r="I21" s="65">
        <v>218750.44</v>
      </c>
    </row>
    <row r="22" spans="2:10" ht="11.25">
      <c r="B22" s="3" t="s">
        <v>52</v>
      </c>
      <c r="C22" s="65">
        <v>1334.72</v>
      </c>
      <c r="D22" s="65">
        <v>463.27</v>
      </c>
      <c r="E22" s="65">
        <v>167.16</v>
      </c>
      <c r="F22" s="65">
        <v>26.06</v>
      </c>
      <c r="G22" s="65">
        <v>8.16</v>
      </c>
      <c r="H22" s="65">
        <v>140.02</v>
      </c>
      <c r="I22" s="65">
        <v>2139.38</v>
      </c>
      <c r="J22" s="4"/>
    </row>
    <row r="23" spans="3:9" ht="3" customHeight="1">
      <c r="C23" s="65"/>
      <c r="D23" s="65"/>
      <c r="E23" s="65"/>
      <c r="F23" s="65"/>
      <c r="G23" s="65"/>
      <c r="H23" s="65"/>
      <c r="I23" s="65"/>
    </row>
    <row r="24" spans="1:9" ht="11.25">
      <c r="A24" s="3" t="s">
        <v>111</v>
      </c>
      <c r="C24" s="65"/>
      <c r="D24" s="65"/>
      <c r="E24" s="65"/>
      <c r="F24" s="65"/>
      <c r="G24" s="65"/>
      <c r="H24" s="65"/>
      <c r="I24" s="65"/>
    </row>
    <row r="25" spans="2:9" ht="11.25">
      <c r="B25" s="3" t="s">
        <v>58</v>
      </c>
      <c r="C25" s="65">
        <v>108614.96</v>
      </c>
      <c r="D25" s="65">
        <v>36313.01</v>
      </c>
      <c r="E25" s="65">
        <v>15131.86</v>
      </c>
      <c r="F25" s="65">
        <v>2614.27</v>
      </c>
      <c r="G25" s="65">
        <v>1373.25</v>
      </c>
      <c r="H25" s="65">
        <v>7023.1</v>
      </c>
      <c r="I25" s="65">
        <v>171070.46</v>
      </c>
    </row>
    <row r="26" spans="2:9" ht="11.25">
      <c r="B26" s="3" t="s">
        <v>59</v>
      </c>
      <c r="C26" s="65">
        <v>3400.43</v>
      </c>
      <c r="D26" s="65">
        <v>628.57</v>
      </c>
      <c r="E26" s="65">
        <v>369.16</v>
      </c>
      <c r="F26" s="65">
        <v>116.05</v>
      </c>
      <c r="G26" s="65" t="s">
        <v>202</v>
      </c>
      <c r="H26" s="65" t="s">
        <v>202</v>
      </c>
      <c r="I26" s="65">
        <v>4947.07</v>
      </c>
    </row>
    <row r="27" spans="2:9" ht="11.25">
      <c r="B27" s="3" t="s">
        <v>35</v>
      </c>
      <c r="C27" s="65">
        <v>296.46</v>
      </c>
      <c r="D27" s="65" t="s">
        <v>202</v>
      </c>
      <c r="E27" s="65">
        <v>11.81</v>
      </c>
      <c r="F27" s="65" t="s">
        <v>202</v>
      </c>
      <c r="G27" s="65">
        <v>9.94</v>
      </c>
      <c r="H27" s="65">
        <v>20.91</v>
      </c>
      <c r="I27" s="65">
        <v>357.3</v>
      </c>
    </row>
    <row r="28" spans="2:9" ht="11.25">
      <c r="B28" s="3" t="s">
        <v>60</v>
      </c>
      <c r="C28" s="65">
        <v>12138.91</v>
      </c>
      <c r="D28" s="65">
        <v>1439.7</v>
      </c>
      <c r="E28" s="65">
        <v>808.62</v>
      </c>
      <c r="F28" s="65">
        <v>146.64</v>
      </c>
      <c r="G28" s="65">
        <v>83.3</v>
      </c>
      <c r="H28" s="65">
        <v>792.56</v>
      </c>
      <c r="I28" s="65">
        <v>15409.74</v>
      </c>
    </row>
    <row r="29" spans="2:9" ht="11.25">
      <c r="B29" s="3" t="s">
        <v>61</v>
      </c>
      <c r="C29" s="65">
        <v>1775.85</v>
      </c>
      <c r="D29" s="65">
        <v>201.05</v>
      </c>
      <c r="E29" s="65">
        <v>153.89</v>
      </c>
      <c r="F29" s="65">
        <v>16.69</v>
      </c>
      <c r="G29" s="65">
        <v>32.95</v>
      </c>
      <c r="H29" s="65">
        <v>86.34</v>
      </c>
      <c r="I29" s="65">
        <v>2266.77</v>
      </c>
    </row>
    <row r="30" spans="2:9" ht="11.25">
      <c r="B30" s="3" t="s">
        <v>68</v>
      </c>
      <c r="C30" s="65">
        <v>259.93</v>
      </c>
      <c r="D30" s="65" t="s">
        <v>202</v>
      </c>
      <c r="E30" s="65" t="s">
        <v>202</v>
      </c>
      <c r="F30" s="65">
        <v>0</v>
      </c>
      <c r="G30" s="65">
        <v>0</v>
      </c>
      <c r="H30" s="65">
        <v>20.63</v>
      </c>
      <c r="I30" s="65">
        <v>288.55</v>
      </c>
    </row>
    <row r="31" spans="2:9" ht="11.25">
      <c r="B31" s="3" t="s">
        <v>62</v>
      </c>
      <c r="C31" s="65">
        <v>7349.98</v>
      </c>
      <c r="D31" s="65" t="s">
        <v>202</v>
      </c>
      <c r="E31" s="65">
        <v>198.64</v>
      </c>
      <c r="F31" s="65">
        <v>49.71</v>
      </c>
      <c r="G31" s="65">
        <v>29.32</v>
      </c>
      <c r="H31" s="65" t="s">
        <v>202</v>
      </c>
      <c r="I31" s="65">
        <v>8326.49</v>
      </c>
    </row>
    <row r="32" spans="2:9" ht="11.25">
      <c r="B32" s="3" t="s">
        <v>69</v>
      </c>
      <c r="C32" s="65">
        <v>680.31</v>
      </c>
      <c r="D32" s="65" t="s">
        <v>202</v>
      </c>
      <c r="E32" s="65" t="s">
        <v>202</v>
      </c>
      <c r="F32" s="65">
        <v>15.51</v>
      </c>
      <c r="G32" s="65">
        <v>10.73</v>
      </c>
      <c r="H32" s="65">
        <v>28.77</v>
      </c>
      <c r="I32" s="65">
        <v>922.74</v>
      </c>
    </row>
    <row r="33" spans="2:9" ht="11.25">
      <c r="B33" s="3" t="s">
        <v>208</v>
      </c>
      <c r="C33" s="65" t="s">
        <v>202</v>
      </c>
      <c r="D33" s="65" t="s">
        <v>202</v>
      </c>
      <c r="E33" s="65" t="s">
        <v>202</v>
      </c>
      <c r="F33" s="65" t="s">
        <v>202</v>
      </c>
      <c r="G33" s="65" t="s">
        <v>202</v>
      </c>
      <c r="H33" s="65" t="s">
        <v>202</v>
      </c>
      <c r="I33" s="65">
        <v>96.97</v>
      </c>
    </row>
    <row r="34" spans="2:9" ht="11.25">
      <c r="B34" s="3" t="s">
        <v>154</v>
      </c>
      <c r="C34" s="65">
        <v>2020.47</v>
      </c>
      <c r="D34" s="65">
        <v>280.27</v>
      </c>
      <c r="E34" s="65">
        <v>214.54</v>
      </c>
      <c r="F34" s="65">
        <v>79.29</v>
      </c>
      <c r="G34" s="65">
        <v>41.53</v>
      </c>
      <c r="H34" s="65">
        <v>230.45</v>
      </c>
      <c r="I34" s="65">
        <v>2866.55</v>
      </c>
    </row>
    <row r="35" spans="2:9" ht="11.25">
      <c r="B35" s="3" t="s">
        <v>52</v>
      </c>
      <c r="C35" s="65">
        <v>9346.65</v>
      </c>
      <c r="D35" s="65">
        <v>3600.77</v>
      </c>
      <c r="E35" s="65" t="s">
        <v>202</v>
      </c>
      <c r="F35" s="65" t="s">
        <v>202</v>
      </c>
      <c r="G35" s="65" t="s">
        <v>202</v>
      </c>
      <c r="H35" s="65">
        <v>816.09</v>
      </c>
      <c r="I35" s="65">
        <v>15308.75</v>
      </c>
    </row>
    <row r="36" spans="3:9" ht="3" customHeight="1">
      <c r="C36" s="65"/>
      <c r="D36" s="65"/>
      <c r="E36" s="65"/>
      <c r="F36" s="65"/>
      <c r="G36" s="65"/>
      <c r="H36" s="65"/>
      <c r="I36" s="65"/>
    </row>
    <row r="37" spans="1:9" ht="11.25">
      <c r="A37" s="3" t="s">
        <v>33</v>
      </c>
      <c r="C37" s="65" t="s">
        <v>28</v>
      </c>
      <c r="D37" s="65" t="s">
        <v>28</v>
      </c>
      <c r="E37" s="65" t="s">
        <v>28</v>
      </c>
      <c r="F37" s="65" t="s">
        <v>28</v>
      </c>
      <c r="G37" s="65" t="s">
        <v>28</v>
      </c>
      <c r="H37" s="65" t="s">
        <v>28</v>
      </c>
      <c r="I37" s="65" t="s">
        <v>28</v>
      </c>
    </row>
    <row r="38" spans="2:9" ht="11.25">
      <c r="B38" s="3" t="s">
        <v>70</v>
      </c>
      <c r="C38" s="65">
        <v>120005.13</v>
      </c>
      <c r="D38" s="65">
        <v>35338.25</v>
      </c>
      <c r="E38" s="65">
        <v>14740.04</v>
      </c>
      <c r="F38" s="65">
        <v>2362.49</v>
      </c>
      <c r="G38" s="65">
        <v>1177.47</v>
      </c>
      <c r="H38" s="65">
        <v>5568.8</v>
      </c>
      <c r="I38" s="65">
        <v>179192.18</v>
      </c>
    </row>
    <row r="39" spans="2:9" ht="11.25">
      <c r="B39" s="3" t="s">
        <v>71</v>
      </c>
      <c r="C39" s="65">
        <v>17173.6</v>
      </c>
      <c r="D39" s="65">
        <v>4699.07</v>
      </c>
      <c r="E39" s="65">
        <v>1952.6</v>
      </c>
      <c r="F39" s="65">
        <v>409.08</v>
      </c>
      <c r="G39" s="65">
        <v>150.62</v>
      </c>
      <c r="H39" s="65">
        <v>1793.16</v>
      </c>
      <c r="I39" s="65">
        <v>26178.13</v>
      </c>
    </row>
    <row r="40" spans="2:9" ht="11.25">
      <c r="B40" s="3" t="s">
        <v>72</v>
      </c>
      <c r="C40" s="65">
        <v>7461.58</v>
      </c>
      <c r="D40" s="65">
        <v>2454.4</v>
      </c>
      <c r="E40" s="65">
        <v>1375.05</v>
      </c>
      <c r="F40" s="65">
        <v>419.24</v>
      </c>
      <c r="G40" s="65">
        <v>467.51</v>
      </c>
      <c r="H40" s="65">
        <v>515.55</v>
      </c>
      <c r="I40" s="65">
        <v>12693.33</v>
      </c>
    </row>
    <row r="41" spans="2:9" ht="11.25">
      <c r="B41" s="3" t="s">
        <v>110</v>
      </c>
      <c r="C41" s="65">
        <v>770.46</v>
      </c>
      <c r="D41" s="65">
        <v>183.13</v>
      </c>
      <c r="E41" s="65" t="s">
        <v>202</v>
      </c>
      <c r="F41" s="65" t="s">
        <v>202</v>
      </c>
      <c r="G41" s="65" t="s">
        <v>202</v>
      </c>
      <c r="H41" s="65">
        <v>48.52</v>
      </c>
      <c r="I41" s="65">
        <v>1110.5</v>
      </c>
    </row>
    <row r="42" spans="2:9" ht="11.25">
      <c r="B42" s="3" t="s">
        <v>52</v>
      </c>
      <c r="C42" s="65">
        <v>565.08</v>
      </c>
      <c r="D42" s="65">
        <v>135.43</v>
      </c>
      <c r="E42" s="65" t="s">
        <v>202</v>
      </c>
      <c r="F42" s="65" t="s">
        <v>202</v>
      </c>
      <c r="G42" s="65" t="s">
        <v>202</v>
      </c>
      <c r="H42" s="65">
        <v>1916.73</v>
      </c>
      <c r="I42" s="65">
        <v>2687.23</v>
      </c>
    </row>
    <row r="43" spans="1:9" ht="11.25">
      <c r="A43" s="3" t="s">
        <v>34</v>
      </c>
      <c r="C43" s="65" t="s">
        <v>28</v>
      </c>
      <c r="D43" s="65" t="s">
        <v>28</v>
      </c>
      <c r="E43" s="65" t="s">
        <v>28</v>
      </c>
      <c r="F43" s="65" t="s">
        <v>28</v>
      </c>
      <c r="G43" s="65" t="s">
        <v>28</v>
      </c>
      <c r="H43" s="65" t="s">
        <v>28</v>
      </c>
      <c r="I43" s="65" t="s">
        <v>28</v>
      </c>
    </row>
    <row r="44" spans="2:9" ht="11.25">
      <c r="B44" s="3" t="s">
        <v>150</v>
      </c>
      <c r="C44" s="65">
        <v>128075.26</v>
      </c>
      <c r="D44" s="65">
        <v>37381.93</v>
      </c>
      <c r="E44" s="65">
        <v>15960.74</v>
      </c>
      <c r="F44" s="65">
        <v>2917.59</v>
      </c>
      <c r="G44" s="65">
        <v>1694.52</v>
      </c>
      <c r="H44" s="65">
        <v>8529.6</v>
      </c>
      <c r="I44" s="65">
        <v>194559.65</v>
      </c>
    </row>
    <row r="45" spans="2:9" ht="11.25">
      <c r="B45" s="3" t="s">
        <v>70</v>
      </c>
      <c r="C45" s="65">
        <v>4602.49</v>
      </c>
      <c r="D45" s="65">
        <v>1683.79</v>
      </c>
      <c r="E45" s="65">
        <v>713.18</v>
      </c>
      <c r="F45" s="65">
        <v>85.98</v>
      </c>
      <c r="G45" s="65">
        <v>29.06</v>
      </c>
      <c r="H45" s="65">
        <v>259.96</v>
      </c>
      <c r="I45" s="65">
        <v>7374.46</v>
      </c>
    </row>
    <row r="46" spans="2:9" ht="11.25">
      <c r="B46" s="3" t="s">
        <v>71</v>
      </c>
      <c r="C46" s="65">
        <v>11525.27</v>
      </c>
      <c r="D46" s="65">
        <v>3152.64</v>
      </c>
      <c r="E46" s="65">
        <v>1277.28</v>
      </c>
      <c r="F46" s="65">
        <v>188.99</v>
      </c>
      <c r="G46" s="65">
        <v>61.84</v>
      </c>
      <c r="H46" s="65">
        <v>937.19</v>
      </c>
      <c r="I46" s="65">
        <v>17143.22</v>
      </c>
    </row>
    <row r="47" spans="2:9" ht="11.25">
      <c r="B47" s="3" t="s">
        <v>72</v>
      </c>
      <c r="C47" s="65">
        <v>1178.97</v>
      </c>
      <c r="D47" s="65">
        <v>393.06</v>
      </c>
      <c r="E47" s="65">
        <v>189.87</v>
      </c>
      <c r="F47" s="65" t="s">
        <v>202</v>
      </c>
      <c r="G47" s="65">
        <v>20.69</v>
      </c>
      <c r="H47" s="65" t="s">
        <v>202</v>
      </c>
      <c r="I47" s="65">
        <v>1879.51</v>
      </c>
    </row>
    <row r="48" spans="2:10" ht="11.25">
      <c r="B48" s="3" t="s">
        <v>110</v>
      </c>
      <c r="C48" s="65">
        <v>593.86</v>
      </c>
      <c r="D48" s="65">
        <v>198.86</v>
      </c>
      <c r="E48" s="65">
        <v>66.08</v>
      </c>
      <c r="F48" s="65" t="s">
        <v>202</v>
      </c>
      <c r="G48" s="65">
        <v>0</v>
      </c>
      <c r="H48" s="65" t="s">
        <v>202</v>
      </c>
      <c r="I48" s="65">
        <v>904.54</v>
      </c>
      <c r="J48" s="4"/>
    </row>
    <row r="49" spans="1:9" ht="11.25">
      <c r="A49" s="3" t="s">
        <v>46</v>
      </c>
      <c r="C49" s="65" t="s">
        <v>28</v>
      </c>
      <c r="D49" s="65" t="s">
        <v>28</v>
      </c>
      <c r="E49" s="65" t="s">
        <v>28</v>
      </c>
      <c r="F49" s="65" t="s">
        <v>28</v>
      </c>
      <c r="G49" s="65" t="s">
        <v>28</v>
      </c>
      <c r="H49" s="65" t="s">
        <v>28</v>
      </c>
      <c r="I49" s="65" t="s">
        <v>28</v>
      </c>
    </row>
    <row r="50" spans="2:9" ht="11.25">
      <c r="B50" s="3" t="s">
        <v>74</v>
      </c>
      <c r="C50" s="65">
        <v>8900.5</v>
      </c>
      <c r="D50" s="65">
        <v>1280.82</v>
      </c>
      <c r="E50" s="65">
        <v>740.47</v>
      </c>
      <c r="F50" s="65">
        <v>173.17</v>
      </c>
      <c r="G50" s="65">
        <v>126.06</v>
      </c>
      <c r="H50" s="65">
        <v>1249.65</v>
      </c>
      <c r="I50" s="65">
        <v>12470.68</v>
      </c>
    </row>
    <row r="51" spans="2:9" ht="11.25">
      <c r="B51" s="3" t="s">
        <v>75</v>
      </c>
      <c r="C51" s="65">
        <v>134136.34</v>
      </c>
      <c r="D51" s="65">
        <v>40914.44</v>
      </c>
      <c r="E51" s="65">
        <v>17195.15</v>
      </c>
      <c r="F51" s="65">
        <v>3010.24</v>
      </c>
      <c r="G51" s="65">
        <v>1664.62</v>
      </c>
      <c r="H51" s="65">
        <v>6440.05</v>
      </c>
      <c r="I51" s="65">
        <v>203360.84</v>
      </c>
    </row>
    <row r="52" spans="2:10" ht="11.25">
      <c r="B52" s="3" t="s">
        <v>52</v>
      </c>
      <c r="C52" s="65">
        <v>2939.02</v>
      </c>
      <c r="D52" s="65">
        <v>615.01</v>
      </c>
      <c r="E52" s="65">
        <v>271.52</v>
      </c>
      <c r="F52" s="65">
        <v>35.8</v>
      </c>
      <c r="G52" s="65">
        <v>15.44</v>
      </c>
      <c r="H52" s="65">
        <v>2153.07</v>
      </c>
      <c r="I52" s="65">
        <v>6029.86</v>
      </c>
      <c r="J52" s="4"/>
    </row>
    <row r="53" spans="1:9" ht="11.25">
      <c r="A53" s="3" t="s">
        <v>45</v>
      </c>
      <c r="C53" s="65" t="s">
        <v>28</v>
      </c>
      <c r="D53" s="65" t="s">
        <v>28</v>
      </c>
      <c r="E53" s="65" t="s">
        <v>28</v>
      </c>
      <c r="F53" s="65" t="s">
        <v>28</v>
      </c>
      <c r="G53" s="65" t="s">
        <v>28</v>
      </c>
      <c r="H53" s="65" t="s">
        <v>28</v>
      </c>
      <c r="I53" s="65" t="s">
        <v>28</v>
      </c>
    </row>
    <row r="54" spans="2:9" ht="11.25">
      <c r="B54" s="3" t="s">
        <v>150</v>
      </c>
      <c r="C54" s="65">
        <v>126545.82</v>
      </c>
      <c r="D54" s="65">
        <v>37023.9</v>
      </c>
      <c r="E54" s="65">
        <v>15621.7</v>
      </c>
      <c r="F54" s="65">
        <v>2898.59</v>
      </c>
      <c r="G54" s="65">
        <v>1672.06</v>
      </c>
      <c r="H54" s="65">
        <v>8569.26</v>
      </c>
      <c r="I54" s="65">
        <v>192331.34</v>
      </c>
    </row>
    <row r="55" spans="2:9" ht="11.25">
      <c r="B55" s="3" t="s">
        <v>74</v>
      </c>
      <c r="C55" s="65">
        <v>3387.28</v>
      </c>
      <c r="D55" s="65">
        <v>311.05</v>
      </c>
      <c r="E55" s="65">
        <v>130.42</v>
      </c>
      <c r="F55" s="65" t="s">
        <v>202</v>
      </c>
      <c r="G55" s="65" t="s">
        <v>202</v>
      </c>
      <c r="H55" s="65">
        <v>378.62</v>
      </c>
      <c r="I55" s="65">
        <v>4233.92</v>
      </c>
    </row>
    <row r="56" spans="2:10" ht="11.25">
      <c r="B56" s="3" t="s">
        <v>75</v>
      </c>
      <c r="C56" s="65">
        <v>16042.76</v>
      </c>
      <c r="D56" s="65">
        <v>5475.32</v>
      </c>
      <c r="E56" s="65">
        <v>2455.02</v>
      </c>
      <c r="F56" s="65" t="s">
        <v>202</v>
      </c>
      <c r="G56" s="65" t="s">
        <v>202</v>
      </c>
      <c r="H56" s="65">
        <v>894.88</v>
      </c>
      <c r="I56" s="65">
        <v>25296.12</v>
      </c>
      <c r="J56" s="4"/>
    </row>
    <row r="57" ht="3" customHeight="1"/>
    <row r="58" spans="1:9" ht="11.25">
      <c r="A58" s="8" t="s">
        <v>99</v>
      </c>
      <c r="C58" s="67">
        <v>145975.86</v>
      </c>
      <c r="D58" s="67">
        <v>42810.27</v>
      </c>
      <c r="E58" s="67">
        <v>18207.14</v>
      </c>
      <c r="F58" s="67">
        <v>3219.21</v>
      </c>
      <c r="G58" s="67">
        <v>1806.12</v>
      </c>
      <c r="H58" s="67">
        <v>9842.77</v>
      </c>
      <c r="I58" s="67">
        <v>221861.38</v>
      </c>
    </row>
    <row r="59" spans="1:9" ht="3" customHeight="1">
      <c r="A59" s="9"/>
      <c r="B59" s="9"/>
      <c r="C59" s="9"/>
      <c r="D59" s="9"/>
      <c r="E59" s="9"/>
      <c r="F59" s="9"/>
      <c r="G59" s="9"/>
      <c r="H59" s="9"/>
      <c r="I59" s="9"/>
    </row>
    <row r="60" s="43" customFormat="1" ht="13.5" customHeight="1">
      <c r="A60" s="74" t="s">
        <v>198</v>
      </c>
    </row>
  </sheetData>
  <mergeCells count="3">
    <mergeCell ref="C3:H3"/>
    <mergeCell ref="A1:I1"/>
    <mergeCell ref="A6:B6"/>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7.xml><?xml version="1.0" encoding="utf-8"?>
<worksheet xmlns="http://schemas.openxmlformats.org/spreadsheetml/2006/main" xmlns:r="http://schemas.openxmlformats.org/officeDocument/2006/relationships">
  <dimension ref="A1:T44"/>
  <sheetViews>
    <sheetView workbookViewId="0" topLeftCell="A1">
      <selection activeCell="A5" sqref="A5:I5"/>
    </sheetView>
  </sheetViews>
  <sheetFormatPr defaultColWidth="9.140625" defaultRowHeight="12.75"/>
  <cols>
    <col min="1" max="1" width="11.28125" style="0" customWidth="1"/>
    <col min="2" max="9" width="8.28125" style="0" customWidth="1"/>
  </cols>
  <sheetData>
    <row r="1" spans="1:8" ht="15" customHeight="1">
      <c r="A1" s="2" t="s">
        <v>184</v>
      </c>
      <c r="B1" s="12"/>
      <c r="C1" s="12"/>
      <c r="D1" s="12"/>
      <c r="E1" s="12"/>
      <c r="F1" s="13"/>
      <c r="G1" s="13"/>
      <c r="H1" s="13"/>
    </row>
    <row r="2" spans="1:8" ht="3" customHeight="1">
      <c r="A2" s="13"/>
      <c r="B2" s="12"/>
      <c r="C2" s="12"/>
      <c r="D2" s="12"/>
      <c r="E2" s="12"/>
      <c r="F2" s="13"/>
      <c r="G2" s="13"/>
      <c r="H2" s="13"/>
    </row>
    <row r="3" spans="1:10" ht="15" customHeight="1">
      <c r="A3" s="17" t="s">
        <v>83</v>
      </c>
      <c r="B3" s="18" t="s">
        <v>47</v>
      </c>
      <c r="C3" s="18" t="s">
        <v>48</v>
      </c>
      <c r="D3" s="18" t="s">
        <v>49</v>
      </c>
      <c r="E3" s="18" t="s">
        <v>127</v>
      </c>
      <c r="F3" s="18" t="s">
        <v>128</v>
      </c>
      <c r="G3" s="18" t="s">
        <v>141</v>
      </c>
      <c r="H3" s="18" t="s">
        <v>130</v>
      </c>
      <c r="I3" s="18" t="s">
        <v>142</v>
      </c>
      <c r="J3" s="18" t="s">
        <v>96</v>
      </c>
    </row>
    <row r="4" spans="1:10" ht="3" customHeight="1">
      <c r="A4" s="89"/>
      <c r="B4" s="90"/>
      <c r="C4" s="90"/>
      <c r="D4" s="90"/>
      <c r="E4" s="90"/>
      <c r="F4" s="90"/>
      <c r="G4" s="90"/>
      <c r="H4" s="90"/>
      <c r="I4" s="90"/>
      <c r="J4" s="91"/>
    </row>
    <row r="5" spans="1:9" ht="12.75" customHeight="1">
      <c r="A5" s="13"/>
      <c r="B5" s="155" t="s">
        <v>84</v>
      </c>
      <c r="C5" s="155"/>
      <c r="D5" s="155"/>
      <c r="E5" s="155"/>
      <c r="F5" s="155"/>
      <c r="G5" s="155"/>
      <c r="H5" s="155"/>
      <c r="I5" s="155"/>
    </row>
    <row r="6" spans="1:10" ht="12.75">
      <c r="A6" s="13" t="s">
        <v>85</v>
      </c>
      <c r="B6" s="65">
        <v>290.68</v>
      </c>
      <c r="C6" s="65">
        <v>135.14</v>
      </c>
      <c r="D6" s="65">
        <v>162</v>
      </c>
      <c r="E6" s="65">
        <v>48.24</v>
      </c>
      <c r="F6" s="65">
        <v>37.72</v>
      </c>
      <c r="G6" s="65">
        <v>22.5</v>
      </c>
      <c r="H6" s="65" t="s">
        <v>202</v>
      </c>
      <c r="I6" s="65" t="s">
        <v>202</v>
      </c>
      <c r="J6" s="65">
        <v>708.49</v>
      </c>
    </row>
    <row r="7" spans="1:10" ht="12.75">
      <c r="A7" s="13" t="s">
        <v>138</v>
      </c>
      <c r="B7" s="65">
        <v>1494.48</v>
      </c>
      <c r="C7" s="65">
        <v>982.81</v>
      </c>
      <c r="D7" s="65">
        <v>804.63</v>
      </c>
      <c r="E7" s="65">
        <v>363.77</v>
      </c>
      <c r="F7" s="65">
        <v>389.45</v>
      </c>
      <c r="G7" s="65" t="s">
        <v>202</v>
      </c>
      <c r="H7" s="65" t="s">
        <v>202</v>
      </c>
      <c r="I7" s="65">
        <v>61.07</v>
      </c>
      <c r="J7" s="65">
        <v>4334.48</v>
      </c>
    </row>
    <row r="8" spans="1:10" ht="12.75">
      <c r="A8" s="13" t="s">
        <v>139</v>
      </c>
      <c r="B8" s="65">
        <v>1899.71</v>
      </c>
      <c r="C8" s="65">
        <v>1690.26</v>
      </c>
      <c r="D8" s="65">
        <v>1304.73</v>
      </c>
      <c r="E8" s="65">
        <v>570.56</v>
      </c>
      <c r="F8" s="65">
        <v>618.76</v>
      </c>
      <c r="G8" s="65" t="s">
        <v>202</v>
      </c>
      <c r="H8" s="65" t="s">
        <v>202</v>
      </c>
      <c r="I8" s="65" t="s">
        <v>202</v>
      </c>
      <c r="J8" s="65">
        <v>6489.33</v>
      </c>
    </row>
    <row r="9" spans="1:10" ht="12.75">
      <c r="A9" s="13" t="s">
        <v>140</v>
      </c>
      <c r="B9" s="65">
        <v>2049.13</v>
      </c>
      <c r="C9" s="65">
        <v>1562.18</v>
      </c>
      <c r="D9" s="65">
        <v>1088.37</v>
      </c>
      <c r="E9" s="65">
        <v>719.19</v>
      </c>
      <c r="F9" s="65">
        <v>599.64</v>
      </c>
      <c r="G9" s="65">
        <v>244.93</v>
      </c>
      <c r="H9" s="65">
        <v>115.05</v>
      </c>
      <c r="I9" s="65">
        <v>95.37</v>
      </c>
      <c r="J9" s="65">
        <v>6473.88</v>
      </c>
    </row>
    <row r="10" spans="1:15" ht="12.75">
      <c r="A10" s="13" t="s">
        <v>86</v>
      </c>
      <c r="B10" s="65">
        <v>1079.63</v>
      </c>
      <c r="C10" s="65">
        <v>813.73</v>
      </c>
      <c r="D10" s="65">
        <v>488.01</v>
      </c>
      <c r="E10" s="65">
        <v>322.95</v>
      </c>
      <c r="F10" s="65">
        <v>357.46</v>
      </c>
      <c r="G10" s="65">
        <v>115.29</v>
      </c>
      <c r="H10" s="65">
        <v>60.9</v>
      </c>
      <c r="I10" s="65">
        <v>36.79</v>
      </c>
      <c r="J10" s="65">
        <v>3274.76</v>
      </c>
      <c r="O10" s="1"/>
    </row>
    <row r="11" spans="1:10" ht="12.75">
      <c r="A11" s="6" t="s">
        <v>103</v>
      </c>
      <c r="B11" s="66">
        <v>6813.64</v>
      </c>
      <c r="C11" s="66">
        <v>5184.13</v>
      </c>
      <c r="D11" s="66">
        <v>3847.74</v>
      </c>
      <c r="E11" s="66">
        <v>2024.71</v>
      </c>
      <c r="F11" s="66">
        <v>2003.05</v>
      </c>
      <c r="G11" s="66">
        <v>711.83</v>
      </c>
      <c r="H11" s="66">
        <v>402.66</v>
      </c>
      <c r="I11" s="66">
        <v>293.18</v>
      </c>
      <c r="J11" s="66">
        <v>21280.93</v>
      </c>
    </row>
    <row r="12" spans="1:10" ht="12.75">
      <c r="A12" s="13" t="s">
        <v>87</v>
      </c>
      <c r="B12" s="68">
        <v>42.8</v>
      </c>
      <c r="C12" s="68">
        <v>43.3</v>
      </c>
      <c r="D12" s="68">
        <v>42</v>
      </c>
      <c r="E12" s="68">
        <v>44.3</v>
      </c>
      <c r="F12" s="68">
        <v>44</v>
      </c>
      <c r="G12" s="68">
        <v>44.1</v>
      </c>
      <c r="H12" s="68">
        <v>42.7</v>
      </c>
      <c r="I12" s="68">
        <v>42.1</v>
      </c>
      <c r="J12" s="68">
        <v>43.1</v>
      </c>
    </row>
    <row r="13" spans="1:10" ht="3" customHeight="1">
      <c r="A13" s="13"/>
      <c r="B13" s="68"/>
      <c r="C13" s="68"/>
      <c r="D13" s="68"/>
      <c r="E13" s="68"/>
      <c r="F13" s="68"/>
      <c r="G13" s="68"/>
      <c r="H13" s="68"/>
      <c r="I13" s="68"/>
      <c r="J13" s="68"/>
    </row>
    <row r="14" spans="1:9" ht="12.75">
      <c r="A14" s="13"/>
      <c r="B14" s="156" t="s">
        <v>89</v>
      </c>
      <c r="C14" s="156"/>
      <c r="D14" s="156"/>
      <c r="E14" s="156"/>
      <c r="F14" s="156"/>
      <c r="G14" s="156"/>
      <c r="H14" s="156"/>
      <c r="I14" s="156"/>
    </row>
    <row r="15" spans="1:10" ht="12.75">
      <c r="A15" s="13" t="s">
        <v>85</v>
      </c>
      <c r="B15" s="65">
        <v>2937.08</v>
      </c>
      <c r="C15" s="65">
        <v>2287.97</v>
      </c>
      <c r="D15" s="65">
        <v>1913.05</v>
      </c>
      <c r="E15" s="65">
        <v>825.46</v>
      </c>
      <c r="F15" s="65">
        <v>805.03</v>
      </c>
      <c r="G15" s="65">
        <v>238.49</v>
      </c>
      <c r="H15" s="65" t="s">
        <v>202</v>
      </c>
      <c r="I15" s="65" t="s">
        <v>202</v>
      </c>
      <c r="J15" s="65">
        <v>9207.28</v>
      </c>
    </row>
    <row r="16" spans="1:10" ht="12.75">
      <c r="A16" s="13" t="s">
        <v>138</v>
      </c>
      <c r="B16" s="65">
        <v>10069.63</v>
      </c>
      <c r="C16" s="65">
        <v>11474.26</v>
      </c>
      <c r="D16" s="65">
        <v>6985.62</v>
      </c>
      <c r="E16" s="65">
        <v>3180.77</v>
      </c>
      <c r="F16" s="65">
        <v>3619.79</v>
      </c>
      <c r="G16" s="65" t="s">
        <v>202</v>
      </c>
      <c r="H16" s="65" t="s">
        <v>202</v>
      </c>
      <c r="I16" s="65">
        <v>548.48</v>
      </c>
      <c r="J16" s="65">
        <v>37463.83</v>
      </c>
    </row>
    <row r="17" spans="1:10" ht="12.75">
      <c r="A17" s="13" t="s">
        <v>139</v>
      </c>
      <c r="B17" s="65">
        <v>13873.7</v>
      </c>
      <c r="C17" s="65">
        <v>14313.22</v>
      </c>
      <c r="D17" s="65">
        <v>10102.94</v>
      </c>
      <c r="E17" s="65">
        <v>4583.42</v>
      </c>
      <c r="F17" s="65">
        <v>5502.94</v>
      </c>
      <c r="G17" s="65" t="s">
        <v>202</v>
      </c>
      <c r="H17" s="65" t="s">
        <v>202</v>
      </c>
      <c r="I17" s="65" t="s">
        <v>202</v>
      </c>
      <c r="J17" s="65">
        <v>51329.63</v>
      </c>
    </row>
    <row r="18" spans="1:10" ht="12.75">
      <c r="A18" s="13" t="s">
        <v>140</v>
      </c>
      <c r="B18" s="65">
        <v>20166.62</v>
      </c>
      <c r="C18" s="65">
        <v>15700.16</v>
      </c>
      <c r="D18" s="65">
        <v>11452.84</v>
      </c>
      <c r="E18" s="65">
        <v>5994.59</v>
      </c>
      <c r="F18" s="65">
        <v>6524.19</v>
      </c>
      <c r="G18" s="65">
        <v>1982.02</v>
      </c>
      <c r="H18" s="65">
        <v>989.65</v>
      </c>
      <c r="I18" s="65">
        <v>1176.03</v>
      </c>
      <c r="J18" s="65">
        <v>63986.1</v>
      </c>
    </row>
    <row r="19" spans="1:10" ht="12.75">
      <c r="A19" s="13" t="s">
        <v>86</v>
      </c>
      <c r="B19" s="65">
        <v>11608.32</v>
      </c>
      <c r="C19" s="65">
        <v>10309.15</v>
      </c>
      <c r="D19" s="65">
        <v>6891.61</v>
      </c>
      <c r="E19" s="65">
        <v>3268.53</v>
      </c>
      <c r="F19" s="65">
        <v>4039.75</v>
      </c>
      <c r="G19" s="65">
        <v>1268.57</v>
      </c>
      <c r="H19" s="65">
        <v>524.07</v>
      </c>
      <c r="I19" s="65">
        <v>683.59</v>
      </c>
      <c r="J19" s="65">
        <v>38593.61</v>
      </c>
    </row>
    <row r="20" spans="1:10" ht="12.75">
      <c r="A20" s="6" t="s">
        <v>103</v>
      </c>
      <c r="B20" s="66">
        <v>58655.36</v>
      </c>
      <c r="C20" s="66">
        <v>54084.76</v>
      </c>
      <c r="D20" s="66">
        <v>37346.05</v>
      </c>
      <c r="E20" s="66">
        <v>17852.77</v>
      </c>
      <c r="F20" s="66">
        <v>20491.7</v>
      </c>
      <c r="G20" s="66">
        <v>5525.43</v>
      </c>
      <c r="H20" s="66">
        <v>3227.01</v>
      </c>
      <c r="I20" s="66">
        <v>3397.35</v>
      </c>
      <c r="J20" s="66">
        <v>200580.44</v>
      </c>
    </row>
    <row r="21" spans="1:10" ht="12.75">
      <c r="A21" s="13" t="s">
        <v>87</v>
      </c>
      <c r="B21" s="68">
        <v>44.5</v>
      </c>
      <c r="C21" s="68">
        <v>43.5</v>
      </c>
      <c r="D21" s="68">
        <v>43.6</v>
      </c>
      <c r="E21" s="68">
        <v>44.1</v>
      </c>
      <c r="F21" s="68">
        <v>44.3</v>
      </c>
      <c r="G21" s="68">
        <v>45.8</v>
      </c>
      <c r="H21" s="68">
        <v>42.5</v>
      </c>
      <c r="I21" s="68">
        <v>45</v>
      </c>
      <c r="J21" s="68">
        <v>44</v>
      </c>
    </row>
    <row r="22" spans="1:10" ht="3" customHeight="1">
      <c r="A22" s="13"/>
      <c r="B22" s="68"/>
      <c r="C22" s="68"/>
      <c r="D22" s="68"/>
      <c r="E22" s="68"/>
      <c r="F22" s="68"/>
      <c r="G22" s="68"/>
      <c r="H22" s="68"/>
      <c r="I22" s="68"/>
      <c r="J22" s="68"/>
    </row>
    <row r="23" spans="1:9" ht="12.75">
      <c r="A23" s="13"/>
      <c r="B23" s="157" t="s">
        <v>88</v>
      </c>
      <c r="C23" s="157"/>
      <c r="D23" s="157"/>
      <c r="E23" s="157"/>
      <c r="F23" s="157"/>
      <c r="G23" s="157"/>
      <c r="H23" s="157"/>
      <c r="I23" s="157"/>
    </row>
    <row r="24" spans="1:10" ht="12.75">
      <c r="A24" s="13" t="s">
        <v>85</v>
      </c>
      <c r="B24" s="71">
        <v>3227.77</v>
      </c>
      <c r="C24" s="71">
        <v>2423.11</v>
      </c>
      <c r="D24" s="71">
        <v>2075.05</v>
      </c>
      <c r="E24" s="71">
        <v>873.7</v>
      </c>
      <c r="F24" s="71">
        <v>842.76</v>
      </c>
      <c r="G24" s="71">
        <v>260.99</v>
      </c>
      <c r="H24" s="71">
        <v>109.01</v>
      </c>
      <c r="I24" s="71">
        <v>103.38</v>
      </c>
      <c r="J24" s="71">
        <v>9915.76</v>
      </c>
    </row>
    <row r="25" spans="1:10" ht="12.75">
      <c r="A25" s="13" t="s">
        <v>138</v>
      </c>
      <c r="B25" s="71">
        <v>11564.12</v>
      </c>
      <c r="C25" s="71">
        <v>12457.07</v>
      </c>
      <c r="D25" s="71">
        <v>7790.25</v>
      </c>
      <c r="E25" s="71">
        <v>3544.53</v>
      </c>
      <c r="F25" s="71">
        <v>4009.25</v>
      </c>
      <c r="G25" s="71">
        <v>860.47</v>
      </c>
      <c r="H25" s="71">
        <v>963.08</v>
      </c>
      <c r="I25" s="71">
        <v>609.54</v>
      </c>
      <c r="J25" s="71">
        <v>41798.3</v>
      </c>
    </row>
    <row r="26" spans="1:10" ht="12.75">
      <c r="A26" s="13" t="s">
        <v>139</v>
      </c>
      <c r="B26" s="71">
        <v>15773.42</v>
      </c>
      <c r="C26" s="71">
        <v>16003.48</v>
      </c>
      <c r="D26" s="71">
        <v>11407.67</v>
      </c>
      <c r="E26" s="71">
        <v>5153.97</v>
      </c>
      <c r="F26" s="71">
        <v>6121.7</v>
      </c>
      <c r="G26" s="71">
        <v>1504.99</v>
      </c>
      <c r="H26" s="71">
        <v>867.91</v>
      </c>
      <c r="I26" s="71">
        <v>985.82</v>
      </c>
      <c r="J26" s="71">
        <v>57818.96</v>
      </c>
    </row>
    <row r="27" spans="1:10" ht="12.75">
      <c r="A27" s="13" t="s">
        <v>140</v>
      </c>
      <c r="B27" s="71">
        <v>22215.75</v>
      </c>
      <c r="C27" s="71">
        <v>17262.34</v>
      </c>
      <c r="D27" s="71">
        <v>12541.21</v>
      </c>
      <c r="E27" s="71">
        <v>6713.78</v>
      </c>
      <c r="F27" s="71">
        <v>7123.83</v>
      </c>
      <c r="G27" s="71">
        <v>2226.95</v>
      </c>
      <c r="H27" s="71">
        <v>1104.7</v>
      </c>
      <c r="I27" s="71">
        <v>1271.41</v>
      </c>
      <c r="J27" s="71">
        <v>70459.98</v>
      </c>
    </row>
    <row r="28" spans="1:10" ht="12.75">
      <c r="A28" s="13" t="s">
        <v>86</v>
      </c>
      <c r="B28" s="71">
        <v>12687.95</v>
      </c>
      <c r="C28" s="71">
        <v>11122.89</v>
      </c>
      <c r="D28" s="71">
        <v>7379.62</v>
      </c>
      <c r="E28" s="71">
        <v>3591.49</v>
      </c>
      <c r="F28" s="71">
        <v>4397.22</v>
      </c>
      <c r="G28" s="71">
        <v>1383.86</v>
      </c>
      <c r="H28" s="71">
        <v>584.97</v>
      </c>
      <c r="I28" s="71">
        <v>720.39</v>
      </c>
      <c r="J28" s="71">
        <v>41868.38</v>
      </c>
    </row>
    <row r="29" spans="1:10" ht="12.75">
      <c r="A29" s="2" t="s">
        <v>103</v>
      </c>
      <c r="B29" s="67">
        <v>65469</v>
      </c>
      <c r="C29" s="67">
        <v>59268.89</v>
      </c>
      <c r="D29" s="67">
        <v>41193.8</v>
      </c>
      <c r="E29" s="67">
        <v>19877.47</v>
      </c>
      <c r="F29" s="67">
        <v>22494.75</v>
      </c>
      <c r="G29" s="67">
        <v>6237.26</v>
      </c>
      <c r="H29" s="67">
        <v>3629.67</v>
      </c>
      <c r="I29" s="67">
        <v>3690.54</v>
      </c>
      <c r="J29" s="67">
        <v>221861.38</v>
      </c>
    </row>
    <row r="30" spans="1:10" ht="12.75">
      <c r="A30" s="13" t="s">
        <v>87</v>
      </c>
      <c r="B30" s="68">
        <v>44.3</v>
      </c>
      <c r="C30" s="68">
        <v>43.5</v>
      </c>
      <c r="D30" s="68">
        <v>43.5</v>
      </c>
      <c r="E30" s="68">
        <v>44.1</v>
      </c>
      <c r="F30" s="68">
        <v>44.3</v>
      </c>
      <c r="G30" s="68">
        <v>45.6</v>
      </c>
      <c r="H30" s="68">
        <v>42.6</v>
      </c>
      <c r="I30" s="68">
        <v>44.8</v>
      </c>
      <c r="J30" s="68">
        <v>43.9</v>
      </c>
    </row>
    <row r="31" spans="1:20" ht="3" customHeight="1">
      <c r="A31" s="9"/>
      <c r="B31" s="9"/>
      <c r="C31" s="10"/>
      <c r="D31" s="10"/>
      <c r="E31" s="10"/>
      <c r="F31" s="10"/>
      <c r="G31" s="10"/>
      <c r="H31" s="10"/>
      <c r="I31" s="9"/>
      <c r="J31" s="9"/>
      <c r="K31" s="21"/>
      <c r="L31" s="21"/>
      <c r="M31" s="21"/>
      <c r="N31" s="21"/>
      <c r="O31" s="21"/>
      <c r="P31" s="21"/>
      <c r="Q31" s="22"/>
      <c r="R31" s="22"/>
      <c r="S31" s="22"/>
      <c r="T31" s="22"/>
    </row>
    <row r="32" spans="1:15" s="48" customFormat="1" ht="22.5" customHeight="1">
      <c r="A32" s="150" t="s">
        <v>210</v>
      </c>
      <c r="B32" s="150"/>
      <c r="C32" s="150"/>
      <c r="D32" s="150"/>
      <c r="E32" s="150"/>
      <c r="F32" s="150"/>
      <c r="G32" s="150"/>
      <c r="H32" s="150"/>
      <c r="I32" s="150"/>
      <c r="J32" s="150"/>
      <c r="K32" s="86"/>
      <c r="L32" s="86"/>
      <c r="M32" s="86"/>
      <c r="N32" s="86"/>
      <c r="O32" s="86"/>
    </row>
    <row r="33" spans="1:14" s="48" customFormat="1" ht="12.75" customHeight="1">
      <c r="A33" s="72" t="s">
        <v>197</v>
      </c>
      <c r="C33" s="73"/>
      <c r="D33" s="73"/>
      <c r="E33" s="73"/>
      <c r="F33" s="73"/>
      <c r="I33" s="72"/>
      <c r="K33" s="73"/>
      <c r="L33" s="73"/>
      <c r="M33" s="73"/>
      <c r="N33" s="73"/>
    </row>
    <row r="44" ht="12.75">
      <c r="O44" s="1"/>
    </row>
  </sheetData>
  <mergeCells count="4">
    <mergeCell ref="B5:I5"/>
    <mergeCell ref="B14:I14"/>
    <mergeCell ref="B23:I23"/>
    <mergeCell ref="A32:J32"/>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8.xml><?xml version="1.0" encoding="utf-8"?>
<worksheet xmlns="http://schemas.openxmlformats.org/spreadsheetml/2006/main" xmlns:r="http://schemas.openxmlformats.org/officeDocument/2006/relationships">
  <dimension ref="A1:K44"/>
  <sheetViews>
    <sheetView workbookViewId="0" topLeftCell="A1">
      <selection activeCell="A5" sqref="A5:B5"/>
    </sheetView>
  </sheetViews>
  <sheetFormatPr defaultColWidth="9.140625" defaultRowHeight="12.75"/>
  <cols>
    <col min="1" max="1" width="15.28125" style="0" customWidth="1"/>
  </cols>
  <sheetData>
    <row r="1" spans="1:9" ht="15" customHeight="1">
      <c r="A1" s="2" t="s">
        <v>185</v>
      </c>
      <c r="B1" s="12"/>
      <c r="C1" s="12"/>
      <c r="D1" s="12"/>
      <c r="E1" s="12"/>
      <c r="F1" s="13"/>
      <c r="G1" s="13"/>
      <c r="H1" s="13"/>
      <c r="I1" s="13"/>
    </row>
    <row r="2" spans="1:11" ht="3" customHeight="1">
      <c r="A2" s="13"/>
      <c r="B2" s="12"/>
      <c r="C2" s="12"/>
      <c r="D2" s="12"/>
      <c r="E2" s="12"/>
      <c r="F2" s="13"/>
      <c r="G2" s="13"/>
      <c r="H2" s="13"/>
      <c r="I2" s="13"/>
      <c r="K2" s="1"/>
    </row>
    <row r="3" spans="1:9" ht="12.75">
      <c r="A3" s="14"/>
      <c r="B3" s="125" t="s">
        <v>76</v>
      </c>
      <c r="C3" s="125"/>
      <c r="D3" s="125"/>
      <c r="E3" s="125"/>
      <c r="F3" s="125"/>
      <c r="G3" s="125"/>
      <c r="H3" s="158" t="s">
        <v>96</v>
      </c>
      <c r="I3" s="13"/>
    </row>
    <row r="4" spans="1:9" ht="22.5">
      <c r="A4" s="15" t="s">
        <v>83</v>
      </c>
      <c r="B4" s="16" t="s">
        <v>77</v>
      </c>
      <c r="C4" s="16" t="s">
        <v>78</v>
      </c>
      <c r="D4" s="16" t="s">
        <v>79</v>
      </c>
      <c r="E4" s="16" t="s">
        <v>80</v>
      </c>
      <c r="F4" s="16" t="s">
        <v>81</v>
      </c>
      <c r="G4" s="16" t="s">
        <v>82</v>
      </c>
      <c r="H4" s="159"/>
      <c r="I4" s="13"/>
    </row>
    <row r="5" spans="1:9" ht="3" customHeight="1">
      <c r="A5" s="60"/>
      <c r="B5" s="85"/>
      <c r="C5" s="85"/>
      <c r="D5" s="85"/>
      <c r="E5" s="85"/>
      <c r="F5" s="85"/>
      <c r="G5" s="85"/>
      <c r="H5" s="85"/>
      <c r="I5" s="13"/>
    </row>
    <row r="6" spans="1:9" ht="12.75" customHeight="1">
      <c r="A6" s="13"/>
      <c r="B6" s="157" t="s">
        <v>84</v>
      </c>
      <c r="C6" s="157"/>
      <c r="D6" s="157"/>
      <c r="E6" s="157"/>
      <c r="F6" s="157"/>
      <c r="G6" s="157"/>
      <c r="H6" s="157"/>
      <c r="I6" s="13"/>
    </row>
    <row r="7" spans="1:9" ht="12.75">
      <c r="A7" s="13" t="s">
        <v>85</v>
      </c>
      <c r="B7" s="65">
        <v>561.22</v>
      </c>
      <c r="C7" s="65">
        <v>107.14</v>
      </c>
      <c r="D7" s="65">
        <v>6.29</v>
      </c>
      <c r="E7" s="65" t="s">
        <v>202</v>
      </c>
      <c r="F7" s="65" t="s">
        <v>202</v>
      </c>
      <c r="G7" s="65" t="s">
        <v>202</v>
      </c>
      <c r="H7" s="65">
        <v>708.49</v>
      </c>
      <c r="I7" s="13"/>
    </row>
    <row r="8" spans="1:9" ht="12.75">
      <c r="A8" s="13" t="s">
        <v>138</v>
      </c>
      <c r="B8" s="65">
        <v>3154.22</v>
      </c>
      <c r="C8" s="65">
        <v>568.59</v>
      </c>
      <c r="D8" s="65">
        <v>291.08</v>
      </c>
      <c r="E8" s="65" t="s">
        <v>202</v>
      </c>
      <c r="F8" s="65" t="s">
        <v>202</v>
      </c>
      <c r="G8" s="65" t="s">
        <v>202</v>
      </c>
      <c r="H8" s="65">
        <v>4334.48</v>
      </c>
      <c r="I8" s="13"/>
    </row>
    <row r="9" spans="1:11" ht="12.75">
      <c r="A9" s="13" t="s">
        <v>139</v>
      </c>
      <c r="B9" s="65">
        <v>4396.28</v>
      </c>
      <c r="C9" s="65">
        <v>1203.57</v>
      </c>
      <c r="D9" s="65">
        <v>429.3</v>
      </c>
      <c r="E9" s="65">
        <v>118.93</v>
      </c>
      <c r="F9" s="65" t="s">
        <v>202</v>
      </c>
      <c r="G9" s="65" t="s">
        <v>202</v>
      </c>
      <c r="H9" s="65">
        <v>6489.33</v>
      </c>
      <c r="I9" s="13"/>
      <c r="K9" s="1"/>
    </row>
    <row r="10" spans="1:9" ht="12.75">
      <c r="A10" s="13" t="s">
        <v>140</v>
      </c>
      <c r="B10" s="65">
        <v>4047.76</v>
      </c>
      <c r="C10" s="65">
        <v>1529.16</v>
      </c>
      <c r="D10" s="65">
        <v>426.96</v>
      </c>
      <c r="E10" s="65">
        <v>95.84</v>
      </c>
      <c r="F10" s="65">
        <v>74.73</v>
      </c>
      <c r="G10" s="65">
        <v>299.44</v>
      </c>
      <c r="H10" s="65">
        <v>6473.88</v>
      </c>
      <c r="I10" s="13"/>
    </row>
    <row r="11" spans="1:9" ht="12.75">
      <c r="A11" s="13" t="s">
        <v>86</v>
      </c>
      <c r="B11" s="65">
        <v>2143.27</v>
      </c>
      <c r="C11" s="65">
        <v>721.13</v>
      </c>
      <c r="D11" s="65">
        <v>157.08</v>
      </c>
      <c r="E11" s="65">
        <v>44.43</v>
      </c>
      <c r="F11" s="65">
        <v>46.08</v>
      </c>
      <c r="G11" s="65">
        <v>162.77</v>
      </c>
      <c r="H11" s="65">
        <v>3274.76</v>
      </c>
      <c r="I11" s="13"/>
    </row>
    <row r="12" spans="1:9" ht="12.75">
      <c r="A12" s="6" t="s">
        <v>103</v>
      </c>
      <c r="B12" s="66">
        <v>14302.75</v>
      </c>
      <c r="C12" s="66">
        <v>4129.59</v>
      </c>
      <c r="D12" s="66">
        <v>1310.71</v>
      </c>
      <c r="E12" s="66">
        <v>274.81</v>
      </c>
      <c r="F12" s="66">
        <v>285.3</v>
      </c>
      <c r="G12" s="66">
        <v>977.77</v>
      </c>
      <c r="H12" s="66">
        <v>21280.93</v>
      </c>
      <c r="I12" s="13"/>
    </row>
    <row r="13" spans="1:9" ht="12.75">
      <c r="A13" s="13" t="s">
        <v>87</v>
      </c>
      <c r="B13" s="68">
        <v>42.5</v>
      </c>
      <c r="C13" s="68">
        <v>44.8</v>
      </c>
      <c r="D13" s="68">
        <v>43.1</v>
      </c>
      <c r="E13" s="68">
        <v>45.9</v>
      </c>
      <c r="F13" s="68">
        <v>42.6</v>
      </c>
      <c r="G13" s="68">
        <v>43</v>
      </c>
      <c r="H13" s="68">
        <v>43.1</v>
      </c>
      <c r="I13" s="13"/>
    </row>
    <row r="14" spans="1:9" ht="3" customHeight="1">
      <c r="A14" s="13"/>
      <c r="B14" s="68"/>
      <c r="C14" s="68"/>
      <c r="D14" s="68"/>
      <c r="E14" s="68"/>
      <c r="F14" s="68"/>
      <c r="G14" s="68"/>
      <c r="H14" s="68"/>
      <c r="I14" s="13"/>
    </row>
    <row r="15" spans="1:9" ht="12.75" customHeight="1">
      <c r="A15" s="13"/>
      <c r="B15" s="156" t="s">
        <v>89</v>
      </c>
      <c r="C15" s="156"/>
      <c r="D15" s="156"/>
      <c r="E15" s="156"/>
      <c r="F15" s="156"/>
      <c r="G15" s="156"/>
      <c r="H15" s="156"/>
      <c r="I15" s="13"/>
    </row>
    <row r="16" spans="1:9" ht="12.75">
      <c r="A16" s="13" t="s">
        <v>85</v>
      </c>
      <c r="B16" s="65">
        <v>6685.94</v>
      </c>
      <c r="C16" s="65">
        <v>1279.53</v>
      </c>
      <c r="D16" s="65">
        <v>588.62</v>
      </c>
      <c r="E16" s="65" t="s">
        <v>202</v>
      </c>
      <c r="F16" s="65" t="s">
        <v>202</v>
      </c>
      <c r="G16" s="65" t="s">
        <v>202</v>
      </c>
      <c r="H16" s="65">
        <v>9207.28</v>
      </c>
      <c r="I16" s="13"/>
    </row>
    <row r="17" spans="1:9" ht="12.75">
      <c r="A17" s="13" t="s">
        <v>138</v>
      </c>
      <c r="B17" s="65">
        <v>26403.49</v>
      </c>
      <c r="C17" s="65">
        <v>5481.77</v>
      </c>
      <c r="D17" s="65">
        <v>2769.44</v>
      </c>
      <c r="E17" s="65" t="s">
        <v>202</v>
      </c>
      <c r="F17" s="65" t="s">
        <v>202</v>
      </c>
      <c r="G17" s="65" t="s">
        <v>202</v>
      </c>
      <c r="H17" s="65">
        <v>37463.83</v>
      </c>
      <c r="I17" s="13"/>
    </row>
    <row r="18" spans="1:9" ht="12.75">
      <c r="A18" s="13" t="s">
        <v>139</v>
      </c>
      <c r="B18" s="65">
        <v>34181.83</v>
      </c>
      <c r="C18" s="65">
        <v>9536.42</v>
      </c>
      <c r="D18" s="65">
        <v>4211.51</v>
      </c>
      <c r="E18" s="65">
        <v>759.53</v>
      </c>
      <c r="F18" s="65" t="s">
        <v>202</v>
      </c>
      <c r="G18" s="65" t="s">
        <v>202</v>
      </c>
      <c r="H18" s="65">
        <v>51329.63</v>
      </c>
      <c r="I18" s="13"/>
    </row>
    <row r="19" spans="1:9" ht="12.75">
      <c r="A19" s="13" t="s">
        <v>140</v>
      </c>
      <c r="B19" s="65">
        <v>40063.69</v>
      </c>
      <c r="C19" s="65">
        <v>14287.75</v>
      </c>
      <c r="D19" s="65">
        <v>5775.07</v>
      </c>
      <c r="E19" s="65">
        <v>914.61</v>
      </c>
      <c r="F19" s="65">
        <v>419.89</v>
      </c>
      <c r="G19" s="65">
        <v>2525.09</v>
      </c>
      <c r="H19" s="65">
        <v>63986.1</v>
      </c>
      <c r="I19" s="13"/>
    </row>
    <row r="20" spans="1:9" ht="12.75">
      <c r="A20" s="13" t="s">
        <v>86</v>
      </c>
      <c r="B20" s="65">
        <v>24338.17</v>
      </c>
      <c r="C20" s="65">
        <v>8095.22</v>
      </c>
      <c r="D20" s="65">
        <v>3551.8</v>
      </c>
      <c r="E20" s="65">
        <v>550.84</v>
      </c>
      <c r="F20" s="65">
        <v>354.55</v>
      </c>
      <c r="G20" s="65">
        <v>1703.04</v>
      </c>
      <c r="H20" s="65">
        <v>38593.61</v>
      </c>
      <c r="I20" s="13"/>
    </row>
    <row r="21" spans="1:9" ht="12.75">
      <c r="A21" s="6" t="s">
        <v>103</v>
      </c>
      <c r="B21" s="66">
        <v>131673.11</v>
      </c>
      <c r="C21" s="66">
        <v>38680.68</v>
      </c>
      <c r="D21" s="66">
        <v>16896.43</v>
      </c>
      <c r="E21" s="66">
        <v>2944.4</v>
      </c>
      <c r="F21" s="66">
        <v>1520.82</v>
      </c>
      <c r="G21" s="66">
        <v>8865</v>
      </c>
      <c r="H21" s="66">
        <v>200580.44</v>
      </c>
      <c r="I21" s="13"/>
    </row>
    <row r="22" spans="1:9" ht="12.75">
      <c r="A22" s="13" t="s">
        <v>87</v>
      </c>
      <c r="B22" s="68">
        <v>43.5</v>
      </c>
      <c r="C22" s="68">
        <v>45.6</v>
      </c>
      <c r="D22" s="68">
        <v>45</v>
      </c>
      <c r="E22" s="68">
        <v>43.7</v>
      </c>
      <c r="F22" s="68">
        <v>44.4</v>
      </c>
      <c r="G22" s="68">
        <v>43.3</v>
      </c>
      <c r="H22" s="68">
        <v>44</v>
      </c>
      <c r="I22" s="13"/>
    </row>
    <row r="23" spans="1:9" ht="3" customHeight="1">
      <c r="A23" s="13"/>
      <c r="B23" s="68"/>
      <c r="C23" s="68"/>
      <c r="D23" s="68"/>
      <c r="E23" s="68"/>
      <c r="F23" s="68"/>
      <c r="G23" s="68"/>
      <c r="H23" s="68"/>
      <c r="I23" s="13"/>
    </row>
    <row r="24" spans="1:9" ht="12.75" customHeight="1">
      <c r="A24" s="13"/>
      <c r="B24" s="157" t="s">
        <v>88</v>
      </c>
      <c r="C24" s="157"/>
      <c r="D24" s="157"/>
      <c r="E24" s="157"/>
      <c r="F24" s="157"/>
      <c r="G24" s="157"/>
      <c r="H24" s="157"/>
      <c r="I24" s="13"/>
    </row>
    <row r="25" spans="1:9" ht="12.75">
      <c r="A25" s="13" t="s">
        <v>85</v>
      </c>
      <c r="B25" s="65">
        <v>7247.15</v>
      </c>
      <c r="C25" s="65">
        <v>1386.67</v>
      </c>
      <c r="D25" s="65">
        <v>594.91</v>
      </c>
      <c r="E25" s="65">
        <v>98.26</v>
      </c>
      <c r="F25" s="65">
        <v>43.82</v>
      </c>
      <c r="G25" s="65">
        <v>544.95</v>
      </c>
      <c r="H25" s="65">
        <v>9915.76</v>
      </c>
      <c r="I25" s="13"/>
    </row>
    <row r="26" spans="1:9" ht="12.75">
      <c r="A26" s="13" t="s">
        <v>138</v>
      </c>
      <c r="B26" s="65">
        <v>29557.7</v>
      </c>
      <c r="C26" s="65">
        <v>6050.35</v>
      </c>
      <c r="D26" s="65">
        <v>3060.52</v>
      </c>
      <c r="E26" s="65">
        <v>636.77</v>
      </c>
      <c r="F26" s="65">
        <v>383.92</v>
      </c>
      <c r="G26" s="65">
        <v>2109.03</v>
      </c>
      <c r="H26" s="65">
        <v>41798.3</v>
      </c>
      <c r="I26" s="13"/>
    </row>
    <row r="27" spans="1:9" ht="12.75">
      <c r="A27" s="13" t="s">
        <v>139</v>
      </c>
      <c r="B27" s="65">
        <v>38578.11</v>
      </c>
      <c r="C27" s="65">
        <v>10739.99</v>
      </c>
      <c r="D27" s="65">
        <v>4640.82</v>
      </c>
      <c r="E27" s="65">
        <v>878.46</v>
      </c>
      <c r="F27" s="65">
        <v>483.13</v>
      </c>
      <c r="G27" s="65">
        <v>2498.45</v>
      </c>
      <c r="H27" s="65">
        <v>57818.96</v>
      </c>
      <c r="I27" s="13"/>
    </row>
    <row r="28" spans="1:9" ht="12.75">
      <c r="A28" s="13" t="s">
        <v>140</v>
      </c>
      <c r="B28" s="65">
        <v>44111.45</v>
      </c>
      <c r="C28" s="65">
        <v>15816.91</v>
      </c>
      <c r="D28" s="65">
        <v>6202.02</v>
      </c>
      <c r="E28" s="65">
        <v>1010.45</v>
      </c>
      <c r="F28" s="65">
        <v>494.61</v>
      </c>
      <c r="G28" s="65">
        <v>2824.53</v>
      </c>
      <c r="H28" s="65">
        <v>70459.98</v>
      </c>
      <c r="I28" s="13"/>
    </row>
    <row r="29" spans="1:9" ht="12.75">
      <c r="A29" s="13" t="s">
        <v>86</v>
      </c>
      <c r="B29" s="65">
        <v>26481.44</v>
      </c>
      <c r="C29" s="65">
        <v>8816.35</v>
      </c>
      <c r="D29" s="65">
        <v>3708.88</v>
      </c>
      <c r="E29" s="65">
        <v>595.27</v>
      </c>
      <c r="F29" s="65">
        <v>400.63</v>
      </c>
      <c r="G29" s="65">
        <v>1865.81</v>
      </c>
      <c r="H29" s="65">
        <v>41868.38</v>
      </c>
      <c r="I29" s="13"/>
    </row>
    <row r="30" spans="1:9" ht="12.75">
      <c r="A30" s="2" t="s">
        <v>103</v>
      </c>
      <c r="B30" s="67">
        <v>145975.86</v>
      </c>
      <c r="C30" s="67">
        <v>42810.27</v>
      </c>
      <c r="D30" s="67">
        <v>18207.14</v>
      </c>
      <c r="E30" s="67">
        <v>3219.21</v>
      </c>
      <c r="F30" s="67">
        <v>1806.12</v>
      </c>
      <c r="G30" s="67">
        <v>9842.77</v>
      </c>
      <c r="H30" s="67">
        <v>221861.38</v>
      </c>
      <c r="I30" s="13"/>
    </row>
    <row r="31" spans="1:9" ht="12.75">
      <c r="A31" s="13" t="s">
        <v>87</v>
      </c>
      <c r="B31" s="68">
        <v>43.4</v>
      </c>
      <c r="C31" s="68">
        <v>45.5</v>
      </c>
      <c r="D31" s="68">
        <v>44.9</v>
      </c>
      <c r="E31" s="68">
        <v>43.9</v>
      </c>
      <c r="F31" s="68">
        <v>44.1</v>
      </c>
      <c r="G31" s="68">
        <v>43.3</v>
      </c>
      <c r="H31" s="68">
        <v>43.9</v>
      </c>
      <c r="I31" s="13"/>
    </row>
    <row r="32" spans="1:11" ht="3" customHeight="1">
      <c r="A32" s="9"/>
      <c r="B32" s="9"/>
      <c r="C32" s="10"/>
      <c r="D32" s="10"/>
      <c r="E32" s="10"/>
      <c r="F32" s="10"/>
      <c r="G32" s="10"/>
      <c r="H32" s="10"/>
      <c r="I32" s="21"/>
      <c r="J32" s="21"/>
      <c r="K32" s="21"/>
    </row>
    <row r="33" spans="1:6" s="43" customFormat="1" ht="14.25" customHeight="1">
      <c r="A33" s="74" t="s">
        <v>198</v>
      </c>
      <c r="C33" s="75"/>
      <c r="D33" s="75"/>
      <c r="E33" s="75"/>
      <c r="F33" s="75"/>
    </row>
    <row r="44" ht="12.75">
      <c r="K44" s="1"/>
    </row>
  </sheetData>
  <mergeCells count="5">
    <mergeCell ref="B24:H24"/>
    <mergeCell ref="B15:H15"/>
    <mergeCell ref="B6:H6"/>
    <mergeCell ref="B3:G3"/>
    <mergeCell ref="H3:H4"/>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9.xml><?xml version="1.0" encoding="utf-8"?>
<worksheet xmlns="http://schemas.openxmlformats.org/spreadsheetml/2006/main" xmlns:r="http://schemas.openxmlformats.org/officeDocument/2006/relationships">
  <dimension ref="A1:O58"/>
  <sheetViews>
    <sheetView workbookViewId="0" topLeftCell="A1">
      <selection activeCell="A5" sqref="A5:I5"/>
    </sheetView>
  </sheetViews>
  <sheetFormatPr defaultColWidth="9.140625" defaultRowHeight="12.75"/>
  <cols>
    <col min="1" max="1" width="12.8515625" style="0" customWidth="1"/>
    <col min="2" max="9" width="8.140625" style="0" customWidth="1"/>
  </cols>
  <sheetData>
    <row r="1" ht="15" customHeight="1">
      <c r="A1" s="2" t="s">
        <v>186</v>
      </c>
    </row>
    <row r="2" ht="3" customHeight="1"/>
    <row r="3" spans="1:10" ht="15" customHeight="1">
      <c r="A3" s="17" t="s">
        <v>108</v>
      </c>
      <c r="B3" s="18" t="s">
        <v>50</v>
      </c>
      <c r="C3" s="18" t="s">
        <v>118</v>
      </c>
      <c r="D3" s="18" t="s">
        <v>119</v>
      </c>
      <c r="E3" s="18" t="s">
        <v>120</v>
      </c>
      <c r="F3" s="18" t="s">
        <v>121</v>
      </c>
      <c r="G3" s="18" t="s">
        <v>122</v>
      </c>
      <c r="H3" s="18" t="s">
        <v>123</v>
      </c>
      <c r="I3" s="18" t="s">
        <v>92</v>
      </c>
      <c r="J3" s="18" t="s">
        <v>96</v>
      </c>
    </row>
    <row r="4" spans="1:10" ht="3" customHeight="1">
      <c r="A4" s="89"/>
      <c r="B4" s="90"/>
      <c r="C4" s="90"/>
      <c r="D4" s="90"/>
      <c r="E4" s="90"/>
      <c r="F4" s="90"/>
      <c r="G4" s="90"/>
      <c r="H4" s="90"/>
      <c r="I4" s="90"/>
      <c r="J4" s="91"/>
    </row>
    <row r="5" spans="1:9" ht="12.75" customHeight="1">
      <c r="A5" s="13"/>
      <c r="B5" s="160" t="s">
        <v>84</v>
      </c>
      <c r="C5" s="160"/>
      <c r="D5" s="160"/>
      <c r="E5" s="160"/>
      <c r="F5" s="160"/>
      <c r="G5" s="160"/>
      <c r="H5" s="160"/>
      <c r="I5" s="160"/>
    </row>
    <row r="6" spans="1:10" ht="12.75">
      <c r="A6" s="13" t="s">
        <v>82</v>
      </c>
      <c r="B6" s="65">
        <v>109.37</v>
      </c>
      <c r="C6" s="65">
        <v>85.13</v>
      </c>
      <c r="D6" s="65">
        <v>82.72</v>
      </c>
      <c r="E6" s="65">
        <v>65.78</v>
      </c>
      <c r="F6" s="65">
        <v>41.85</v>
      </c>
      <c r="G6" s="65">
        <v>8.33</v>
      </c>
      <c r="H6" s="65">
        <v>21</v>
      </c>
      <c r="I6" s="65">
        <v>13.48</v>
      </c>
      <c r="J6" s="65">
        <v>427.66</v>
      </c>
    </row>
    <row r="7" spans="1:10" ht="12.75">
      <c r="A7" s="19" t="s">
        <v>90</v>
      </c>
      <c r="B7" s="65">
        <v>89.22</v>
      </c>
      <c r="C7" s="65">
        <v>125.12</v>
      </c>
      <c r="D7" s="65">
        <v>33</v>
      </c>
      <c r="E7" s="65">
        <v>39.73</v>
      </c>
      <c r="F7" s="65" t="s">
        <v>202</v>
      </c>
      <c r="G7" s="65" t="s">
        <v>202</v>
      </c>
      <c r="H7" s="65" t="s">
        <v>202</v>
      </c>
      <c r="I7" s="65">
        <v>11.15</v>
      </c>
      <c r="J7" s="65">
        <v>381.98</v>
      </c>
    </row>
    <row r="8" spans="1:10" ht="12.75">
      <c r="A8" s="13" t="s">
        <v>143</v>
      </c>
      <c r="B8" s="65">
        <v>456.93</v>
      </c>
      <c r="C8" s="65">
        <v>306.42</v>
      </c>
      <c r="D8" s="65">
        <v>163.89</v>
      </c>
      <c r="E8" s="65">
        <v>110.54</v>
      </c>
      <c r="F8" s="65" t="s">
        <v>202</v>
      </c>
      <c r="G8" s="65" t="s">
        <v>202</v>
      </c>
      <c r="H8" s="65">
        <v>8.71</v>
      </c>
      <c r="I8" s="65">
        <v>5.96</v>
      </c>
      <c r="J8" s="65">
        <v>1211</v>
      </c>
    </row>
    <row r="9" spans="1:10" ht="12.75">
      <c r="A9" s="13" t="s">
        <v>138</v>
      </c>
      <c r="B9" s="65">
        <v>647.87</v>
      </c>
      <c r="C9" s="65">
        <v>783.9</v>
      </c>
      <c r="D9" s="65">
        <v>446.12</v>
      </c>
      <c r="E9" s="65">
        <v>255.16</v>
      </c>
      <c r="F9" s="65">
        <v>202.21</v>
      </c>
      <c r="G9" s="65">
        <v>144.26</v>
      </c>
      <c r="H9" s="65">
        <v>17.25</v>
      </c>
      <c r="I9" s="65">
        <v>24.73</v>
      </c>
      <c r="J9" s="65">
        <v>2521.52</v>
      </c>
    </row>
    <row r="10" spans="1:10" ht="12.75">
      <c r="A10" s="13" t="s">
        <v>139</v>
      </c>
      <c r="B10" s="65">
        <v>4067.66</v>
      </c>
      <c r="C10" s="65">
        <v>2816.47</v>
      </c>
      <c r="D10" s="65">
        <v>2409.54</v>
      </c>
      <c r="E10" s="65">
        <v>1218.96</v>
      </c>
      <c r="F10" s="65">
        <v>1098.04</v>
      </c>
      <c r="G10" s="65">
        <v>363.09</v>
      </c>
      <c r="H10" s="65">
        <v>225.83</v>
      </c>
      <c r="I10" s="65">
        <v>182.68</v>
      </c>
      <c r="J10" s="65">
        <v>12382.25</v>
      </c>
    </row>
    <row r="11" spans="1:10" ht="12.75">
      <c r="A11" s="13" t="s">
        <v>140</v>
      </c>
      <c r="B11" s="65">
        <v>1051.53</v>
      </c>
      <c r="C11" s="65">
        <v>757.27</v>
      </c>
      <c r="D11" s="65">
        <v>555</v>
      </c>
      <c r="E11" s="65">
        <v>258.34</v>
      </c>
      <c r="F11" s="65">
        <v>351.29</v>
      </c>
      <c r="G11" s="65">
        <v>90.06</v>
      </c>
      <c r="H11" s="65">
        <v>95.87</v>
      </c>
      <c r="I11" s="65">
        <v>49.28</v>
      </c>
      <c r="J11" s="65">
        <v>3208.66</v>
      </c>
    </row>
    <row r="12" spans="1:10" ht="12.75">
      <c r="A12" s="13" t="s">
        <v>86</v>
      </c>
      <c r="B12" s="65">
        <v>391.05</v>
      </c>
      <c r="C12" s="65">
        <v>309.82</v>
      </c>
      <c r="D12" s="65">
        <v>157.47</v>
      </c>
      <c r="E12" s="65">
        <v>76.19</v>
      </c>
      <c r="F12" s="65" t="s">
        <v>202</v>
      </c>
      <c r="G12" s="65" t="s">
        <v>202</v>
      </c>
      <c r="H12" s="65" t="s">
        <v>202</v>
      </c>
      <c r="I12" s="65">
        <v>5.89</v>
      </c>
      <c r="J12" s="65">
        <v>1147.86</v>
      </c>
    </row>
    <row r="13" spans="1:10" ht="12.75">
      <c r="A13" s="6" t="s">
        <v>103</v>
      </c>
      <c r="B13" s="66">
        <v>6813.64</v>
      </c>
      <c r="C13" s="66">
        <v>5184.13</v>
      </c>
      <c r="D13" s="66">
        <v>3847.74</v>
      </c>
      <c r="E13" s="66">
        <v>2024.71</v>
      </c>
      <c r="F13" s="66">
        <v>2003.05</v>
      </c>
      <c r="G13" s="66">
        <v>711.83</v>
      </c>
      <c r="H13" s="66">
        <v>402.66</v>
      </c>
      <c r="I13" s="66">
        <v>293.18</v>
      </c>
      <c r="J13" s="66">
        <v>21280.93</v>
      </c>
    </row>
    <row r="14" spans="1:10" ht="12.75">
      <c r="A14" s="13" t="s">
        <v>91</v>
      </c>
      <c r="B14" s="68">
        <v>39.5</v>
      </c>
      <c r="C14" s="68">
        <v>39.2</v>
      </c>
      <c r="D14" s="68">
        <v>39.5</v>
      </c>
      <c r="E14" s="68">
        <v>38.4</v>
      </c>
      <c r="F14" s="68">
        <v>39.6</v>
      </c>
      <c r="G14" s="68">
        <v>37.8</v>
      </c>
      <c r="H14" s="68">
        <v>42.2</v>
      </c>
      <c r="I14" s="68">
        <v>39.2</v>
      </c>
      <c r="J14" s="68">
        <v>39.3</v>
      </c>
    </row>
    <row r="15" spans="1:10" ht="3" customHeight="1">
      <c r="A15" s="13"/>
      <c r="B15" s="68"/>
      <c r="C15" s="68"/>
      <c r="D15" s="68"/>
      <c r="E15" s="68"/>
      <c r="F15" s="68"/>
      <c r="G15" s="68"/>
      <c r="H15" s="68"/>
      <c r="I15" s="68"/>
      <c r="J15" s="68"/>
    </row>
    <row r="16" spans="1:9" ht="12.75" customHeight="1">
      <c r="A16" s="13"/>
      <c r="B16" s="156" t="s">
        <v>89</v>
      </c>
      <c r="C16" s="156"/>
      <c r="D16" s="156"/>
      <c r="E16" s="156"/>
      <c r="F16" s="156"/>
      <c r="G16" s="156"/>
      <c r="H16" s="156"/>
      <c r="I16" s="156"/>
    </row>
    <row r="17" spans="1:10" ht="12.75">
      <c r="A17" s="13" t="s">
        <v>82</v>
      </c>
      <c r="B17" s="65">
        <v>988.24</v>
      </c>
      <c r="C17" s="65">
        <v>1433.74</v>
      </c>
      <c r="D17" s="65">
        <v>924.21</v>
      </c>
      <c r="E17" s="65">
        <v>649.97</v>
      </c>
      <c r="F17" s="65">
        <v>389.96</v>
      </c>
      <c r="G17" s="65">
        <v>118.64</v>
      </c>
      <c r="H17" s="65">
        <v>214.18</v>
      </c>
      <c r="I17" s="65">
        <v>150.21</v>
      </c>
      <c r="J17" s="65">
        <v>4869.14</v>
      </c>
    </row>
    <row r="18" spans="1:10" ht="12.75">
      <c r="A18" s="19" t="s">
        <v>90</v>
      </c>
      <c r="B18" s="65">
        <v>2645.54</v>
      </c>
      <c r="C18" s="65">
        <v>3947.72</v>
      </c>
      <c r="D18" s="65">
        <v>1915.14</v>
      </c>
      <c r="E18" s="65">
        <v>885.34</v>
      </c>
      <c r="F18" s="65" t="s">
        <v>202</v>
      </c>
      <c r="G18" s="65" t="s">
        <v>202</v>
      </c>
      <c r="H18" s="65" t="s">
        <v>202</v>
      </c>
      <c r="I18" s="65">
        <v>142.39</v>
      </c>
      <c r="J18" s="65">
        <v>11678.46</v>
      </c>
    </row>
    <row r="19" spans="1:15" ht="12.75">
      <c r="A19" s="13" t="s">
        <v>143</v>
      </c>
      <c r="B19" s="65">
        <v>11391.06</v>
      </c>
      <c r="C19" s="65">
        <v>12022.86</v>
      </c>
      <c r="D19" s="65">
        <v>7346.6</v>
      </c>
      <c r="E19" s="65">
        <v>3655.94</v>
      </c>
      <c r="F19" s="65" t="s">
        <v>202</v>
      </c>
      <c r="G19" s="65" t="s">
        <v>202</v>
      </c>
      <c r="H19" s="65">
        <v>321.85</v>
      </c>
      <c r="I19" s="65">
        <v>568.86</v>
      </c>
      <c r="J19" s="65">
        <v>40525.84</v>
      </c>
      <c r="O19" s="1"/>
    </row>
    <row r="20" spans="1:10" ht="12.75">
      <c r="A20" s="13" t="s">
        <v>138</v>
      </c>
      <c r="B20" s="65">
        <v>10835.99</v>
      </c>
      <c r="C20" s="65">
        <v>13273.21</v>
      </c>
      <c r="D20" s="65">
        <v>8408.77</v>
      </c>
      <c r="E20" s="65">
        <v>4276.27</v>
      </c>
      <c r="F20" s="65">
        <v>4531.62</v>
      </c>
      <c r="G20" s="65">
        <v>1477.25</v>
      </c>
      <c r="H20" s="65">
        <v>437.43</v>
      </c>
      <c r="I20" s="65">
        <v>712.85</v>
      </c>
      <c r="J20" s="65">
        <v>43953.38</v>
      </c>
    </row>
    <row r="21" spans="1:10" ht="12.75">
      <c r="A21" s="13" t="s">
        <v>139</v>
      </c>
      <c r="B21" s="65">
        <v>25182.39</v>
      </c>
      <c r="C21" s="65">
        <v>17729.92</v>
      </c>
      <c r="D21" s="65">
        <v>14513.84</v>
      </c>
      <c r="E21" s="65">
        <v>6626.13</v>
      </c>
      <c r="F21" s="65">
        <v>7429.56</v>
      </c>
      <c r="G21" s="65">
        <v>1844.67</v>
      </c>
      <c r="H21" s="65">
        <v>1509.34</v>
      </c>
      <c r="I21" s="65">
        <v>1347.55</v>
      </c>
      <c r="J21" s="65">
        <v>76183.42</v>
      </c>
    </row>
    <row r="22" spans="1:10" ht="12.75">
      <c r="A22" s="13" t="s">
        <v>140</v>
      </c>
      <c r="B22" s="65">
        <v>5867.96</v>
      </c>
      <c r="C22" s="65">
        <v>4117.03</v>
      </c>
      <c r="D22" s="65">
        <v>3203.46</v>
      </c>
      <c r="E22" s="65">
        <v>1333.2</v>
      </c>
      <c r="F22" s="65">
        <v>1714.65</v>
      </c>
      <c r="G22" s="65">
        <v>486.58</v>
      </c>
      <c r="H22" s="65">
        <v>514.5</v>
      </c>
      <c r="I22" s="65">
        <v>377.19</v>
      </c>
      <c r="J22" s="65">
        <v>17614.57</v>
      </c>
    </row>
    <row r="23" spans="1:10" ht="12.75">
      <c r="A23" s="13" t="s">
        <v>86</v>
      </c>
      <c r="B23" s="65">
        <v>1744.19</v>
      </c>
      <c r="C23" s="65">
        <v>1560.28</v>
      </c>
      <c r="D23" s="65">
        <v>1034.02</v>
      </c>
      <c r="E23" s="65">
        <v>425.93</v>
      </c>
      <c r="F23" s="65" t="s">
        <v>202</v>
      </c>
      <c r="G23" s="65" t="s">
        <v>202</v>
      </c>
      <c r="H23" s="65" t="s">
        <v>202</v>
      </c>
      <c r="I23" s="65">
        <v>98.32</v>
      </c>
      <c r="J23" s="65">
        <v>5755.64</v>
      </c>
    </row>
    <row r="24" spans="1:10" ht="12.75">
      <c r="A24" s="6" t="s">
        <v>103</v>
      </c>
      <c r="B24" s="66">
        <v>58655.36</v>
      </c>
      <c r="C24" s="66">
        <v>54084.76</v>
      </c>
      <c r="D24" s="66">
        <v>37346.05</v>
      </c>
      <c r="E24" s="66">
        <v>17852.77</v>
      </c>
      <c r="F24" s="66">
        <v>20491.7</v>
      </c>
      <c r="G24" s="66">
        <v>5525.43</v>
      </c>
      <c r="H24" s="66">
        <v>3227.01</v>
      </c>
      <c r="I24" s="66">
        <v>3397.35</v>
      </c>
      <c r="J24" s="66">
        <v>200580.44</v>
      </c>
    </row>
    <row r="25" spans="1:10" ht="12.75">
      <c r="A25" s="13" t="s">
        <v>91</v>
      </c>
      <c r="B25" s="68">
        <v>34.1</v>
      </c>
      <c r="C25" s="68">
        <v>31.8</v>
      </c>
      <c r="D25" s="68">
        <v>33.4</v>
      </c>
      <c r="E25" s="68">
        <v>32.6</v>
      </c>
      <c r="F25" s="68">
        <v>32.1</v>
      </c>
      <c r="G25" s="68">
        <v>33</v>
      </c>
      <c r="H25" s="68">
        <v>37.8</v>
      </c>
      <c r="I25" s="68">
        <v>34.3</v>
      </c>
      <c r="J25" s="68">
        <v>33</v>
      </c>
    </row>
    <row r="26" spans="1:10" ht="3" customHeight="1">
      <c r="A26" s="13"/>
      <c r="B26" s="68"/>
      <c r="C26" s="68"/>
      <c r="D26" s="68"/>
      <c r="E26" s="68"/>
      <c r="F26" s="68"/>
      <c r="G26" s="68"/>
      <c r="H26" s="68"/>
      <c r="I26" s="68"/>
      <c r="J26" s="68"/>
    </row>
    <row r="27" spans="1:9" ht="12.75" customHeight="1">
      <c r="A27" s="13"/>
      <c r="B27" s="157" t="s">
        <v>88</v>
      </c>
      <c r="C27" s="157"/>
      <c r="D27" s="157"/>
      <c r="E27" s="157"/>
      <c r="F27" s="157"/>
      <c r="G27" s="157"/>
      <c r="H27" s="157"/>
      <c r="I27" s="157"/>
    </row>
    <row r="28" spans="1:10" ht="12.75">
      <c r="A28" s="13" t="s">
        <v>82</v>
      </c>
      <c r="B28" s="65">
        <v>1097.61</v>
      </c>
      <c r="C28" s="65">
        <v>1518.87</v>
      </c>
      <c r="D28" s="65">
        <v>1006.93</v>
      </c>
      <c r="E28" s="65">
        <v>715.74</v>
      </c>
      <c r="F28" s="65">
        <v>431.81</v>
      </c>
      <c r="G28" s="65">
        <v>126.98</v>
      </c>
      <c r="H28" s="65">
        <v>235.18</v>
      </c>
      <c r="I28" s="65">
        <v>163.69</v>
      </c>
      <c r="J28" s="65">
        <v>5296.81</v>
      </c>
    </row>
    <row r="29" spans="1:10" ht="12.75">
      <c r="A29" s="19" t="s">
        <v>90</v>
      </c>
      <c r="B29" s="65">
        <v>2734.76</v>
      </c>
      <c r="C29" s="65">
        <v>4072.84</v>
      </c>
      <c r="D29" s="65">
        <v>1948.14</v>
      </c>
      <c r="E29" s="65">
        <v>925.08</v>
      </c>
      <c r="F29" s="65">
        <v>1860.69</v>
      </c>
      <c r="G29" s="65" t="s">
        <v>202</v>
      </c>
      <c r="H29" s="65" t="s">
        <v>202</v>
      </c>
      <c r="I29" s="65">
        <v>153.54</v>
      </c>
      <c r="J29" s="65">
        <v>12060.44</v>
      </c>
    </row>
    <row r="30" spans="1:10" ht="12.75">
      <c r="A30" s="13" t="s">
        <v>143</v>
      </c>
      <c r="B30" s="65">
        <v>11847.99</v>
      </c>
      <c r="C30" s="65">
        <v>12329.28</v>
      </c>
      <c r="D30" s="65">
        <v>7510.49</v>
      </c>
      <c r="E30" s="65">
        <v>3766.48</v>
      </c>
      <c r="F30" s="65">
        <v>4164.13</v>
      </c>
      <c r="G30" s="65">
        <v>1213.1</v>
      </c>
      <c r="H30" s="65">
        <v>330.56</v>
      </c>
      <c r="I30" s="65">
        <v>574.82</v>
      </c>
      <c r="J30" s="65">
        <v>41736.84</v>
      </c>
    </row>
    <row r="31" spans="1:10" ht="12.75">
      <c r="A31" s="13" t="s">
        <v>138</v>
      </c>
      <c r="B31" s="65">
        <v>11483.86</v>
      </c>
      <c r="C31" s="65">
        <v>14057.11</v>
      </c>
      <c r="D31" s="65">
        <v>8854.9</v>
      </c>
      <c r="E31" s="65">
        <v>4531.43</v>
      </c>
      <c r="F31" s="65">
        <v>4733.84</v>
      </c>
      <c r="G31" s="65">
        <v>1621.51</v>
      </c>
      <c r="H31" s="65">
        <v>454.68</v>
      </c>
      <c r="I31" s="65">
        <v>737.58</v>
      </c>
      <c r="J31" s="65">
        <v>46474.9</v>
      </c>
    </row>
    <row r="32" spans="1:10" ht="12.75">
      <c r="A32" s="13" t="s">
        <v>139</v>
      </c>
      <c r="B32" s="65">
        <v>29250.05</v>
      </c>
      <c r="C32" s="65">
        <v>20546.39</v>
      </c>
      <c r="D32" s="65">
        <v>16923.38</v>
      </c>
      <c r="E32" s="65">
        <v>7845.09</v>
      </c>
      <c r="F32" s="65">
        <v>8527.59</v>
      </c>
      <c r="G32" s="65">
        <v>2207.76</v>
      </c>
      <c r="H32" s="65">
        <v>1735.17</v>
      </c>
      <c r="I32" s="65">
        <v>1530.24</v>
      </c>
      <c r="J32" s="65">
        <v>88565.67</v>
      </c>
    </row>
    <row r="33" spans="1:10" ht="12.75">
      <c r="A33" s="13" t="s">
        <v>140</v>
      </c>
      <c r="B33" s="65">
        <v>6919.49</v>
      </c>
      <c r="C33" s="65">
        <v>4874.3</v>
      </c>
      <c r="D33" s="65">
        <v>3758.46</v>
      </c>
      <c r="E33" s="65">
        <v>1591.55</v>
      </c>
      <c r="F33" s="65">
        <v>2065.95</v>
      </c>
      <c r="G33" s="65">
        <v>576.64</v>
      </c>
      <c r="H33" s="65">
        <v>610.37</v>
      </c>
      <c r="I33" s="65">
        <v>426.47</v>
      </c>
      <c r="J33" s="65">
        <v>20823.22</v>
      </c>
    </row>
    <row r="34" spans="1:10" ht="12.75">
      <c r="A34" s="13" t="s">
        <v>86</v>
      </c>
      <c r="B34" s="65">
        <v>2135.23</v>
      </c>
      <c r="C34" s="65">
        <v>1870.1</v>
      </c>
      <c r="D34" s="65">
        <v>1191.5</v>
      </c>
      <c r="E34" s="65">
        <v>502.12</v>
      </c>
      <c r="F34" s="65">
        <v>710.75</v>
      </c>
      <c r="G34" s="65" t="s">
        <v>202</v>
      </c>
      <c r="H34" s="65" t="s">
        <v>202</v>
      </c>
      <c r="I34" s="65">
        <v>104.21</v>
      </c>
      <c r="J34" s="65">
        <v>6903.5</v>
      </c>
    </row>
    <row r="35" spans="1:10" ht="12.75">
      <c r="A35" s="2" t="s">
        <v>103</v>
      </c>
      <c r="B35" s="67">
        <v>65469</v>
      </c>
      <c r="C35" s="67">
        <v>59268.89</v>
      </c>
      <c r="D35" s="67">
        <v>41193.8</v>
      </c>
      <c r="E35" s="67">
        <v>19877.47</v>
      </c>
      <c r="F35" s="67">
        <v>22494.75</v>
      </c>
      <c r="G35" s="67">
        <v>6237.26</v>
      </c>
      <c r="H35" s="67">
        <v>3629.67</v>
      </c>
      <c r="I35" s="67">
        <v>3690.54</v>
      </c>
      <c r="J35" s="67">
        <v>221861.38</v>
      </c>
    </row>
    <row r="36" spans="1:10" ht="12.75">
      <c r="A36" s="13" t="s">
        <v>91</v>
      </c>
      <c r="B36" s="68">
        <v>34.7</v>
      </c>
      <c r="C36" s="68">
        <v>32.4</v>
      </c>
      <c r="D36" s="68">
        <v>33.9</v>
      </c>
      <c r="E36" s="68">
        <v>33.2</v>
      </c>
      <c r="F36" s="68">
        <v>32.7</v>
      </c>
      <c r="G36" s="68">
        <v>33.6</v>
      </c>
      <c r="H36" s="68">
        <v>38.3</v>
      </c>
      <c r="I36" s="68">
        <v>34.7</v>
      </c>
      <c r="J36" s="68">
        <v>33.7</v>
      </c>
    </row>
    <row r="37" spans="1:11" ht="3" customHeight="1">
      <c r="A37" s="9"/>
      <c r="B37" s="9"/>
      <c r="C37" s="10"/>
      <c r="D37" s="10"/>
      <c r="E37" s="10"/>
      <c r="F37" s="10"/>
      <c r="G37" s="10"/>
      <c r="H37" s="10"/>
      <c r="I37" s="9"/>
      <c r="J37" s="9"/>
      <c r="K37" s="21"/>
    </row>
    <row r="38" spans="1:15" s="48" customFormat="1" ht="23.25" customHeight="1">
      <c r="A38" s="150" t="s">
        <v>210</v>
      </c>
      <c r="B38" s="150"/>
      <c r="C38" s="150"/>
      <c r="D38" s="150"/>
      <c r="E38" s="150"/>
      <c r="F38" s="150"/>
      <c r="G38" s="150"/>
      <c r="H38" s="150"/>
      <c r="I38" s="150"/>
      <c r="J38" s="150"/>
      <c r="K38" s="86"/>
      <c r="L38" s="86"/>
      <c r="M38" s="86"/>
      <c r="N38" s="86"/>
      <c r="O38" s="86"/>
    </row>
    <row r="39" spans="1:11" s="48" customFormat="1" ht="12" customHeight="1">
      <c r="A39" s="72" t="s">
        <v>197</v>
      </c>
      <c r="C39" s="73"/>
      <c r="D39" s="73"/>
      <c r="E39" s="73"/>
      <c r="F39" s="73"/>
      <c r="I39" s="72"/>
      <c r="K39" s="73"/>
    </row>
    <row r="58" ht="12.75">
      <c r="O58" s="1"/>
    </row>
  </sheetData>
  <mergeCells count="4">
    <mergeCell ref="B5:I5"/>
    <mergeCell ref="B16:I16"/>
    <mergeCell ref="B27:I27"/>
    <mergeCell ref="A38:J38"/>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Nursing and midwifery labour force detailed tables - Registered nurses, demographic overview, tables 1-12 (AIHW)</dc:title>
  <dc:subject>Nursing and midwifery labour force 2008</dc:subject>
  <dc:creator>AIHW</dc:creator>
  <cp:keywords/>
  <dc:description/>
  <cp:lastModifiedBy>Australian Institute of Health and Welfare</cp:lastModifiedBy>
  <cp:lastPrinted>2010-09-30T23:49:25Z</cp:lastPrinted>
  <dcterms:created xsi:type="dcterms:W3CDTF">2005-04-27T06:42:41Z</dcterms:created>
  <dcterms:modified xsi:type="dcterms:W3CDTF">2010-10-11T22:29:50Z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