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phanpram\Work Folders\Desktop\"/>
    </mc:Choice>
  </mc:AlternateContent>
  <xr:revisionPtr revIDLastSave="0" documentId="8_{B60EFF19-64E6-433D-BBAF-80E7218AEEB8}" xr6:coauthVersionLast="47" xr6:coauthVersionMax="47" xr10:uidLastSave="{00000000-0000-0000-0000-000000000000}"/>
  <bookViews>
    <workbookView xWindow="1104" yWindow="138" windowWidth="21036" windowHeight="12582" tabRatio="892" xr2:uid="{8924077A-A15E-4ED3-9DE3-AACFDC46C6D1}"/>
  </bookViews>
  <sheets>
    <sheet name="Contents" sheetId="1" r:id="rId1"/>
    <sheet name=" 1.1" sheetId="2" r:id="rId2"/>
    <sheet name=" 1.2" sheetId="3" r:id="rId3"/>
    <sheet name=" 1.3" sheetId="4" r:id="rId4"/>
    <sheet name=" 1.4" sheetId="5" r:id="rId5"/>
    <sheet name="1.5" sheetId="6" r:id="rId6"/>
    <sheet name="1.6" sheetId="7" r:id="rId7"/>
    <sheet name="1.7a" sheetId="8" r:id="rId8"/>
    <sheet name="1.7b" sheetId="18" r:id="rId9"/>
    <sheet name="1.8" sheetId="9" r:id="rId10"/>
    <sheet name="1.9" sheetId="10" r:id="rId11"/>
    <sheet name="1.10" sheetId="11" r:id="rId12"/>
    <sheet name="1.11" sheetId="12" r:id="rId13"/>
    <sheet name="1.12" sheetId="13" r:id="rId14"/>
    <sheet name="1.13" sheetId="14" r:id="rId15"/>
    <sheet name="1.14a" sheetId="15" r:id="rId16"/>
    <sheet name="1.14b" sheetId="19" r:id="rId17"/>
    <sheet name="1.15" sheetId="16" r:id="rId18"/>
    <sheet name="1.16" sheetId="17" r:id="rId19"/>
    <sheet name=" 2.1" sheetId="20" r:id="rId20"/>
    <sheet name="2.2a" sheetId="22" r:id="rId21"/>
    <sheet name="2.2b-c" sheetId="23" r:id="rId22"/>
    <sheet name=" 2.3" sheetId="24" r:id="rId23"/>
    <sheet name=" 2.4" sheetId="25" r:id="rId24"/>
    <sheet name=" 2.5a" sheetId="26" r:id="rId25"/>
    <sheet name="2.5b" sheetId="27" r:id="rId26"/>
    <sheet name=" 2.6a" sheetId="28" r:id="rId27"/>
    <sheet name=" 2.6b" sheetId="29" r:id="rId28"/>
    <sheet name=" 2.7a" sheetId="21" r:id="rId29"/>
    <sheet name="2.7b" sheetId="30" r:id="rId30"/>
    <sheet name="2.8a" sheetId="31" r:id="rId31"/>
    <sheet name="2.8b" sheetId="32" r:id="rId32"/>
    <sheet name="2.9a" sheetId="33" r:id="rId33"/>
    <sheet name="2.9b" sheetId="34" r:id="rId34"/>
    <sheet name="2.10a" sheetId="35" r:id="rId35"/>
    <sheet name="2.10b" sheetId="36" r:id="rId36"/>
    <sheet name="2.11" sheetId="37" r:id="rId37"/>
    <sheet name="2.12" sheetId="38" r:id="rId38"/>
    <sheet name="2.13" sheetId="39" r:id="rId39"/>
    <sheet name="2.14" sheetId="40" r:id="rId40"/>
    <sheet name=" 2.15" sheetId="41" r:id="rId41"/>
    <sheet name=" 2.16" sheetId="42" r:id="rId42"/>
    <sheet name=" 2.17" sheetId="43" r:id="rId43"/>
    <sheet name=" 2.18" sheetId="44" r:id="rId44"/>
    <sheet name=" 2.19a" sheetId="45" r:id="rId45"/>
    <sheet name=" 2.19b" sheetId="47" r:id="rId46"/>
    <sheet name=" 2.20" sheetId="46" r:id="rId47"/>
    <sheet name=" 3.1" sheetId="49" r:id="rId48"/>
    <sheet name=" 3.2a" sheetId="50" r:id="rId49"/>
    <sheet name=" 3.2b" sheetId="51" r:id="rId50"/>
    <sheet name=" 3.3a" sheetId="52" r:id="rId51"/>
    <sheet name=" 3.3b" sheetId="74" r:id="rId52"/>
    <sheet name=" 3.3c" sheetId="75" r:id="rId53"/>
    <sheet name=" 3.4a" sheetId="53" r:id="rId54"/>
    <sheet name=" 3.4b" sheetId="54" r:id="rId55"/>
    <sheet name=" 3.4c" sheetId="55" r:id="rId56"/>
    <sheet name=" 3.4d" sheetId="56" r:id="rId57"/>
    <sheet name=" 3.5" sheetId="57" r:id="rId58"/>
    <sheet name=" 3.6a" sheetId="58" r:id="rId59"/>
    <sheet name=" 3.6b" sheetId="59" r:id="rId60"/>
    <sheet name=" 3.6c" sheetId="60" r:id="rId61"/>
    <sheet name=" 3.7a" sheetId="61" r:id="rId62"/>
    <sheet name=" 3.7b" sheetId="62" r:id="rId63"/>
    <sheet name=" 3.7c" sheetId="63" r:id="rId64"/>
    <sheet name="3.7d" sheetId="64" r:id="rId65"/>
    <sheet name="3.8a" sheetId="65" r:id="rId66"/>
    <sheet name="3.8b" sheetId="66" r:id="rId67"/>
    <sheet name="3.8c" sheetId="67" r:id="rId68"/>
    <sheet name="3.8d" sheetId="68" r:id="rId69"/>
    <sheet name="3.9a" sheetId="69" r:id="rId70"/>
    <sheet name="3.9b" sheetId="70" r:id="rId71"/>
    <sheet name="3.10" sheetId="71" r:id="rId72"/>
    <sheet name="3.11a" sheetId="72" r:id="rId73"/>
    <sheet name="3.11b" sheetId="76" r:id="rId74"/>
    <sheet name="3.11c" sheetId="77" r:id="rId75"/>
    <sheet name="3.12" sheetId="78" r:id="rId76"/>
    <sheet name="3.13a" sheetId="79" r:id="rId77"/>
    <sheet name="3.13b" sheetId="73" r:id="rId78"/>
    <sheet name="3.13c" sheetId="80" r:id="rId79"/>
    <sheet name="3.13d" sheetId="81" r:id="rId80"/>
    <sheet name="3.14" sheetId="82" r:id="rId81"/>
    <sheet name=" S3.1" sheetId="92" r:id="rId82"/>
    <sheet name=" S3.2" sheetId="93" r:id="rId83"/>
    <sheet name=" S3.3" sheetId="94" r:id="rId84"/>
    <sheet name=" S3.4" sheetId="95" r:id="rId85"/>
    <sheet name=" S3.5" sheetId="96" r:id="rId86"/>
    <sheet name=" S3.6" sheetId="97" r:id="rId87"/>
    <sheet name="S3.7" sheetId="98" r:id="rId88"/>
    <sheet name="4.1" sheetId="116" r:id="rId89"/>
    <sheet name="4.2" sheetId="99" r:id="rId90"/>
    <sheet name="4.3" sheetId="100" r:id="rId91"/>
    <sheet name="4.4" sheetId="101" r:id="rId92"/>
    <sheet name="4.5a" sheetId="102" r:id="rId93"/>
    <sheet name="4.5b" sheetId="119" r:id="rId94"/>
    <sheet name="4.6" sheetId="103" r:id="rId95"/>
    <sheet name="4.7" sheetId="104" r:id="rId96"/>
    <sheet name="4.8a" sheetId="105" r:id="rId97"/>
    <sheet name="4.8b" sheetId="117" r:id="rId98"/>
    <sheet name="4.9" sheetId="106" r:id="rId99"/>
    <sheet name="4.10" sheetId="107" r:id="rId100"/>
    <sheet name="4.11" sheetId="108" r:id="rId101"/>
    <sheet name="4.12a" sheetId="109" r:id="rId102"/>
    <sheet name="4.12b" sheetId="120" r:id="rId103"/>
    <sheet name="4.13" sheetId="110" r:id="rId104"/>
    <sheet name="4.14" sheetId="111" r:id="rId105"/>
    <sheet name="4.15" sheetId="112" r:id="rId106"/>
    <sheet name="4.16" sheetId="113" r:id="rId107"/>
    <sheet name="4.17" sheetId="114" r:id="rId108"/>
    <sheet name="4.18" sheetId="115" r:id="rId109"/>
    <sheet name="4.19" sheetId="118" r:id="rId110"/>
    <sheet name="6.1" sheetId="121" r:id="rId111"/>
    <sheet name="6.2" sheetId="122" r:id="rId112"/>
    <sheet name="6.3" sheetId="123" r:id="rId113"/>
    <sheet name="6.4" sheetId="125" r:id="rId114"/>
    <sheet name="6.5" sheetId="126" r:id="rId115"/>
    <sheet name="6.6" sheetId="124" r:id="rId116"/>
    <sheet name="6.7" sheetId="127" r:id="rId117"/>
    <sheet name="6.8" sheetId="128" r:id="rId118"/>
    <sheet name="7.1" sheetId="129" r:id="rId119"/>
    <sheet name="7.2" sheetId="130" r:id="rId120"/>
    <sheet name="7.3" sheetId="131" r:id="rId121"/>
    <sheet name="7.4" sheetId="132" r:id="rId122"/>
    <sheet name="S7.1" sheetId="133" r:id="rId123"/>
    <sheet name="S7.2" sheetId="134" r:id="rId124"/>
    <sheet name="S7.3" sheetId="135" r:id="rId125"/>
    <sheet name="S7.4" sheetId="136" r:id="rId126"/>
    <sheet name="8.1" sheetId="137" r:id="rId127"/>
    <sheet name="8.2" sheetId="138" r:id="rId128"/>
    <sheet name="8.3" sheetId="139" r:id="rId129"/>
    <sheet name="9.1" sheetId="140" r:id="rId130"/>
    <sheet name="9.2" sheetId="141" r:id="rId131"/>
    <sheet name="9.3" sheetId="143" r:id="rId132"/>
    <sheet name="9.4" sheetId="142" r:id="rId133"/>
    <sheet name="9.5" sheetId="144" r:id="rId134"/>
    <sheet name="9.6" sheetId="145" r:id="rId135"/>
    <sheet name="9.7" sheetId="146" r:id="rId136"/>
    <sheet name="9.8" sheetId="147" r:id="rId137"/>
    <sheet name="9.9" sheetId="148" r:id="rId138"/>
    <sheet name="9.10" sheetId="149" r:id="rId139"/>
    <sheet name="9.11" sheetId="150" r:id="rId140"/>
    <sheet name="9.12" sheetId="151" r:id="rId141"/>
    <sheet name="9.13" sheetId="152" r:id="rId142"/>
    <sheet name="9.14" sheetId="153" r:id="rId14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5" i="1" l="1"/>
  <c r="C36" i="1"/>
  <c r="C37" i="1"/>
  <c r="C38" i="1"/>
  <c r="C34" i="1"/>
  <c r="C33" i="1"/>
  <c r="C39" i="1"/>
  <c r="C40" i="1"/>
  <c r="C41" i="1"/>
  <c r="G49" i="125"/>
  <c r="F49" i="125"/>
  <c r="G48" i="125"/>
  <c r="F48" i="125"/>
  <c r="G47" i="125"/>
  <c r="F47" i="125"/>
  <c r="G46" i="125"/>
  <c r="F46" i="125"/>
  <c r="G45" i="125"/>
  <c r="F45" i="125"/>
  <c r="G44" i="125"/>
  <c r="F44" i="125"/>
  <c r="G43" i="125"/>
  <c r="F43" i="125"/>
  <c r="G42" i="125"/>
  <c r="F42" i="125"/>
  <c r="G41" i="125"/>
  <c r="F41" i="125"/>
  <c r="G40" i="125"/>
  <c r="F40" i="125"/>
  <c r="G39" i="125"/>
  <c r="F39" i="125"/>
  <c r="G38" i="125"/>
  <c r="F38" i="125"/>
  <c r="G37" i="125"/>
  <c r="F37" i="125"/>
  <c r="G36" i="125"/>
  <c r="F36" i="125"/>
  <c r="G35" i="125"/>
  <c r="F35" i="125"/>
  <c r="G34" i="125"/>
  <c r="F34" i="125"/>
  <c r="G33" i="125"/>
  <c r="F33" i="125"/>
  <c r="G32" i="125"/>
  <c r="F32" i="125"/>
  <c r="G31" i="125"/>
  <c r="F31" i="125"/>
  <c r="G30" i="125"/>
  <c r="F30" i="125"/>
  <c r="G29" i="125"/>
  <c r="F29" i="125"/>
  <c r="G28" i="125"/>
  <c r="F28" i="125"/>
  <c r="G27" i="125"/>
  <c r="F27" i="125"/>
  <c r="G26" i="125"/>
  <c r="F26" i="125"/>
  <c r="G25" i="125"/>
  <c r="F25" i="125"/>
  <c r="G24" i="125"/>
  <c r="F24" i="125"/>
  <c r="G23" i="125"/>
  <c r="F23" i="125"/>
  <c r="G22" i="125"/>
  <c r="F22" i="125"/>
  <c r="G21" i="125"/>
  <c r="F21" i="125"/>
  <c r="G20" i="125"/>
  <c r="F20" i="125"/>
  <c r="G19" i="125"/>
  <c r="F19" i="125"/>
  <c r="G18" i="125"/>
  <c r="F18" i="125"/>
  <c r="G17" i="125"/>
  <c r="F17" i="125"/>
  <c r="G16" i="125"/>
  <c r="F16" i="125"/>
  <c r="G15" i="125"/>
  <c r="F15" i="125"/>
  <c r="G14" i="125"/>
  <c r="F14" i="125"/>
  <c r="G13" i="125"/>
  <c r="F13" i="125"/>
  <c r="G12" i="125"/>
  <c r="F12" i="125"/>
  <c r="G11" i="125"/>
  <c r="F11" i="125"/>
  <c r="G10" i="125"/>
  <c r="F10" i="125"/>
  <c r="G9" i="125"/>
  <c r="F9" i="125"/>
  <c r="G8" i="125"/>
  <c r="F8" i="125"/>
  <c r="G7" i="125"/>
  <c r="F7" i="125"/>
  <c r="G6" i="125"/>
  <c r="F6" i="125"/>
  <c r="G5" i="125"/>
  <c r="F5" i="125"/>
  <c r="D29" i="96"/>
  <c r="G29" i="96" s="1"/>
  <c r="J29" i="96" s="1"/>
  <c r="C29" i="96"/>
  <c r="F29" i="96" s="1"/>
  <c r="I29" i="96" s="1"/>
  <c r="B29" i="96"/>
  <c r="J28" i="96"/>
  <c r="G28" i="96"/>
  <c r="F28" i="96"/>
  <c r="I28" i="96" s="1"/>
  <c r="G26" i="96"/>
  <c r="J26" i="96" s="1"/>
  <c r="F26" i="96"/>
  <c r="I26" i="96" s="1"/>
  <c r="J25" i="96"/>
  <c r="G25" i="96"/>
  <c r="F25" i="96"/>
  <c r="G24" i="96"/>
  <c r="J24" i="96" s="1"/>
  <c r="F24" i="96"/>
  <c r="I24" i="96" s="1"/>
  <c r="J23" i="96"/>
  <c r="I23" i="96"/>
  <c r="G23" i="96"/>
  <c r="F23" i="96"/>
  <c r="G22" i="96"/>
  <c r="J22" i="96" s="1"/>
  <c r="F22" i="96"/>
  <c r="I22" i="96" s="1"/>
  <c r="J21" i="96"/>
  <c r="I21" i="96"/>
  <c r="G21" i="96"/>
  <c r="F21" i="96"/>
  <c r="G20" i="96"/>
  <c r="J20" i="96" s="1"/>
  <c r="F20" i="96"/>
  <c r="I20" i="96" s="1"/>
  <c r="J19" i="96"/>
  <c r="I19" i="96"/>
  <c r="G19" i="96"/>
  <c r="F19" i="96"/>
  <c r="G18" i="96"/>
  <c r="J18" i="96" s="1"/>
  <c r="F18" i="96"/>
  <c r="I18" i="96" s="1"/>
  <c r="J17" i="96"/>
  <c r="I17" i="96"/>
  <c r="G17" i="96"/>
  <c r="F17" i="96"/>
  <c r="G16" i="96"/>
  <c r="J16" i="96" s="1"/>
  <c r="F16" i="96"/>
  <c r="I16" i="96" s="1"/>
  <c r="J15" i="96"/>
  <c r="I15" i="96"/>
  <c r="G15" i="96"/>
  <c r="F15" i="96"/>
  <c r="G14" i="96"/>
  <c r="J14" i="96" s="1"/>
  <c r="F14" i="96"/>
  <c r="I14" i="96" s="1"/>
  <c r="J13" i="96"/>
  <c r="I13" i="96"/>
  <c r="G13" i="96"/>
  <c r="F13" i="96"/>
  <c r="G12" i="96"/>
  <c r="J12" i="96" s="1"/>
  <c r="F12" i="96"/>
  <c r="I12" i="96" s="1"/>
  <c r="J11" i="96"/>
  <c r="I11" i="96"/>
  <c r="G11" i="96"/>
  <c r="F11" i="96"/>
  <c r="G10" i="96"/>
  <c r="J10" i="96" s="1"/>
  <c r="F10" i="96"/>
  <c r="I10" i="96" s="1"/>
  <c r="J9" i="96"/>
  <c r="I9" i="96"/>
  <c r="G9" i="96"/>
  <c r="F9" i="96"/>
  <c r="G8" i="96"/>
  <c r="J8" i="96" s="1"/>
  <c r="F8" i="96"/>
  <c r="I8" i="96" s="1"/>
  <c r="J7" i="96"/>
  <c r="I7" i="96"/>
  <c r="G7" i="96"/>
  <c r="F7" i="96"/>
  <c r="G6" i="96"/>
  <c r="J6" i="96" s="1"/>
  <c r="F6" i="96"/>
  <c r="I6" i="96" s="1"/>
  <c r="J5" i="96"/>
  <c r="I5" i="96"/>
  <c r="G5" i="96"/>
  <c r="F5" i="96"/>
  <c r="E7" i="82" l="1"/>
  <c r="E6" i="82"/>
  <c r="E5" i="82"/>
  <c r="E4" i="82"/>
  <c r="D16" i="50"/>
  <c r="C16" i="50"/>
  <c r="B16" i="50"/>
  <c r="C56" i="1"/>
  <c r="C55" i="1"/>
  <c r="C54" i="1"/>
  <c r="C53" i="1"/>
  <c r="C52" i="1"/>
  <c r="C51" i="1"/>
  <c r="C50" i="1"/>
  <c r="C49" i="1"/>
  <c r="C48" i="1"/>
  <c r="C47" i="1"/>
  <c r="C45" i="1"/>
  <c r="C44" i="1"/>
  <c r="C43" i="1"/>
  <c r="C42" i="1"/>
  <c r="C32" i="1"/>
  <c r="C31" i="1"/>
  <c r="L4" i="25"/>
  <c r="K4" i="25"/>
  <c r="J4" i="25"/>
  <c r="I4" i="25"/>
  <c r="H4" i="25"/>
  <c r="G4" i="25"/>
  <c r="F4" i="25"/>
  <c r="E4" i="25"/>
  <c r="D4" i="25"/>
  <c r="C4" i="25"/>
  <c r="B4" i="25"/>
</calcChain>
</file>

<file path=xl/sharedStrings.xml><?xml version="1.0" encoding="utf-8"?>
<sst xmlns="http://schemas.openxmlformats.org/spreadsheetml/2006/main" count="3539" uniqueCount="905">
  <si>
    <t>www.aihw.gov.au/australias-health</t>
  </si>
  <si>
    <t>Contents</t>
  </si>
  <si>
    <t>The impact of a new disease: COVID-19 from 2020, 2021 and into 2022</t>
  </si>
  <si>
    <t>Changes in the health of Australians during the COVID-19 period</t>
  </si>
  <si>
    <t>Changes in Aboriginal and Torres Strait Islander people’s use of health services in the early part of the COVID-19 pandemic</t>
  </si>
  <si>
    <t>Changing patterns of mortality in Australia since 1900</t>
  </si>
  <si>
    <t>Australia’s health care system: its evolution from the Spanish influenza to COVID-19</t>
  </si>
  <si>
    <t>Health service costs in the last year of life</t>
  </si>
  <si>
    <t>Reporting on the health of culturally and linguistically diverse populations in Australia</t>
  </si>
  <si>
    <t>Mental health of young Australians</t>
  </si>
  <si>
    <t>Mothers who live in remote areas and their babies</t>
  </si>
  <si>
    <t>Health information in Australia: an evolving landscape with an integrated future</t>
  </si>
  <si>
    <t>Chapter 2</t>
  </si>
  <si>
    <t>Chapter 1</t>
  </si>
  <si>
    <t>Chapter 3</t>
  </si>
  <si>
    <t>Chapter 4</t>
  </si>
  <si>
    <t>Chapter 5</t>
  </si>
  <si>
    <t>Chapter 6</t>
  </si>
  <si>
    <t>Chapter 7</t>
  </si>
  <si>
    <t>Chapter 8</t>
  </si>
  <si>
    <t>Chapter 9</t>
  </si>
  <si>
    <t>Chapter 10</t>
  </si>
  <si>
    <t>Date</t>
  </si>
  <si>
    <t>PCR</t>
  </si>
  <si>
    <t>RAT</t>
  </si>
  <si>
    <t>Source: State Government of Victoria 2022.</t>
  </si>
  <si>
    <t>Figure 1.1: Rapid antigen self-test versus PCR confirmed cases, Victoria, 1 January to 30 April 2022</t>
  </si>
  <si>
    <t>High income</t>
  </si>
  <si>
    <t>United States</t>
  </si>
  <si>
    <t>Canada</t>
  </si>
  <si>
    <t>Australia</t>
  </si>
  <si>
    <t>United Kingdom</t>
  </si>
  <si>
    <t>Sweden</t>
  </si>
  <si>
    <t>New Zealand</t>
  </si>
  <si>
    <t/>
  </si>
  <si>
    <t>Notes:</t>
  </si>
  <si>
    <t>1. Data are obtained from publicly reported daily numbers and should be considered preliminary data that may be subject to changes.</t>
  </si>
  <si>
    <t xml:space="preserve">2. High income countries are all countries included in the 'World Bank's Income Groups Classification, 2016', of high income, which is determined by a country's gross national income per capita in US$.  </t>
  </si>
  <si>
    <t>Source: Ritchie et al. 2022.</t>
  </si>
  <si>
    <t>Figure 1.2: Country comparison of cumulative confirmed COVID-19 cases per million people, January 2020 to April 2022</t>
  </si>
  <si>
    <t>ACT</t>
  </si>
  <si>
    <t>NSW</t>
  </si>
  <si>
    <t>NT</t>
  </si>
  <si>
    <t>Qld</t>
  </si>
  <si>
    <t>SA</t>
  </si>
  <si>
    <t>Tas</t>
  </si>
  <si>
    <t>Vic</t>
  </si>
  <si>
    <t>WA</t>
  </si>
  <si>
    <t>AUS</t>
  </si>
  <si>
    <t>Note: Data are obtained from publicly reported daily numbers and should be considered preliminary data that may be subject to changes.</t>
  </si>
  <si>
    <t>Source: COVID Live 2022.</t>
  </si>
  <si>
    <t>Figure 1.3: Time series of cumulative confirmed COVID-19 cases for Australia and each jurisdiction, 25 January 2020 to 30 April 2022</t>
  </si>
  <si>
    <t>New Cases</t>
  </si>
  <si>
    <t>7-day average new cases</t>
  </si>
  <si>
    <t>New Deaths</t>
  </si>
  <si>
    <t>Hospitalised patients</t>
  </si>
  <si>
    <t>2. The data presented in the figure is the number of people in hospital on a given day rather than the number of new admissions each day. This measure also reflects severity of the illness as more severe surviving cases generally stay in hospital longer.</t>
  </si>
  <si>
    <t>3. Counts of deaths are those reported by surveillance systems and comprise deaths due to COVID-19 plus deaths from other causes in COVID-19 patients.</t>
  </si>
  <si>
    <t>Figure 1.4: Waves 1-3 daily cases, hospitalisations, and peak deaths</t>
  </si>
  <si>
    <t>New cases 7-day average</t>
  </si>
  <si>
    <t>4. 331 historical COVID-19 related deaths that occurred between January and March 2022 in NSW were reported on 1 April 2022 following cross-checking of death certificates by NSW Health (NSW Health 2022e)</t>
  </si>
  <si>
    <t>Figure 1.5: Wave 4 daily confirmed cases, hospitalisations, and peak deaths</t>
  </si>
  <si>
    <t>Male</t>
  </si>
  <si>
    <t>Female</t>
  </si>
  <si>
    <t>Age group</t>
  </si>
  <si>
    <t>Number</t>
  </si>
  <si>
    <t>Incidence (per 100,000)</t>
  </si>
  <si>
    <t>95% Confidence Interval</t>
  </si>
  <si>
    <t>0–9</t>
  </si>
  <si>
    <t>10,091 - 10,184</t>
  </si>
  <si>
    <t>10,014 - 10,108</t>
  </si>
  <si>
    <t>10–19</t>
  </si>
  <si>
    <t>12,956 - 13,061</t>
  </si>
  <si>
    <t>14,602 - 14,716</t>
  </si>
  <si>
    <t>20–29</t>
  </si>
  <si>
    <t>16,901 - 17,009</t>
  </si>
  <si>
    <t>18,845 - 18,960</t>
  </si>
  <si>
    <t>30–39</t>
  </si>
  <si>
    <t>13,977 - 14,077</t>
  </si>
  <si>
    <t>15,106 - 15,209</t>
  </si>
  <si>
    <t>40–49</t>
  </si>
  <si>
    <t>11,966 - 12,066</t>
  </si>
  <si>
    <t>13,298 - 13,402</t>
  </si>
  <si>
    <t>50–59</t>
  </si>
  <si>
    <t>9,921 - 10,016</t>
  </si>
  <si>
    <t>10,247 - 10,341</t>
  </si>
  <si>
    <t>60–69</t>
  </si>
  <si>
    <t>7,698 - 7,790</t>
  </si>
  <si>
    <t>7,300 - 7,387</t>
  </si>
  <si>
    <t>70–79</t>
  </si>
  <si>
    <t>6,164 - 6,264</t>
  </si>
  <si>
    <t>5,239 - 5,328</t>
  </si>
  <si>
    <t>80–89</t>
  </si>
  <si>
    <t>6,190 - 6,347</t>
  </si>
  <si>
    <t>4,875 - 4,998</t>
  </si>
  <si>
    <t>90+</t>
  </si>
  <si>
    <t>7,397 - 7,785</t>
  </si>
  <si>
    <t>6,742 - 7,010</t>
  </si>
  <si>
    <t>Total</t>
  </si>
  <si>
    <t>11,607 - 11,642</t>
  </si>
  <si>
    <t>12,133 - 12,168</t>
  </si>
  <si>
    <t xml:space="preserve">Notes: </t>
  </si>
  <si>
    <t>Figure 1.6: Total number and cumulative incidence of COVID-19 cases since the start of the pandemic, by age group and sex, as at 1 May 2022</t>
  </si>
  <si>
    <t>Day</t>
  </si>
  <si>
    <t>Lower middle income</t>
  </si>
  <si>
    <t>Low income</t>
  </si>
  <si>
    <t>Source: Richie et al. 2022.</t>
  </si>
  <si>
    <t>Figure 1.7(a): International comparison of vaccination levels of people who completed the initial vaccination protocol (2) doses between 1 December 2020 and 30 April 2022</t>
  </si>
  <si>
    <t>Figure 1.7(b): International comparison of vaccination levels of people who received a booster (3rd dose) vaccination between 1 August 2021 and 30 April 2022</t>
  </si>
  <si>
    <t>date</t>
  </si>
  <si>
    <t>New deaths</t>
  </si>
  <si>
    <t>7-day rolling average</t>
  </si>
  <si>
    <t>Note: NSW reported 331 additional COVID-19 deaths on 1st April 2022 that are not included in this graph: 270 that occurred 1 January – 23 March 2022, 58 in 2021 and 3 in 2020 (NSW Health 2022e).</t>
  </si>
  <si>
    <r>
      <t>Source:</t>
    </r>
    <r>
      <rPr>
        <i/>
        <sz val="7"/>
        <color theme="1"/>
        <rFont val="Arial"/>
        <family val="2"/>
      </rPr>
      <t xml:space="preserve"> </t>
    </r>
    <r>
      <rPr>
        <sz val="7"/>
        <color theme="1"/>
        <rFont val="Arial"/>
        <family val="2"/>
      </rPr>
      <t>AIHW analysis of COVID Live 2022.</t>
    </r>
  </si>
  <si>
    <t>Figure 1.8: Number of confirmed daily deaths (7-day rolling average) 1 March 2020 to 30 April 2022, Australia</t>
  </si>
  <si>
    <t>Cumulative cases</t>
  </si>
  <si>
    <t>Cumulative deaths</t>
  </si>
  <si>
    <t>CFR (%)</t>
  </si>
  <si>
    <t>Source: AIHW analysis of Covid Live 2022.</t>
  </si>
  <si>
    <t>Figure 1.9: Case fatality rate, 1 April 2020 to 30 April 2022, Australia</t>
  </si>
  <si>
    <t>Wave</t>
  </si>
  <si>
    <t>Pre-Delta (wave 1 and 2)</t>
  </si>
  <si>
    <t>Delta (wave 3)</t>
  </si>
  <si>
    <t>Omicron (wave 4)</t>
  </si>
  <si>
    <t>% of cases</t>
  </si>
  <si>
    <t>Hospitalised (not in ICU)</t>
  </si>
  <si>
    <t>ICU</t>
  </si>
  <si>
    <t>Deaths</t>
  </si>
  <si>
    <t>Total cases</t>
  </si>
  <si>
    <t xml:space="preserve">1. Pre-Delta wave includes cases diagnosed from 1 January 2020 to 15 June 2021. Delta wave includes cases diagnosed from 16 June 2021 to 25 November 2021. Omicron wave includes cases diagnosed from 26 November 2021 to 23 April 2022. </t>
  </si>
  <si>
    <t>2. Categories not mutually exclusive. Deaths may occur with or without ICU admission.</t>
  </si>
  <si>
    <t>Source: AIHW analysis of NSW Health 2022a.</t>
  </si>
  <si>
    <t>Figure 1.10: Proportion of COVID-19 cases resulting in severe disease (hospitalisation, ICU or death) for Omicron compared with previous waves (NSW), from 1 January 2020 to 23 April 2022</t>
  </si>
  <si>
    <t>Rate (per 100,000)</t>
  </si>
  <si>
    <t>0–39</t>
  </si>
  <si>
    <t>0.2 - 0.5</t>
  </si>
  <si>
    <t>0.2 - 0.4</t>
  </si>
  <si>
    <t>2.2 - 3.8</t>
  </si>
  <si>
    <t>1.0 - 2.2</t>
  </si>
  <si>
    <t>7.0 - 9.9</t>
  </si>
  <si>
    <t>3.8 - 6.0</t>
  </si>
  <si>
    <t>22.4 - 27.8</t>
  </si>
  <si>
    <t>10.1 - 13.8</t>
  </si>
  <si>
    <t>77.8 - 89.8</t>
  </si>
  <si>
    <t>35.4 - 43.3</t>
  </si>
  <si>
    <t>300.6 - 337.1</t>
  </si>
  <si>
    <t>161.7 - 185.5</t>
  </si>
  <si>
    <t>838.2 - 977.0</t>
  </si>
  <si>
    <t>498.4 - 575.7</t>
  </si>
  <si>
    <t>23.6 - 25.3</t>
  </si>
  <si>
    <t>16.5 - 17.9</t>
  </si>
  <si>
    <t>1. Data are deaths due to COVID-19 that occurred and were registered by 31 April 2022.</t>
  </si>
  <si>
    <t>2. Deaths due to COVID-19 have an underlying cause of either ICD-10 code U07.1 COVID-19, virus identified or U07.2 COVID-19, virus not identified</t>
  </si>
  <si>
    <t>3. Data are provisional and subject to change as additional data is received.</t>
  </si>
  <si>
    <t>4. Rates are calculated using the estimated resident population as at 30 March 2020</t>
  </si>
  <si>
    <t>Source: AIHW analysis of ABS 2022a</t>
  </si>
  <si>
    <r>
      <t>Figure 1.11: Number and rates of registered COVID-19 deaths by age and sex</t>
    </r>
    <r>
      <rPr>
        <b/>
        <sz val="10"/>
        <rFont val="Arial"/>
        <family val="2"/>
      </rPr>
      <t>, as at 30 April 2022</t>
    </r>
  </si>
  <si>
    <t>Males</t>
  </si>
  <si>
    <t>Females</t>
  </si>
  <si>
    <t>YLL</t>
  </si>
  <si>
    <t>YLD</t>
  </si>
  <si>
    <t xml:space="preserve"> 40–49</t>
  </si>
  <si>
    <t xml:space="preserve"> 50–59</t>
  </si>
  <si>
    <t xml:space="preserve"> 60–69</t>
  </si>
  <si>
    <t xml:space="preserve"> 70–79</t>
  </si>
  <si>
    <t xml:space="preserve"> 80–89</t>
  </si>
  <si>
    <t>Source: AIHW analysis as detailed in AIHW 2021b.</t>
  </si>
  <si>
    <t>DALY</t>
  </si>
  <si>
    <t>DALY rate</t>
  </si>
  <si>
    <t>Figure 1.13: Total burden (DALYs) for COVID-19: numbers and rates, 2021</t>
  </si>
  <si>
    <t>Figure 1.12: Total burden (DALYs) for COVID-19, disaggregated into into fatal ( YLL) and non-fatal (YLD) burden, by sex, 2021</t>
  </si>
  <si>
    <t>Age Group</t>
  </si>
  <si>
    <t>Percent</t>
  </si>
  <si>
    <t>YLL percent</t>
  </si>
  <si>
    <t>Source: AIHW analyses of ABS deaths data.</t>
  </si>
  <si>
    <t>Country of birth</t>
  </si>
  <si>
    <t>Age-standardised death rate (per 100,000)</t>
  </si>
  <si>
    <t>North-West Europe</t>
  </si>
  <si>
    <t>Sub-Saharan Africa</t>
  </si>
  <si>
    <t>North-East Asia</t>
  </si>
  <si>
    <t>Southern and Central Asia</t>
  </si>
  <si>
    <t>Americas</t>
  </si>
  <si>
    <t>South-East Asia</t>
  </si>
  <si>
    <t>All overseas born</t>
  </si>
  <si>
    <t>Oceania and Antarctica</t>
  </si>
  <si>
    <t>Southern and Eastern Europe</t>
  </si>
  <si>
    <t>North Africa and the Middle East</t>
  </si>
  <si>
    <t>1. Data for Oceania and Antarctica exclude Australia.</t>
  </si>
  <si>
    <t>2. Data are deaths due to COVID-19 that occurred and were registered by 31 April 2022.</t>
  </si>
  <si>
    <t>3. Deaths due to COVID-19 have an underlying cause of either ICD-10 code U07.1 COVID-19, virus identified or U07.2 COVID-19, virus not identified</t>
  </si>
  <si>
    <t>4. Data are provisional and will change as additional data is received.</t>
  </si>
  <si>
    <t>Source: ABS 2022a.</t>
  </si>
  <si>
    <t>Incidence per 1000</t>
  </si>
  <si>
    <t>0–4</t>
  </si>
  <si>
    <t>5–11</t>
  </si>
  <si>
    <t>12–15</t>
  </si>
  <si>
    <t>16–17</t>
  </si>
  <si>
    <t>18–29</t>
  </si>
  <si>
    <t>60+</t>
  </si>
  <si>
    <t>Note: Cumulative incidence was calculated as the number of cases divided by the ABS 2016 Census-based population estimates and 30 June 2020 projection (series B).</t>
  </si>
  <si>
    <t>Source: AIHW analysis of COVID-19 NIRST 2022a.</t>
  </si>
  <si>
    <t>Figure 1.16: Number and cumulative incidence of total COVID-19 cases for Indigenous Australians, by age group, 1 January 2021 to 2 January 2022</t>
  </si>
  <si>
    <t>Figure 1.15: Age-standardised COVID-19 death rate in Australia, by region of birth, as at 30 April 2022</t>
  </si>
  <si>
    <t>Figure 1.14b: Percentage of total COVID-19 deaths and years of life lost (YLL) in each age group by sex, 2021</t>
  </si>
  <si>
    <t>Figure 1.14a: Percentage of total COVID-19 deaths and years of life lost (YLL) in each age group by sex, 2020</t>
  </si>
  <si>
    <t>Figure 2.1: All-cause death rates, Australia, 1996–2021</t>
  </si>
  <si>
    <t>Males - All</t>
  </si>
  <si>
    <t>Females - All</t>
  </si>
  <si>
    <t>Males - Doctor certified</t>
  </si>
  <si>
    <t>Females - Doctor certified</t>
  </si>
  <si>
    <t>Males - All (expected)</t>
  </si>
  <si>
    <t>Females - All (expected)</t>
  </si>
  <si>
    <t>Males - Doctor certified (expected)</t>
  </si>
  <si>
    <t>Females - Doctor certified (expected)</t>
  </si>
  <si>
    <t>Jan-Feb 2022</t>
  </si>
  <si>
    <t>Figure 2.2a: Monthly age-standardised death rates</t>
  </si>
  <si>
    <t>Jan</t>
  </si>
  <si>
    <t>Feb</t>
  </si>
  <si>
    <t>Mar</t>
  </si>
  <si>
    <t>Apr</t>
  </si>
  <si>
    <t>May</t>
  </si>
  <si>
    <t>Jun</t>
  </si>
  <si>
    <t>Jul</t>
  </si>
  <si>
    <t>Aug</t>
  </si>
  <si>
    <t>Sep</t>
  </si>
  <si>
    <t>Oct</t>
  </si>
  <si>
    <t>Nov</t>
  </si>
  <si>
    <t>Dec</t>
  </si>
  <si>
    <t>0-24</t>
  </si>
  <si>
    <t>25-44</t>
  </si>
  <si>
    <t>45-64</t>
  </si>
  <si>
    <t>65-84</t>
  </si>
  <si>
    <t>85+</t>
  </si>
  <si>
    <t>2010-2012</t>
  </si>
  <si>
    <t>Percentage difference from expected</t>
  </si>
  <si>
    <t xml:space="preserve">95% upper bound </t>
  </si>
  <si>
    <t>95% lower bound</t>
  </si>
  <si>
    <t>January 2022</t>
  </si>
  <si>
    <t xml:space="preserve">     18-24 years</t>
  </si>
  <si>
    <t xml:space="preserve">     25-34 years</t>
  </si>
  <si>
    <t xml:space="preserve">     35-44 years</t>
  </si>
  <si>
    <t xml:space="preserve">     45-54 years</t>
  </si>
  <si>
    <t xml:space="preserve">     55-64 years</t>
  </si>
  <si>
    <t xml:space="preserve">     65-74 years</t>
  </si>
  <si>
    <t>75 or more years</t>
  </si>
  <si>
    <t>Error bars</t>
  </si>
  <si>
    <t>Figure 2.6b: Age-standardised deaths rates from chronic lower respiratory diseases, monthly, for doctor-certified deaths, 2015 to February 2022</t>
  </si>
  <si>
    <t>Figure 2.7a: Age-standardised death rates from influenza and pneumonia, 1997 to 2021</t>
  </si>
  <si>
    <t xml:space="preserve">Figure 2.7b: Age-standardised death rates from influenza and pneumonia, monthly, for doctor-certified deaths, 2015–February 2022 </t>
  </si>
  <si>
    <t>Females - Doctor certified (excpected)</t>
  </si>
  <si>
    <t>Figure 2.8: Age-standardised death rates from coronary heart disease, 1997 to 2021</t>
  </si>
  <si>
    <t>Figure 2.8b: Age-standardised death rates from coronary heart disease, monthly for doctor-certified deaths, 2015 to February 2022 (b)</t>
  </si>
  <si>
    <t>Figure 2.9a: Age-standardised deaths from stroke, 1997 to 2021</t>
  </si>
  <si>
    <t>Figure 2.9b: Age-standardised deaths from stroke, monthly, for doctor-certified deaths, 2015 to February 2022</t>
  </si>
  <si>
    <t>Males - All (Expected)</t>
  </si>
  <si>
    <t>Figure 2.11: Age-standardised death rates from injuries in land transport incidents , 1997–2020</t>
  </si>
  <si>
    <t>Rates per 100</t>
  </si>
  <si>
    <t>Males (expected)</t>
  </si>
  <si>
    <t>Females (expected)</t>
  </si>
  <si>
    <t>(millions)</t>
  </si>
  <si>
    <t>2020 no telehealth</t>
  </si>
  <si>
    <t>2021 no telehealth</t>
  </si>
  <si>
    <t>2022 no telehealth</t>
  </si>
  <si>
    <t xml:space="preserve"> 0-24</t>
  </si>
  <si>
    <t>64-84</t>
  </si>
  <si>
    <t>(thousands)</t>
  </si>
  <si>
    <t>Rate per 1,000 population</t>
  </si>
  <si>
    <t>GPMP</t>
  </si>
  <si>
    <t>TCA</t>
  </si>
  <si>
    <t>GPMP (expected)</t>
  </si>
  <si>
    <t>TCA (expected)</t>
  </si>
  <si>
    <t>Number of claims</t>
  </si>
  <si>
    <t>January</t>
  </si>
  <si>
    <t>February</t>
  </si>
  <si>
    <t>March</t>
  </si>
  <si>
    <t>April</t>
  </si>
  <si>
    <t>June</t>
  </si>
  <si>
    <t>July</t>
  </si>
  <si>
    <t>August</t>
  </si>
  <si>
    <t>September</t>
  </si>
  <si>
    <t>October</t>
  </si>
  <si>
    <t>November</t>
  </si>
  <si>
    <t>December</t>
  </si>
  <si>
    <t>a)</t>
  </si>
  <si>
    <t>b)</t>
  </si>
  <si>
    <t>Figure 2.2b-c: Indexed age standardised death rates for doctor-certified deaths by age group for males (b) and females (c)</t>
  </si>
  <si>
    <t>Figure 2.3: Excess mortality from doctor-certified deaths per week (percentage of expected mortality)</t>
  </si>
  <si>
    <r>
      <t>Figure 2.4: Average psychological distress (K6), 2017–2022</t>
    </r>
    <r>
      <rPr>
        <sz val="8"/>
        <color theme="1"/>
        <rFont val="Book Antiqua"/>
        <family val="1"/>
      </rPr>
      <t>  </t>
    </r>
  </si>
  <si>
    <t>Figure 2.5a: Age-standardised death rates from respiratory diseases, 1997–2001</t>
  </si>
  <si>
    <t>Figure 2.5b:  Monthly age-standardised death rate from respiratory diseases for doctor-certified deaths, 2015 to February 2022</t>
  </si>
  <si>
    <t>Figure 2.6a: Deaths from chronic lower respiratory diseases, 1997–2021</t>
  </si>
  <si>
    <t xml:space="preserve">Figure 2.10a: Age-standardised death rates from injuries, 1997 to 2020 </t>
  </si>
  <si>
    <t>Figure 2.10b: Age-standardised death rates from injuries, monthly, 2015 to 2020</t>
  </si>
  <si>
    <t>Figure 2.12: Rate of non-referred general practitioner attendances, 1996–2021</t>
  </si>
  <si>
    <t>Figure 2.13: Number of non-referred General Practitioner attendances by month, 2016–March 2022</t>
  </si>
  <si>
    <t>Figure 2.14: Trends in non-referred GP attendances, for males (a) and females (b), by age, 2016 to 2021</t>
  </si>
  <si>
    <t>Figure 2.15: Rate of Medicare-subsidised operations for private patients, 1996–2021</t>
  </si>
  <si>
    <t>Figure 2.16: Number of Medicare-subsidised operations for private patients by month, 2016–March 2022</t>
  </si>
  <si>
    <t>Figure 2.17: Rate of patients receiving at least one MBS-subsidised colonoscopy in a year, 2010–2021</t>
  </si>
  <si>
    <r>
      <t xml:space="preserve">Figure 2.18: Rate of services for MBS chronic disease items, 2010–2021 </t>
    </r>
    <r>
      <rPr>
        <sz val="8"/>
        <color theme="1"/>
        <rFont val="Book Antiqua"/>
        <family val="1"/>
      </rPr>
      <t>  </t>
    </r>
  </si>
  <si>
    <t>Figure 2.19a: Number of services for chronic disease services via GPMP, by month, 2016 to February 2022</t>
  </si>
  <si>
    <t>Figure 2.19b: Number of services for chronic disease services via TCA, by month, 2016 to February 2022</t>
  </si>
  <si>
    <t>Figure 2.20: Cumulative excess mortality compared to projection based on previous years for selected OECD countries (per million)</t>
  </si>
  <si>
    <t>Figure 3.1. Cumulative number of PCR confirmed and RAT positive COVID-19 cases among Indigenous Australians, by notification date (year and month), 1 January 2020 - 22 May 2022</t>
  </si>
  <si>
    <t>Month</t>
  </si>
  <si>
    <t>Cunulative number of cases</t>
  </si>
  <si>
    <t>1. Data extracted 23 May 2022 for the reporting period ending 22 May 2022. Due to the dynamic nature of the National Interoperable Notifiable Disease Surveillance System (NINDSS), numbers may be subject to revision and may vary from the numbers perviously reported and from case notifications released by states and territories.</t>
  </si>
  <si>
    <t xml:space="preserve">2. At the time of data extraction, probable cases were not yet reported to NINDSS from the Northern Territory, Tasmania, Western Australia, or from Victoria since 15 May 2022. Additionally, Queensland only report RAT positive cases that have been conducted in a clinical setting; self-administered RAT positive cases are not reported to NINDSS. </t>
  </si>
  <si>
    <t xml:space="preserve">Source: NINDSS. </t>
  </si>
  <si>
    <t>2017-18</t>
  </si>
  <si>
    <t>2018-19</t>
  </si>
  <si>
    <t>2019-20</t>
  </si>
  <si>
    <t>Sept</t>
  </si>
  <si>
    <t xml:space="preserve">Figure 3.2b: MBS Indigenous-specific health check claims by telehealth Percentage of claims by telehealth, March–June 2020 </t>
  </si>
  <si>
    <t>Figure 3.2a: MBS Indigenous-specific health check claims by month, 2017–18 to 2019–20</t>
  </si>
  <si>
    <t>Telehealth</t>
  </si>
  <si>
    <t>Figure 3.3a: MBS Indigenous health check claims over time, by number  of health check claims</t>
  </si>
  <si>
    <t>Figure 3.3b: MBS Indigenous health check claims over time, Rate (health check claims per 1,000 population)</t>
  </si>
  <si>
    <t>Period</t>
  </si>
  <si>
    <t>2011-12</t>
  </si>
  <si>
    <t>2012-13</t>
  </si>
  <si>
    <t>2013-14</t>
  </si>
  <si>
    <t>2014-15</t>
  </si>
  <si>
    <t>2015-16</t>
  </si>
  <si>
    <t>2016-17</t>
  </si>
  <si>
    <t>2020-21</t>
  </si>
  <si>
    <t>Rate</t>
  </si>
  <si>
    <t xml:space="preserve">Age </t>
  </si>
  <si>
    <t>5–14</t>
  </si>
  <si>
    <t>15–24</t>
  </si>
  <si>
    <t>25–54</t>
  </si>
  <si>
    <t>55+</t>
  </si>
  <si>
    <t>Figure 3.3c: MBS Indigenous health check claims over time, rate (health check claims per 1,000 population), by age group</t>
  </si>
  <si>
    <t>Figure 3.4a: Proportion of MBS non-referred (GP) attendances claimed for videoconference or telephone modes for Indigenous Australians, by sex, 2019–20</t>
  </si>
  <si>
    <t>Figure 3.4b: Proportion of MBS non-referred (GP) attendances claimed for videoconference or telephone modes for Indigenous Australians, by age group, 2019–20</t>
  </si>
  <si>
    <t xml:space="preserve">Percent </t>
  </si>
  <si>
    <t>0-4</t>
  </si>
  <si>
    <t>5-14</t>
  </si>
  <si>
    <t>15-24</t>
  </si>
  <si>
    <t>25-34</t>
  </si>
  <si>
    <t>35-44</t>
  </si>
  <si>
    <t>45-54</t>
  </si>
  <si>
    <t>55-64</t>
  </si>
  <si>
    <t>65+</t>
  </si>
  <si>
    <t>Major cities</t>
  </si>
  <si>
    <t>Inner regional</t>
  </si>
  <si>
    <t>Outer regional</t>
  </si>
  <si>
    <t>Remote</t>
  </si>
  <si>
    <t xml:space="preserve">Very remote </t>
  </si>
  <si>
    <t>Figure 3.5:  Average daily presentations (by week) to EDs, Indigenous
Australians, 2017–18 to 2019–20</t>
  </si>
  <si>
    <t>Week beginning</t>
  </si>
  <si>
    <t>2017–18</t>
  </si>
  <si>
    <t>2018–19</t>
  </si>
  <si>
    <t>2019–20</t>
  </si>
  <si>
    <t>1 Jul</t>
  </si>
  <si>
    <t>2 Sept</t>
  </si>
  <si>
    <t>2 Dec</t>
  </si>
  <si>
    <t>2 Mar</t>
  </si>
  <si>
    <t>22 June</t>
  </si>
  <si>
    <t xml:space="preserve">Figure 3.6a: Percentage change in ED presentations by Indigenous Australians, by sex, March–June 2020 compared with March–June 2019 </t>
  </si>
  <si>
    <t xml:space="preserve">Figure 3.6b: Percentage change in ED presentations by Indigenous Australians, age group, March–June 2020 compared with March–June 2019  </t>
  </si>
  <si>
    <t xml:space="preserve">Figure 3.6c: Percentage change in ED presentations by Indigenous Australians, remoteness area, March–June 2020 compared with March–June 2019  </t>
  </si>
  <si>
    <t>26 Jan, 2020</t>
  </si>
  <si>
    <t>..</t>
  </si>
  <si>
    <t>31 Jan, 2020</t>
  </si>
  <si>
    <t>2 Feb, 2020</t>
  </si>
  <si>
    <t>9 Feb, 2020</t>
  </si>
  <si>
    <t>16 Feb, 2020</t>
  </si>
  <si>
    <t>23 Feb, 2020</t>
  </si>
  <si>
    <t>29 Feb, 2020</t>
  </si>
  <si>
    <t>1 Mar, 2020</t>
  </si>
  <si>
    <t>8 Mar, 2020</t>
  </si>
  <si>
    <t>15 Mar, 2020</t>
  </si>
  <si>
    <t>22 Mar, 2020</t>
  </si>
  <si>
    <t>29 Mar, 2020</t>
  </si>
  <si>
    <t>31 Mar, 2020</t>
  </si>
  <si>
    <t>5 Apr, 2020</t>
  </si>
  <si>
    <t>12 Apr, 2020</t>
  </si>
  <si>
    <t>19 Apr, 2020</t>
  </si>
  <si>
    <t>26 Apr, 2020</t>
  </si>
  <si>
    <t>30 Apr, 2020</t>
  </si>
  <si>
    <t>3 May, 2020</t>
  </si>
  <si>
    <t>10 May, 2020</t>
  </si>
  <si>
    <t>17 May, 2020</t>
  </si>
  <si>
    <t>24 May, 2020</t>
  </si>
  <si>
    <t>31 May, 2020</t>
  </si>
  <si>
    <t>7 Jun, 2020</t>
  </si>
  <si>
    <t>14 Jun, 2020</t>
  </si>
  <si>
    <t>21 Jun, 2020</t>
  </si>
  <si>
    <t>28 Jun, 2020</t>
  </si>
  <si>
    <t>30 Jun, 2020</t>
  </si>
  <si>
    <t>5 Jul, 2020</t>
  </si>
  <si>
    <t>12 Jul, 2020</t>
  </si>
  <si>
    <t>19 Jul, 2020</t>
  </si>
  <si>
    <t>26 Jul, 2020</t>
  </si>
  <si>
    <t>31 Jul, 2020</t>
  </si>
  <si>
    <t>2 Aug, 2020</t>
  </si>
  <si>
    <t>9 Aug, 2020</t>
  </si>
  <si>
    <t>16 Aug, 2020</t>
  </si>
  <si>
    <t>23 Aug, 2020</t>
  </si>
  <si>
    <t>30 Aug, 2020</t>
  </si>
  <si>
    <t>31 Aug, 2020</t>
  </si>
  <si>
    <t>6 Sep, 2020</t>
  </si>
  <si>
    <t>13 Sep, 2020</t>
  </si>
  <si>
    <t>20 Sep, 2020</t>
  </si>
  <si>
    <t>27 Sep, 2020</t>
  </si>
  <si>
    <t>30 Sep, 2020</t>
  </si>
  <si>
    <t>4 Oct, 2020</t>
  </si>
  <si>
    <t>11 Oct, 2020</t>
  </si>
  <si>
    <t>18 Oct, 2020</t>
  </si>
  <si>
    <t>25 Oct, 2020</t>
  </si>
  <si>
    <t>31 Oct, 2020</t>
  </si>
  <si>
    <t>1 Nov, 2020</t>
  </si>
  <si>
    <t>8 Nov, 2020</t>
  </si>
  <si>
    <t>15 Nov, 2020</t>
  </si>
  <si>
    <t>22 Nov, 2020</t>
  </si>
  <si>
    <t>29 Nov, 2020</t>
  </si>
  <si>
    <t>30 Nov, 2020</t>
  </si>
  <si>
    <t>6 Dec, 2020</t>
  </si>
  <si>
    <t>13 Dec, 2020</t>
  </si>
  <si>
    <t>20 Dec, 2020</t>
  </si>
  <si>
    <t>27 Dec, 2020</t>
  </si>
  <si>
    <t>31 Dec, 2020</t>
  </si>
  <si>
    <t>3 Jan, 2021</t>
  </si>
  <si>
    <t>10 Jan, 2021</t>
  </si>
  <si>
    <t>17 Jan, 2021</t>
  </si>
  <si>
    <t>24 Jan, 2021</t>
  </si>
  <si>
    <t>31 Jan, 2021</t>
  </si>
  <si>
    <t>7 Feb, 2021</t>
  </si>
  <si>
    <t>14 Feb, 2021</t>
  </si>
  <si>
    <t>21 Feb, 2021</t>
  </si>
  <si>
    <t>28 Feb, 2021</t>
  </si>
  <si>
    <t>7 Mar, 2021</t>
  </si>
  <si>
    <t>14 Mar, 2021</t>
  </si>
  <si>
    <t>21 Mar, 2021</t>
  </si>
  <si>
    <t>28 Mar, 2021</t>
  </si>
  <si>
    <t>31 Mar, 2021</t>
  </si>
  <si>
    <t>4 Apr, 2021</t>
  </si>
  <si>
    <t>11 Apr, 2021</t>
  </si>
  <si>
    <t>18 Apr, 2021</t>
  </si>
  <si>
    <t>25 Apr, 2021</t>
  </si>
  <si>
    <t>30 Apr, 2021</t>
  </si>
  <si>
    <t>2 May, 2021</t>
  </si>
  <si>
    <t>9 May, 2021</t>
  </si>
  <si>
    <t>16 May, 2021</t>
  </si>
  <si>
    <t>23 May, 2021</t>
  </si>
  <si>
    <t>30 May, 2021</t>
  </si>
  <si>
    <t>31 May, 2021</t>
  </si>
  <si>
    <t>6 Jun, 2021</t>
  </si>
  <si>
    <t>13 Jun, 2021</t>
  </si>
  <si>
    <t>20 Jun, 2021</t>
  </si>
  <si>
    <t>27 Jun, 2021</t>
  </si>
  <si>
    <t>30 Jun, 2021</t>
  </si>
  <si>
    <t>4 Jul, 2021</t>
  </si>
  <si>
    <t>11 Jul, 2021</t>
  </si>
  <si>
    <t>18 Jul, 2021</t>
  </si>
  <si>
    <t>25 Jul, 2021</t>
  </si>
  <si>
    <t>31 Jul, 2021</t>
  </si>
  <si>
    <t>1 Aug, 2021</t>
  </si>
  <si>
    <t>8 Aug, 2021</t>
  </si>
  <si>
    <t>15 Aug, 2021</t>
  </si>
  <si>
    <t>22 Aug, 2021</t>
  </si>
  <si>
    <t>29 Aug, 2021</t>
  </si>
  <si>
    <t>31 Aug, 2021</t>
  </si>
  <si>
    <t>5 Sep, 2021</t>
  </si>
  <si>
    <t>12 Sep, 2021</t>
  </si>
  <si>
    <t>19 Sep, 2021</t>
  </si>
  <si>
    <t>26 Sep, 2021</t>
  </si>
  <si>
    <t>30 Sep, 2021</t>
  </si>
  <si>
    <t>3 Oct, 2021</t>
  </si>
  <si>
    <t>10 Oct, 2021</t>
  </si>
  <si>
    <t>17 Oct, 2021</t>
  </si>
  <si>
    <t>24 Oct, 2021</t>
  </si>
  <si>
    <t>31 Oct, 2021</t>
  </si>
  <si>
    <t>7 Nov, 2021</t>
  </si>
  <si>
    <t>14 Nov, 2021</t>
  </si>
  <si>
    <t>21 Nov, 2021</t>
  </si>
  <si>
    <t>28 Nov, 2021</t>
  </si>
  <si>
    <t>30 Nov, 2021</t>
  </si>
  <si>
    <t>5 Dec, 2021</t>
  </si>
  <si>
    <t>12 Dec, 2021</t>
  </si>
  <si>
    <t>19 Dec, 2021</t>
  </si>
  <si>
    <t>26 Dec, 2021</t>
  </si>
  <si>
    <t>31 Dec, 2021</t>
  </si>
  <si>
    <t>2 Jan, 2022</t>
  </si>
  <si>
    <t>9 Jan, 2022</t>
  </si>
  <si>
    <t>16 Jan, 2022</t>
  </si>
  <si>
    <t>23 Jan, 2022</t>
  </si>
  <si>
    <t>30 Jan, 2022</t>
  </si>
  <si>
    <t>31 Jan, 2022</t>
  </si>
  <si>
    <t>6 Feb, 2022</t>
  </si>
  <si>
    <t>13 Feb, 2022</t>
  </si>
  <si>
    <t>20 Feb, 2022</t>
  </si>
  <si>
    <t>27 Feb, 2022</t>
  </si>
  <si>
    <t>28 Feb, 2022</t>
  </si>
  <si>
    <t>6 Mar, 2022</t>
  </si>
  <si>
    <t>13 Mar, 2022</t>
  </si>
  <si>
    <t>20 Mar, 2022</t>
  </si>
  <si>
    <t>27 Mar, 2022</t>
  </si>
  <si>
    <t>31 Mar, 2022</t>
  </si>
  <si>
    <t>3 Apr, 2022</t>
  </si>
  <si>
    <t>10 Apr, 2022</t>
  </si>
  <si>
    <t>17 Apr, 2022</t>
  </si>
  <si>
    <t>24 Apr, 2022</t>
  </si>
  <si>
    <t>Countries</t>
  </si>
  <si>
    <t>Denmark</t>
  </si>
  <si>
    <t>France</t>
  </si>
  <si>
    <t>Germany</t>
  </si>
  <si>
    <t>Italy</t>
  </si>
  <si>
    <t>Japan</t>
  </si>
  <si>
    <t>Netherlands</t>
  </si>
  <si>
    <t>South Korea</t>
  </si>
  <si>
    <t>25–34</t>
  </si>
  <si>
    <t>35–44</t>
  </si>
  <si>
    <t>45–54</t>
  </si>
  <si>
    <t>55–64</t>
  </si>
  <si>
    <t>Very remote</t>
  </si>
  <si>
    <t>Figure 3.14: Number of admissions for elective surgery, by clinical urgency
categories, Indigenous Australians, 2017–18 to 2020–21</t>
  </si>
  <si>
    <t>Figure 3.13d: Number of monthly elective surgery admissions, by clinical urgency categories, Indigenous Australians, 2017–18 to 2019–20 (Number admissions by clinical urgency 2019–20)</t>
  </si>
  <si>
    <t>Figure 3.13c: Number of monthly elective surgery admissions, by clinical urgency categories, Indigenous Australians, 2017–18 to 2019–20 (Category 3)</t>
  </si>
  <si>
    <t>Figure 3.13b: Number of monthly elective surgery admissions, by clinical urgency categories, Indigenous Australians, 2017–18 to 2019–20 (Category 2)</t>
  </si>
  <si>
    <t>Figure 3.13a: Number of monthly elective surgery admissions, by clinical urgency categories, Indigenous Australians, 2017–18 to 2019–20 (Category 1)</t>
  </si>
  <si>
    <t>Year</t>
  </si>
  <si>
    <t>Category 1</t>
  </si>
  <si>
    <t>Category 2</t>
  </si>
  <si>
    <t>Category 3</t>
  </si>
  <si>
    <t>d) Number admissions by clinical urgency 2019-20</t>
  </si>
  <si>
    <t>c) Category 3</t>
  </si>
  <si>
    <t>b) Category 2</t>
  </si>
  <si>
    <t>a) Category 1</t>
  </si>
  <si>
    <t>Figure 3.12: Number of hospitalisations for diseases of the respiratory system,
by month, Indigenous Australians, 2017–18 to 2019–20</t>
  </si>
  <si>
    <t>Figure 3.11c: Percentage change in hospitalisations excluding dialysis, remoteness area, Indigenous Australians, March–June 2020, compared with March–June 2019</t>
  </si>
  <si>
    <t>Figure 3.11b: Percentage change in hospitalisations excluding dialysis, age group, Indigenous Australians, March–June 2020, compared with March–June 2019</t>
  </si>
  <si>
    <t>Figure 3.10: Average number of daily hospitalisations excluding dialysis
(by week), 2017–18 to 2019–20, Indigenous Australians</t>
  </si>
  <si>
    <t>Figure 3.9a: Hospitalisations over time, number of hospitalisations, by whether they were for dialysis, Indigenous Australians</t>
  </si>
  <si>
    <t>Figure 3.8a: ED presentations over time,Number of presentations, Indigenous Australians</t>
  </si>
  <si>
    <t>Figure 3.8d: ED presentations over time, Average daily presentations (2019-20 removed), Indigenous Australians</t>
  </si>
  <si>
    <t>Figure 3.8c: ED presentations over time, Average daily presentations (2017–18 to 2020–21), Indigenous Australians</t>
  </si>
  <si>
    <t>Figure 3.8b: ED presentations over time,Number per 1,000 population (crude rate), Indigenous Australians</t>
  </si>
  <si>
    <t>Figure 3.7a: Number of ED presentations by month, Diseases of the respiratory system, Indigenous Australians, 2018–19 and 2019–20</t>
  </si>
  <si>
    <t>Figure 3.7b: Number of ED presentations by month, Infectious and parasitic diseases, Indigenous Australians, 2018–19 and 2019–20</t>
  </si>
  <si>
    <t>Figure 3.7c: Number of ED presentations by month, Injury, poisoning and consequences of external causes, Indigenous Australians, 2018–19 and 2019–20</t>
  </si>
  <si>
    <t>Figure 3.7d: Number of ED presentations by month, by mental health and behavioural disorders, Indigenous Australians, 2018–19 and 2019–20</t>
  </si>
  <si>
    <t>Crude rate</t>
  </si>
  <si>
    <t>30 Sept</t>
  </si>
  <si>
    <t>30 Dec</t>
  </si>
  <si>
    <t>30 Mar</t>
  </si>
  <si>
    <t>22 Jun</t>
  </si>
  <si>
    <t>Excluding dialysis</t>
  </si>
  <si>
    <t>Dialysis</t>
  </si>
  <si>
    <t>Excluding</t>
  </si>
  <si>
    <t>Week starting</t>
  </si>
  <si>
    <t>Figure 3.11a: Percentage change in hospitalisations excluding dialysis, sex, Indigenous Australians, March–June 2020, compared with March–June 2019</t>
  </si>
  <si>
    <t>(no figures)</t>
  </si>
  <si>
    <t>Characteristics</t>
  </si>
  <si>
    <t>Sex</t>
  </si>
  <si>
    <t>Age</t>
  </si>
  <si>
    <t>5-9</t>
  </si>
  <si>
    <t>Remoteness</t>
  </si>
  <si>
    <r>
      <t>Notes</t>
    </r>
    <r>
      <rPr>
        <sz val="7"/>
        <color theme="1"/>
        <rFont val="Arial"/>
        <family val="2"/>
      </rPr>
      <t>:</t>
    </r>
  </si>
  <si>
    <r>
      <t>1.</t>
    </r>
    <r>
      <rPr>
        <sz val="7"/>
        <color theme="1"/>
        <rFont val="Times New Roman"/>
        <family val="1"/>
      </rPr>
      <t xml:space="preserve">     </t>
    </r>
    <r>
      <rPr>
        <sz val="7"/>
        <color theme="1"/>
        <rFont val="Arial"/>
        <family val="2"/>
      </rPr>
      <t>Dates assigned based on date of presentation, not the date of discharge.</t>
    </r>
  </si>
  <si>
    <r>
      <t>2.</t>
    </r>
    <r>
      <rPr>
        <sz val="7"/>
        <color theme="1"/>
        <rFont val="Times New Roman"/>
        <family val="1"/>
      </rPr>
      <t xml:space="preserve">     </t>
    </r>
    <r>
      <rPr>
        <sz val="7"/>
        <color theme="1"/>
        <rFont val="Arial"/>
        <family val="2"/>
      </rPr>
      <t>Only presentations with a valid presentation date and time were included.</t>
    </r>
  </si>
  <si>
    <r>
      <t>3.</t>
    </r>
    <r>
      <rPr>
        <sz val="7"/>
        <color theme="1"/>
        <rFont val="Times New Roman"/>
        <family val="1"/>
      </rPr>
      <t xml:space="preserve">     </t>
    </r>
    <r>
      <rPr>
        <sz val="7"/>
        <color theme="1"/>
        <rFont val="Arial"/>
        <family val="2"/>
      </rPr>
      <t>For the purposes of this analysis, a valid presentation date and time must fall within the 12 months of the financial year reporting period.</t>
    </r>
  </si>
  <si>
    <r>
      <t>Source</t>
    </r>
    <r>
      <rPr>
        <sz val="7"/>
        <color theme="1"/>
        <rFont val="Arial"/>
        <family val="2"/>
      </rPr>
      <t>: AIHW National Non-Admitted Patient Emergency Department Care Database (NNAPEDCD).</t>
    </r>
  </si>
  <si>
    <t xml:space="preserve">ICD-10 AM chapter </t>
  </si>
  <si>
    <t>%</t>
  </si>
  <si>
    <t>Injury, poisoning &amp; certain other consequences of external causes (S00-T88)</t>
  </si>
  <si>
    <t>Pregnancy, childbirth and the puerperium (O00-O9A)</t>
  </si>
  <si>
    <t>Diseases of the respiratory system (J00-J99)</t>
  </si>
  <si>
    <t>Diseases of the digestive system (K00-K95)</t>
  </si>
  <si>
    <t>Symptoms, signs and abnormal clinical and laboratory findings (R00-R99)</t>
  </si>
  <si>
    <t>Mental and behavioural disorders (F01-F99)</t>
  </si>
  <si>
    <t>Diseases of the circulatory system (I00-I99)</t>
  </si>
  <si>
    <t>Diseases of the genitourinary system (N00-N99)</t>
  </si>
  <si>
    <t>Diseases of the skin &amp; subcutaneous tissue (L00-L99)</t>
  </si>
  <si>
    <t>Certain infectious and parasitic diseases (A00-B99)</t>
  </si>
  <si>
    <t>Endocrine, nutritional and metabolic diseases (E00-E89)</t>
  </si>
  <si>
    <t>Diseases of the musculoskeletal system and connective tissue (M00-M99)</t>
  </si>
  <si>
    <t>Neoplasms (C00-D49)</t>
  </si>
  <si>
    <t>Diseases of the nervous system (G00-G99)</t>
  </si>
  <si>
    <t>Certain conditions originating in the perinatal period (P00-P96)</t>
  </si>
  <si>
    <t>Diseases of the ear and mastoid process (H60-H95)</t>
  </si>
  <si>
    <t>Diseases of the eye and adnexa (H00-H59)</t>
  </si>
  <si>
    <t>Diseases of the blood and blood forming organs (D50-D89)</t>
  </si>
  <si>
    <t>Congenital malformations, deformations and chromosomal abnormalities (Q00-Q99)</t>
  </si>
  <si>
    <t>Factors influencing health status and contact with health services excluding dialysis (Z00-Z99)</t>
  </si>
  <si>
    <t>Emergency use of codes U06.0 [COVID-19, ruled out] and U07.1 [COVID-19]</t>
  </si>
  <si>
    <t>External causes of morbidity and mortality (V00-Y99)</t>
  </si>
  <si>
    <t>Other</t>
  </si>
  <si>
    <t>Not stated</t>
  </si>
  <si>
    <r>
      <t>4.</t>
    </r>
    <r>
      <rPr>
        <sz val="7"/>
        <color theme="1"/>
        <rFont val="Times New Roman"/>
        <family val="1"/>
      </rPr>
      <t xml:space="preserve">     </t>
    </r>
    <r>
      <rPr>
        <sz val="7"/>
        <color theme="1"/>
        <rFont val="Arial"/>
        <family val="2"/>
      </rPr>
      <t>Based on principal diagnosis only.</t>
    </r>
  </si>
  <si>
    <t>March–June</t>
  </si>
  <si>
    <t>Difference between March-June 2020 and 2019</t>
  </si>
  <si>
    <t>—</t>
  </si>
  <si>
    <t>. .</t>
  </si>
  <si>
    <t>Other/not stated</t>
  </si>
  <si>
    <t>Notes</t>
  </si>
  <si>
    <t>1.  Dates assigned based on date of presentation, not the date of discharge.</t>
  </si>
  <si>
    <t>2. Only presentations with a valid presentation date and time were included.</t>
  </si>
  <si>
    <t>3. For the purposses of this analysis, a valid presentation date and time must fall within the 12 months of the financial year reporting period.</t>
  </si>
  <si>
    <t>4. Based on principal diagnosis only.</t>
  </si>
  <si>
    <r>
      <rPr>
        <i/>
        <sz val="7"/>
        <color theme="1"/>
        <rFont val="Arial"/>
        <family val="2"/>
      </rPr>
      <t>Source:</t>
    </r>
    <r>
      <rPr>
        <sz val="7"/>
        <color theme="1"/>
        <rFont val="Arial"/>
        <family val="2"/>
      </rPr>
      <t xml:space="preserve"> AIHW National Non-Admitted Patient Emergency Department Care Database (NNAPEDCD)</t>
    </r>
  </si>
  <si>
    <t>Triage category</t>
  </si>
  <si>
    <t xml:space="preserve">Number </t>
  </si>
  <si>
    <t>Cat 1 - Resuscitation: requires treatment immediately</t>
  </si>
  <si>
    <t>Cat 2 - Emergency: requires treatment within 10 minutes</t>
  </si>
  <si>
    <t>Cat 3 - Urgent: requires treatment within 30 minutes</t>
  </si>
  <si>
    <t>Cat 4 - Semi-urgent: requires treatment within 1 hour</t>
  </si>
  <si>
    <t>Cat 5 - Non-urgent: requires treatment within 2 hours</t>
  </si>
  <si>
    <t>Not assigned</t>
  </si>
  <si>
    <t>Numerical change</t>
  </si>
  <si>
    <t>2020–21</t>
  </si>
  <si>
    <t>19-20 to 18-19</t>
  </si>
  <si>
    <t>20-21 to 19-20</t>
  </si>
  <si>
    <t>Emergency use of codes U06.0 [COVID-19, ruled out] and U07.1 [COVID-19](a)</t>
  </si>
  <si>
    <t>(a) These numbers should be interpreted with caution as they were applied inconsistently across Emergency Departments and do not represent the number of Indigenous Australians with suspected or diagnosed COVID.</t>
  </si>
  <si>
    <t xml:space="preserve">Notes </t>
  </si>
  <si>
    <r>
      <t>1.</t>
    </r>
    <r>
      <rPr>
        <sz val="7"/>
        <color theme="1"/>
        <rFont val="Times New Roman"/>
        <family val="1"/>
      </rPr>
      <t xml:space="preserve">     </t>
    </r>
    <r>
      <rPr>
        <sz val="7"/>
        <color theme="1"/>
        <rFont val="Arial"/>
        <family val="2"/>
      </rPr>
      <t>Dates assigned based on date of admission, not the date of discharge.</t>
    </r>
  </si>
  <si>
    <r>
      <t>2.</t>
    </r>
    <r>
      <rPr>
        <sz val="7"/>
        <color theme="1"/>
        <rFont val="Times New Roman"/>
        <family val="1"/>
      </rPr>
      <t xml:space="preserve">     </t>
    </r>
    <r>
      <rPr>
        <sz val="7"/>
        <color theme="1"/>
        <rFont val="Arial"/>
        <family val="2"/>
      </rPr>
      <t>Only separations with a valid separation date and time were included.</t>
    </r>
  </si>
  <si>
    <r>
      <t>3.</t>
    </r>
    <r>
      <rPr>
        <sz val="7"/>
        <color theme="1"/>
        <rFont val="Times New Roman"/>
        <family val="1"/>
      </rPr>
      <t xml:space="preserve">     </t>
    </r>
    <r>
      <rPr>
        <sz val="7"/>
        <color theme="1"/>
        <rFont val="Arial"/>
        <family val="2"/>
      </rPr>
      <t>For the purposes of this analysis, a valid separation date and time must fall within the 12 months of the financial year reporting period.</t>
    </r>
  </si>
  <si>
    <r>
      <t>4.</t>
    </r>
    <r>
      <rPr>
        <sz val="7"/>
        <color theme="1"/>
        <rFont val="Times New Roman"/>
        <family val="1"/>
      </rPr>
      <t xml:space="preserve">     </t>
    </r>
    <r>
      <rPr>
        <sz val="7"/>
        <color theme="1"/>
        <rFont val="Arial"/>
        <family val="2"/>
      </rPr>
      <t>Hospitalisations with a care type of Newborn (without qualified days) and records for Hospital boarders and Posthumous organ procurement have been excluded.</t>
    </r>
  </si>
  <si>
    <r>
      <t>Source</t>
    </r>
    <r>
      <rPr>
        <sz val="11"/>
        <color theme="1"/>
        <rFont val="Book Antiqua"/>
        <family val="1"/>
      </rPr>
      <t>: AIHW NHMDS</t>
    </r>
  </si>
  <si>
    <t>Total, excluding dialysis</t>
  </si>
  <si>
    <r>
      <t>5.</t>
    </r>
    <r>
      <rPr>
        <sz val="7"/>
        <color theme="1"/>
        <rFont val="Times New Roman"/>
        <family val="1"/>
      </rPr>
      <t xml:space="preserve">     </t>
    </r>
    <r>
      <rPr>
        <sz val="7"/>
        <color theme="1"/>
        <rFont val="Arial"/>
        <family val="2"/>
      </rPr>
      <t>Based on principal diagnosis only.</t>
    </r>
  </si>
  <si>
    <t>Source: AIHW NHMDS.</t>
  </si>
  <si>
    <t>Table S3.1 ED presentations by selected characteristics, Indigenous Australians, 2017-18 to 2019-20</t>
  </si>
  <si>
    <t>Table S3.2 ED presentations by ICD-10 Principal Diagnosis, Indigenous Australians, 2019-20</t>
  </si>
  <si>
    <t>Table S3.3. ED presentations by diagnostic categories, March–June 2019 and March–June 2020, Indigenous Australians</t>
  </si>
  <si>
    <t>Table S3.4. Distribution of ED presentations by Indigenous Australians by triage status, 2019-20 and 2020-21</t>
  </si>
  <si>
    <t>Table S3.5 ED presentations by ICD-10 Principal Diagnosis, Indigenous Australians, 2019-20 to 2020-21</t>
  </si>
  <si>
    <t>Table S3.6 Hospitalisations by selected characteristics, Indigenous Australians, 2017-18 to 2019-20</t>
  </si>
  <si>
    <t>Table S3.7 Hospitalisations by ICD-10 Principal Diagnosis, Indigenous Australians, 2019-20</t>
  </si>
  <si>
    <t>Figure 4.1: Decline in infant mortality rate (per 1,000 live births), 1915–2020</t>
  </si>
  <si>
    <t>Figure 4.2: Age-standardised mortality rates (per 100,000 population) from infectious diseases and influenza (includes ‘Spanish flu’), by sex, 1907–2020</t>
  </si>
  <si>
    <t>Figure 4.3: Age-standardised mortality rates (per 100,000 population) from tuberculosis, by sex, 1907–2020</t>
  </si>
  <si>
    <t>Figure 4.4: Age-standardised mortality rates (per 100,000 population) from HIV/AIDS, by sex, 1988–2020</t>
  </si>
  <si>
    <t>Figure 4.6: Number of cases for polio, 1922–2021</t>
  </si>
  <si>
    <t>Figure 4.7: Deaths from vaccine-preventable diseases – diphtheria, tetanus, pertussis, polio, measles, 1907–2020</t>
  </si>
  <si>
    <t>Figure 4.8a: Crude mortality rates (per 100,000 population), by broad cause of death, 1907–2020</t>
  </si>
  <si>
    <t>Figure 4.8b: Age-standardised mortality rates (per 100,000 population), by broad cause of death, 1907–2020</t>
  </si>
  <si>
    <t>Figure 4.9: Age-standardised mortality rates (per 100,000 population) from coronary heart disease and stroke, by sex, 1950–2020</t>
  </si>
  <si>
    <t>Figure 4.10: Proportion of daily smokers aged 18 and over, by sex, 1989–90 to 2017–18</t>
  </si>
  <si>
    <t>Figure 4.11: Age-standardised mortality rates (per 100,000 population) from lung cancer, by sex, 1945–2020, and prevalence of daily smoking, by sex, 1964–2019</t>
  </si>
  <si>
    <t>Figure 4.13: Age-standardised mortality rates (per 100,000 population) from land transport accidents, by sex, 1968–2020; motor vehicles on register per 1,000 population, 1971–2020</t>
  </si>
  <si>
    <t>Figure 4.14: Age-specific mortality rate (per 100,000 population) from suicide, by broad age groups, males (a) and females (b), 1907–2020</t>
  </si>
  <si>
    <t>Figure 4.15: Age-standardised mortality rates (per 100,000 population) from accidental poisoning, by sex, 1979–2020</t>
  </si>
  <si>
    <t>Figure 4.16: Age-standardised mortality rates (per 100,000 population) from drug-induced deaths, by sex, 1997–2020</t>
  </si>
  <si>
    <t>Figure 4.17: Age-standardised mortality rates (per 100,000 population) from mesothelioma, by sex, 1997–2020</t>
  </si>
  <si>
    <t>Figure 4.18: Age-standardised mortality rates (per 100,000 population) from dementia (including Alzheimer’s disease), by sex, 1979–2020</t>
  </si>
  <si>
    <t>Figure 4.19: Deaths from dementia (including Alzheimer’s disease), by age groups 60–64 to 85 and over, 1979–2020</t>
  </si>
  <si>
    <t>Infant mortality rate</t>
  </si>
  <si>
    <t>Infectious diseases (excluding influenza)–Males</t>
  </si>
  <si>
    <t>Infectious diseases (excluding influenza)–Females</t>
  </si>
  <si>
    <t>Influenza–Males</t>
  </si>
  <si>
    <t>Influenza–Females</t>
  </si>
  <si>
    <t>Persons</t>
  </si>
  <si>
    <t xml:space="preserve">Males  </t>
  </si>
  <si>
    <t>Diphtheria cases</t>
  </si>
  <si>
    <t>a) Number of cases</t>
  </si>
  <si>
    <t>Number of deaths 1907 to 2020</t>
  </si>
  <si>
    <t>Diphtheria</t>
  </si>
  <si>
    <t>Pertussis</t>
  </si>
  <si>
    <t>Figure 4.5b: Number of deaths from diphtheria and pertussis, 1907–2020 (b)</t>
  </si>
  <si>
    <t>Figure 4.5a: Number of cases for diphtheria, 1927–2021</t>
  </si>
  <si>
    <t>Polio cases</t>
  </si>
  <si>
    <t>No data available for this year</t>
  </si>
  <si>
    <t>1932 School-based diphtheria vaccination commenced</t>
  </si>
  <si>
    <t>1939 Tetanus vaccine introduced</t>
  </si>
  <si>
    <t>1942 Pertussis vaccine introduced</t>
  </si>
  <si>
    <t>1955 Poliomyelitis vaccine introduced</t>
  </si>
  <si>
    <t>1970 Measles vaccine widely available</t>
  </si>
  <si>
    <t>Cardiovascular diseases</t>
  </si>
  <si>
    <t>Cancers</t>
  </si>
  <si>
    <t>Respiratory diseases</t>
  </si>
  <si>
    <t>Infectious diseases</t>
  </si>
  <si>
    <t>Injury and poisoning</t>
  </si>
  <si>
    <t>Males–coronary heart disease</t>
  </si>
  <si>
    <t>Females–coronary heart disease</t>
  </si>
  <si>
    <t>Males–stroke</t>
  </si>
  <si>
    <t>Females–stroke</t>
  </si>
  <si>
    <t>1989–90</t>
  </si>
  <si>
    <t>2004–05</t>
  </si>
  <si>
    <t>2007–08</t>
  </si>
  <si>
    <t>2011–12</t>
  </si>
  <si>
    <t>2014–15</t>
  </si>
  <si>
    <t>% of males who are daily smokers</t>
  </si>
  <si>
    <t>% of females who are daily smokers</t>
  </si>
  <si>
    <t>Males–mortality rate</t>
  </si>
  <si>
    <t>Females–mortality rate</t>
  </si>
  <si>
    <t>Figure 4.12a: Age-standardised mortality rates (per 100,000 population) from breast cancer, by sex, 1907–2020</t>
  </si>
  <si>
    <t>Figure 4.12b: Age-standardised mortality rates (per 100,000 population) from bowel cancer, by sex, 1907–2020  </t>
  </si>
  <si>
    <t>Motor vehicles registered per 1,000 population</t>
  </si>
  <si>
    <t>MALES</t>
  </si>
  <si>
    <t>FEMALES</t>
  </si>
  <si>
    <t>25–44</t>
  </si>
  <si>
    <t>45–64</t>
  </si>
  <si>
    <t>60–64</t>
  </si>
  <si>
    <t>65–69</t>
  </si>
  <si>
    <t>70–74</t>
  </si>
  <si>
    <t>75–79</t>
  </si>
  <si>
    <t>80–84</t>
  </si>
  <si>
    <t>Figure 3.4c: Proportion of MBS non-referred (GP) attendances claimed for videoconference or telephone modes for Indigenous Australians, by remoteness area, 2019–20</t>
  </si>
  <si>
    <t>Figure 3.4d: Proportion of MBS non-referred (GP) attendances claimed for videoconference or telephone modes for Indigenous Australians, by state and territory, 2019–20</t>
  </si>
  <si>
    <t>Figure 3.9b: Hospitalisations over time, number per 1,000 population (crude rate), by whether they were for dialysis,Indigenous Australians</t>
  </si>
  <si>
    <t>Figure 6.1: Estimated lifetime health costs, by age at death</t>
  </si>
  <si>
    <t>Age at Death (years)</t>
  </si>
  <si>
    <r>
      <t xml:space="preserve">Last year of life </t>
    </r>
    <r>
      <rPr>
        <b/>
        <sz val="8"/>
        <color theme="1"/>
        <rFont val="Calibri"/>
        <family val="2"/>
      </rPr>
      <t>–</t>
    </r>
    <r>
      <rPr>
        <b/>
        <sz val="8"/>
        <color theme="1"/>
        <rFont val="Arial"/>
        <family val="2"/>
      </rPr>
      <t xml:space="preserve"> last 6 months ($)</t>
    </r>
  </si>
  <si>
    <r>
      <t xml:space="preserve">Last year of life </t>
    </r>
    <r>
      <rPr>
        <b/>
        <sz val="8"/>
        <color theme="1"/>
        <rFont val="Calibri"/>
        <family val="2"/>
      </rPr>
      <t>–</t>
    </r>
    <r>
      <rPr>
        <b/>
        <sz val="8"/>
        <color theme="1"/>
        <rFont val="Arial"/>
        <family val="2"/>
      </rPr>
      <t xml:space="preserve"> first 6 months ($)</t>
    </r>
  </si>
  <si>
    <t>Before the last year of life ($)</t>
  </si>
  <si>
    <t>LYOL / Lifetime</t>
  </si>
  <si>
    <t>Figure 6.2: Average annual health service cost per person, by sex, age group and whether in last year of life</t>
  </si>
  <si>
    <t>Average annual cost per person ($)</t>
  </si>
  <si>
    <t>In last year of life</t>
  </si>
  <si>
    <t>Not in last year of life</t>
  </si>
  <si>
    <t>80+</t>
  </si>
  <si>
    <t>Figure 6.3: Age-standardised average annual health service cost per person, by whether in last year of life and health service type</t>
  </si>
  <si>
    <t>Age-standardised average annual cost per person ($)</t>
  </si>
  <si>
    <t>Health service type</t>
  </si>
  <si>
    <t>ED presentations</t>
  </si>
  <si>
    <t>Hospital admissions</t>
  </si>
  <si>
    <t>MBS services</t>
  </si>
  <si>
    <t>Prescriptions</t>
  </si>
  <si>
    <t>Figure 6.4: Average annual health service cost (a) and relative proportion of total average annual health service cost (b) per person, by age group, health service type, and whether in the last year of life</t>
  </si>
  <si>
    <t>Relative proportion of average annual cost per person</t>
  </si>
  <si>
    <t>Not in the last year of life</t>
  </si>
  <si>
    <t>ALL</t>
  </si>
  <si>
    <t>Figure 6.5: Average annual health service cost per person in the last year of life, by sex and selected cause of death disease groups</t>
  </si>
  <si>
    <t>Cause of death disease group</t>
  </si>
  <si>
    <t>Mental and behavioural disorders</t>
  </si>
  <si>
    <t>External causes of morbidity and mortality</t>
  </si>
  <si>
    <t>Diseases of the circulatory system</t>
  </si>
  <si>
    <t>Diseases of the nervous system</t>
  </si>
  <si>
    <t>Diseases of the respiratory system</t>
  </si>
  <si>
    <t>Endocrine, nutritional and metabolic diseases</t>
  </si>
  <si>
    <t>Diseases of the genitourinary system</t>
  </si>
  <si>
    <t>Diseases of the digestive system</t>
  </si>
  <si>
    <t>Neoplasms</t>
  </si>
  <si>
    <t>Certain infectious and parasitic diseases</t>
  </si>
  <si>
    <t>Figure 6.6: Average annual health service cost per person in the last year of life, by health service type and the top 20 causes of death</t>
  </si>
  <si>
    <t>Top 20 causes of death</t>
  </si>
  <si>
    <t>Suicide</t>
  </si>
  <si>
    <t>Dementia (including Alzheimer's disease)</t>
  </si>
  <si>
    <t>Other ill-defined causes</t>
  </si>
  <si>
    <t>Hypertensive disease</t>
  </si>
  <si>
    <t>Coronary heart disease</t>
  </si>
  <si>
    <t>Cerebrovascular disease</t>
  </si>
  <si>
    <t>Influenza and pneumonia</t>
  </si>
  <si>
    <t>Cardiac arrhythmias</t>
  </si>
  <si>
    <t>Heart failure and complications and ill-defined heart disease</t>
  </si>
  <si>
    <t>Accidental falls</t>
  </si>
  <si>
    <t>Chronic obstructive pulmonary disease</t>
  </si>
  <si>
    <t>Diabetes</t>
  </si>
  <si>
    <t>Cancer of unknown or ill-defined primary site</t>
  </si>
  <si>
    <t>Kidney failure</t>
  </si>
  <si>
    <t>Lung cancer</t>
  </si>
  <si>
    <t>Pancreatic cancer</t>
  </si>
  <si>
    <t>Liver cancer</t>
  </si>
  <si>
    <t>Prostate cancer</t>
  </si>
  <si>
    <t>Breast cancer</t>
  </si>
  <si>
    <t>Colorectal cancer</t>
  </si>
  <si>
    <t>Figure 6.7: Average annual number of health services used per person aged 85 and over, by whether in last year of life, use of residential aged care and health service type</t>
  </si>
  <si>
    <t>Average annual number of health services used per person</t>
  </si>
  <si>
    <t>Used residential aged care</t>
  </si>
  <si>
    <t>No</t>
  </si>
  <si>
    <t>Yes</t>
  </si>
  <si>
    <t>Did not use residential aged care</t>
  </si>
  <si>
    <t>Figure 6.8: Average annual health service cost per person aged 85 and over in the last year of life for the top 20 causes of death, by use of residential aged care</t>
  </si>
  <si>
    <t>Figure 7.1: Proportion of Australians aged 18 and over with a non-referred attendance, by country of birth, 2016</t>
  </si>
  <si>
    <t>Figure 7.2: Proportion of Australians aged 18 and over with a non-referred attendance, by country of birth and proficiency in spoken English, 2016</t>
  </si>
  <si>
    <t>Figure 7.3: Proportion of Australians aged 18 and over with a prescription dispensed for blood pressure lowering medicine, by country of birth, 2016</t>
  </si>
  <si>
    <t>Figure 7.4: Proportion of Australians aged 18 and over with a prescription dispensed for blood pressure lowering medicine, by country of birth and proficiency in spoken English, 2016</t>
  </si>
  <si>
    <r>
      <t xml:space="preserve">Age-standardised rate </t>
    </r>
    <r>
      <rPr>
        <b/>
        <vertAlign val="superscript"/>
        <sz val="9"/>
        <color rgb="FF000000"/>
        <rFont val="Arial"/>
        <family val="2"/>
      </rPr>
      <t>(b)</t>
    </r>
  </si>
  <si>
    <t>Afghanistan</t>
  </si>
  <si>
    <t>Brazil</t>
  </si>
  <si>
    <r>
      <t xml:space="preserve">China </t>
    </r>
    <r>
      <rPr>
        <vertAlign val="superscript"/>
        <sz val="9"/>
        <color rgb="FF000000"/>
        <rFont val="Arial"/>
        <family val="2"/>
      </rPr>
      <t>(c)</t>
    </r>
  </si>
  <si>
    <t>England</t>
  </si>
  <si>
    <t>India</t>
  </si>
  <si>
    <t>Iraq</t>
  </si>
  <si>
    <t>Lebanon</t>
  </si>
  <si>
    <t>Malaysia</t>
  </si>
  <si>
    <t>Philippines</t>
  </si>
  <si>
    <t>South Africa</t>
  </si>
  <si>
    <t>Spain</t>
  </si>
  <si>
    <t>Sri Lanka</t>
  </si>
  <si>
    <t>Sudan</t>
  </si>
  <si>
    <t>Syria</t>
  </si>
  <si>
    <t>Taiwan</t>
  </si>
  <si>
    <t>Vietnam</t>
  </si>
  <si>
    <t xml:space="preserve">Notes: 
(a)  A non-referred attendance includes MBS Broad type of service (BTOS) groups: 0101 Non referred attendances - General Practitioner/Vocationally Registered General Practitioner (VRGP), 0102 Non referred attendances - enhanced primary care, 0103 Non referred attendances – other, 0110 Non referred attendances - practice nurse items. </t>
  </si>
  <si>
    <t>(b)  Directly age-standardised to the 2001 Australian Standard Population</t>
  </si>
  <si>
    <t>(c)  Excludes SARS and Taiwan</t>
  </si>
  <si>
    <r>
      <t xml:space="preserve">Source: ABS (2020) </t>
    </r>
    <r>
      <rPr>
        <i/>
        <sz val="7"/>
        <color rgb="FF000000"/>
        <rFont val="Arial"/>
        <family val="2"/>
      </rPr>
      <t>Multi-Agency Data Integration Project (MADIP), 2006 - 2016, MADIP Basic Longitudinal Extract, ABS DataLab,</t>
    </r>
    <r>
      <rPr>
        <sz val="7"/>
        <color rgb="FF000000"/>
        <rFont val="Arial"/>
        <family val="2"/>
      </rPr>
      <t xml:space="preserve"> Findings based on AIHW analysis of MADIP data,</t>
    </r>
    <r>
      <rPr>
        <sz val="7"/>
        <color rgb="FF1F497D"/>
        <rFont val="Calibri"/>
        <family val="2"/>
      </rPr>
      <t xml:space="preserve"> </t>
    </r>
    <r>
      <rPr>
        <sz val="7"/>
        <color rgb="FF000000"/>
        <rFont val="Arial"/>
        <family val="2"/>
      </rPr>
      <t>accessed 1 September 2021.</t>
    </r>
  </si>
  <si>
    <t>Proficiency in spoken English</t>
  </si>
  <si>
    <t>Country of Birth</t>
  </si>
  <si>
    <t>Speaks English not well / Not at all</t>
  </si>
  <si>
    <t>Speaks English very well / well</t>
  </si>
  <si>
    <t>Speaks English Only</t>
  </si>
  <si>
    <t>n.p.</t>
  </si>
  <si>
    <t>n.p. not presented due to small numbers</t>
  </si>
  <si>
    <t xml:space="preserve">Australia </t>
  </si>
  <si>
    <t>Peru</t>
  </si>
  <si>
    <t>Samoa</t>
  </si>
  <si>
    <t>Switzerland</t>
  </si>
  <si>
    <t>Timor-Leste</t>
  </si>
  <si>
    <t xml:space="preserve">(a) Includes the following Anatomical Therapeutic Chemical (ATC) 2 groups: C02 Antihypertensives, C03 Diuretics, C07 Beta-blocking agents, C08 Calcium channel blockers and C09 Agents acting on the Renin-angiotensin system. </t>
  </si>
  <si>
    <t>(b) Directly age-standardised to the 2001 Australian Standard Population</t>
  </si>
  <si>
    <t>Not Well / Not at all</t>
  </si>
  <si>
    <t>Very well / well</t>
  </si>
  <si>
    <t>(c) Excludes SARS and Taiwan</t>
  </si>
  <si>
    <t>Age-standardised proportion</t>
  </si>
  <si>
    <t xml:space="preserve">China </t>
  </si>
  <si>
    <t>1. Directly age-standardised to the 2001 Australian Standard Population.</t>
  </si>
  <si>
    <t>2. China excludes SARS and Taiwan</t>
  </si>
  <si>
    <t>Source: AIHW analysis of ABS 2020; Table S1.</t>
  </si>
  <si>
    <t>Speaks English only</t>
  </si>
  <si>
    <t>Speaks English very well/well</t>
  </si>
  <si>
    <t>Speaks English not well/not at all</t>
  </si>
  <si>
    <t>Age-standardised rate</t>
  </si>
  <si>
    <t>China</t>
  </si>
  <si>
    <r>
      <t>Table S7.1: Proportion of Australians aged 18 and over with a non-referred attendance</t>
    </r>
    <r>
      <rPr>
        <b/>
        <vertAlign val="superscript"/>
        <sz val="10"/>
        <color rgb="FF000000"/>
        <rFont val="Arial"/>
        <family val="2"/>
      </rPr>
      <t>(a)</t>
    </r>
    <r>
      <rPr>
        <b/>
        <sz val="10"/>
        <color rgb="FF000000"/>
        <rFont val="Arial"/>
        <family val="2"/>
      </rPr>
      <t>, by country of birth, 2016</t>
    </r>
  </si>
  <si>
    <r>
      <t>Table S7.2: Proportion of Australians aged 18 and over with a non-referred attendance</t>
    </r>
    <r>
      <rPr>
        <b/>
        <vertAlign val="superscript"/>
        <sz val="10"/>
        <color rgb="FF000000"/>
        <rFont val="Arial"/>
        <family val="2"/>
      </rPr>
      <t>(a)</t>
    </r>
    <r>
      <rPr>
        <b/>
        <sz val="10"/>
        <color rgb="FF000000"/>
        <rFont val="Arial"/>
        <family val="2"/>
      </rPr>
      <t>, by country of birth and proficiency in spoken English, 2016</t>
    </r>
  </si>
  <si>
    <r>
      <t>Table S7.3: Age-standardised proportions of Australians aged 18 and over with a prescription dispensed for blood pressure lowering medicine</t>
    </r>
    <r>
      <rPr>
        <b/>
        <vertAlign val="superscript"/>
        <sz val="10"/>
        <color rgb="FF000000"/>
        <rFont val="Arial"/>
        <family val="2"/>
      </rPr>
      <t>(a)</t>
    </r>
    <r>
      <rPr>
        <b/>
        <sz val="10"/>
        <color rgb="FF000000"/>
        <rFont val="Arial"/>
        <family val="2"/>
      </rPr>
      <t>, by country of birth, 2016</t>
    </r>
  </si>
  <si>
    <r>
      <t>Table S7.4: Age-standardised proportions of Australians aged 18 and over with a prescription dispensed for blood pressure lowering medicine</t>
    </r>
    <r>
      <rPr>
        <b/>
        <vertAlign val="superscript"/>
        <sz val="10"/>
        <color rgb="FF000000"/>
        <rFont val="Arial"/>
        <family val="2"/>
      </rPr>
      <t>(a)</t>
    </r>
    <r>
      <rPr>
        <b/>
        <sz val="10"/>
        <color rgb="FF000000"/>
        <rFont val="Arial"/>
        <family val="2"/>
      </rPr>
      <t>, by country of birth and English proficiency, 2016</t>
    </r>
  </si>
  <si>
    <t>Figure 8.1: Persons aged 16 and over reporting high or very high psychological distress, by age group and sex, 2002 to 2020</t>
  </si>
  <si>
    <t>16–24 years</t>
  </si>
  <si>
    <t>25+ years</t>
  </si>
  <si>
    <t>2006–07</t>
  </si>
  <si>
    <t>2008–09</t>
  </si>
  <si>
    <t>2009–10</t>
  </si>
  <si>
    <t>2010–11</t>
  </si>
  <si>
    <t>2012–13</t>
  </si>
  <si>
    <t>2013–14</t>
  </si>
  <si>
    <t>2015–16</t>
  </si>
  <si>
    <t>2016–17</t>
  </si>
  <si>
    <t>12–24 years</t>
  </si>
  <si>
    <t>2005–06</t>
  </si>
  <si>
    <t>Figure 8.2: Overnight admitted mental health hospitalisation rate (per 10,000 population) with specialised care, by age group and sex, 2006–07 to 2019–20</t>
  </si>
  <si>
    <t>Figure 8.3: Community mental health care service contacts per 1,000 population, by age group and sex, 2005–06 to 2019–20</t>
  </si>
  <si>
    <t>Figure 9.1: Remoteness areas of Australia</t>
  </si>
  <si>
    <t>Figure 9.2: Proportion of women who gave birth and lived in remote areas, by maternal age, 2012 and 2019</t>
  </si>
  <si>
    <t>Figure 9.3: Proportion of women who gave birth and smoked at any time during pregnancy, by remoteness area, 2019</t>
  </si>
  <si>
    <t>Figure 9.4: Proportion of women who gave birth, by smoking status and remoteness area, 2019</t>
  </si>
  <si>
    <t>Figure 9.5: Proportion of women who gave birth and had at least one antenatal care visit in the first trimester, by remoteness area, 2019</t>
  </si>
  <si>
    <t>Figure 9.6: Proportion of women who gave birth and had 5 or more antenatal care visits, by remoteness area, 2019</t>
  </si>
  <si>
    <t>Figure 9.7: Drive time of women of reproductive age to a public birthing facility, and public birthing facility location, by SA2, 2016</t>
  </si>
  <si>
    <t>Figure 9.8: Proportion of women who gave birth and had an induced labour, by remoteness area, 2019</t>
  </si>
  <si>
    <t>Figure 9.9: Proportion of women who gave birth, by method of birth and remoteness area, 2019</t>
  </si>
  <si>
    <t>Figure 9.10: Proportion of women who had a caesarean section birth, by remoteness area, 2019</t>
  </si>
  <si>
    <t>Figure 9.11: Proportion of babies born pre-term, by remoteness area, 2019</t>
  </si>
  <si>
    <t>Figure 9.12: Proportion of liveborn low birthweight babies, by remoteness area, 2019</t>
  </si>
  <si>
    <t>Figure 9.13: Proportion of Indigenous women who gave birth, by BMI, maternal health conditions and remoteness area, 2019</t>
  </si>
  <si>
    <t>Figure 9.14: Proportion of Indigenous women who gave birth, by onset of labour and method of birth and remoteness area, 2019</t>
  </si>
  <si>
    <t>Maternal age</t>
  </si>
  <si>
    <t>2012</t>
  </si>
  <si>
    <t>2019</t>
  </si>
  <si>
    <t>Under 20</t>
  </si>
  <si>
    <t xml:space="preserve">20–24 </t>
  </si>
  <si>
    <t xml:space="preserve">25–29 </t>
  </si>
  <si>
    <t xml:space="preserve">30–34 </t>
  </si>
  <si>
    <t xml:space="preserve">35–39 </t>
  </si>
  <si>
    <t>40 and over</t>
  </si>
  <si>
    <t>Remoteness_area</t>
  </si>
  <si>
    <t>First 20 weeks</t>
  </si>
  <si>
    <t>After 20 weeks</t>
  </si>
  <si>
    <t>Regional areas</t>
  </si>
  <si>
    <t>Remote areas</t>
  </si>
  <si>
    <t>Non-instrumental</t>
  </si>
  <si>
    <t>Vacuum</t>
  </si>
  <si>
    <t>Forceps</t>
  </si>
  <si>
    <t>Caesarean section</t>
  </si>
  <si>
    <t>Hypertension</t>
  </si>
  <si>
    <t>Body mass index</t>
  </si>
  <si>
    <t>Pre-existing</t>
  </si>
  <si>
    <t>Gestational</t>
  </si>
  <si>
    <t>Pre-exisiting</t>
  </si>
  <si>
    <t>Underweight</t>
  </si>
  <si>
    <t>Normal weight</t>
  </si>
  <si>
    <t>Overweight</t>
  </si>
  <si>
    <t>Obese</t>
  </si>
  <si>
    <t>Onset of labour</t>
  </si>
  <si>
    <t>Method of birth</t>
  </si>
  <si>
    <t>Spontaneous</t>
  </si>
  <si>
    <t>Induced</t>
  </si>
  <si>
    <t>No labour</t>
  </si>
  <si>
    <t>Vaginal (non-instrumental)</t>
  </si>
  <si>
    <t>Vaginal (vacuum)</t>
  </si>
  <si>
    <t>Vaginal (forceps)</t>
  </si>
  <si>
    <t>Return to contents page</t>
  </si>
  <si>
    <t>Figure 1.11: Number and rates of registered COVID-19 deaths by age and sex, as at 30 April 2022</t>
  </si>
  <si>
    <r>
      <t xml:space="preserve">Data tables for </t>
    </r>
    <r>
      <rPr>
        <b/>
        <i/>
        <sz val="18"/>
        <color indexed="8"/>
        <rFont val="Calibri"/>
        <family val="2"/>
        <scheme val="minor"/>
      </rPr>
      <t>Australia's health 2022: data insights</t>
    </r>
  </si>
  <si>
    <t>Figure  2.20 : Cumulative excess mortality compared to projection based on previous years for selected OECD countries (per million)</t>
  </si>
  <si>
    <t>State of residence</t>
  </si>
  <si>
    <t>Remoteness area</t>
  </si>
  <si>
    <t>Remoteness code</t>
  </si>
  <si>
    <t>Denominator</t>
  </si>
  <si>
    <t>Proportion</t>
  </si>
  <si>
    <t>1. Percentage calculated after excluding records with duration of pregnancy at first antenatal visit of ‘Not stated’. Care must be taken when interpreting percentages.</t>
  </si>
  <si>
    <t xml:space="preserve">2. Data are by state/territory of mother's usual residence. </t>
  </si>
  <si>
    <t>3. For WA, gestational age at first antenatal visit is reported by birth hospital; therefore, data may not be available for women who attend their first antenatal visit outside the birth hospital. This particularly affects hospitals without antenatal care services onsite.</t>
  </si>
  <si>
    <t>4. For ACT, first antenatal visit is often the first hospital antenatal clinic visit. In many cases, earlier antenatal care provided by the woman’s general practitioner is not reported.</t>
  </si>
  <si>
    <t>Table S7.1: Proportion of Australians aged 18 and over with a non-referred attendance(a), by country of birth, 2016</t>
  </si>
  <si>
    <t>Table S7.2: Proportion of Australians aged 18 and over with a non-referred attendance(a), by country of birth and proficiency in spoken English, 2016</t>
  </si>
  <si>
    <t>Table S7.3: Age-standardised proportions of Australians aged 18 and over with a prescription dispensed for blood pressure lowering medicine(a), by country of birth, 2016</t>
  </si>
  <si>
    <t>Table S7.4: Age-standardised proportions of Australians aged 18 and over with a prescription dispensed for blood pressure lowering medicine(a), by country of birth and English proficiency, 2016</t>
  </si>
  <si>
    <t>The AIHW is currently reviewing this section and will update in the future.
If you have any questions please contact info@aihw.gov.au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</si>
</sst>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C09]dd\-mmm\-yy;@"/>
    <numFmt numFmtId="165" formatCode="mmm\ dd\,\ yyyy"/>
    <numFmt numFmtId="166" formatCode="0.0000"/>
    <numFmt numFmtId="167" formatCode="0.0"/>
    <numFmt numFmtId="168" formatCode="#,##0.0"/>
    <numFmt numFmtId="169" formatCode="0.000"/>
    <numFmt numFmtId="170" formatCode="yyyy"/>
    <numFmt numFmtId="171" formatCode="##########0"/>
    <numFmt numFmtId="172" formatCode="_-* #,##0_-;\-* #,##0_-;_-* &quot;-&quot;??_-;_-@_-"/>
    <numFmt numFmtId="173" formatCode="#,##0.0_ ;\-#,##0.0\ "/>
    <numFmt numFmtId="174" formatCode="######0"/>
    <numFmt numFmtId="175" formatCode="####0"/>
    <numFmt numFmtId="176" formatCode="#,###,###,##0"/>
    <numFmt numFmtId="177" formatCode="#############0"/>
    <numFmt numFmtId="178" formatCode="###0"/>
    <numFmt numFmtId="179" formatCode="##0.0"/>
    <numFmt numFmtId="180" formatCode="_-* #,##0.00_-;\-* #,##0.00_-;_-* &quot;-&quot;_-;_-@_-"/>
  </numFmts>
  <fonts count="48" x14ac:knownFonts="1">
    <font>
      <sz val="11"/>
      <color theme="1"/>
      <name val="Calibri"/>
      <family val="2"/>
      <scheme val="minor"/>
    </font>
    <font>
      <b/>
      <sz val="11"/>
      <color theme="1"/>
      <name val="Calibri"/>
      <family val="2"/>
      <scheme val="minor"/>
    </font>
    <font>
      <u/>
      <sz val="11"/>
      <color theme="10"/>
      <name val="Calibri"/>
      <family val="2"/>
      <scheme val="minor"/>
    </font>
    <font>
      <b/>
      <sz val="18"/>
      <color theme="1"/>
      <name val="Calibri"/>
      <family val="2"/>
      <scheme val="minor"/>
    </font>
    <font>
      <b/>
      <i/>
      <sz val="18"/>
      <color indexed="8"/>
      <name val="Calibri"/>
      <family val="2"/>
      <scheme val="minor"/>
    </font>
    <font>
      <b/>
      <sz val="14"/>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0"/>
      <color theme="1"/>
      <name val="Arial"/>
      <family val="2"/>
    </font>
    <font>
      <sz val="8"/>
      <color theme="1"/>
      <name val="Arial"/>
      <family val="2"/>
    </font>
    <font>
      <b/>
      <sz val="8"/>
      <color theme="1"/>
      <name val="Arial"/>
      <family val="2"/>
    </font>
    <font>
      <sz val="7"/>
      <color theme="1"/>
      <name val="Arial"/>
      <family val="2"/>
    </font>
    <font>
      <sz val="11"/>
      <name val="Calibri"/>
      <family val="2"/>
    </font>
    <font>
      <b/>
      <sz val="10"/>
      <name val="Arial"/>
      <family val="2"/>
    </font>
    <font>
      <sz val="10"/>
      <name val="Arial"/>
      <family val="2"/>
    </font>
    <font>
      <sz val="8"/>
      <name val="Arial"/>
      <family val="2"/>
    </font>
    <font>
      <b/>
      <sz val="8"/>
      <name val="Arial"/>
      <family val="2"/>
    </font>
    <font>
      <sz val="7"/>
      <name val="Arial"/>
      <family val="2"/>
    </font>
    <font>
      <i/>
      <sz val="7"/>
      <color theme="1"/>
      <name val="Arial"/>
      <family val="2"/>
    </font>
    <font>
      <b/>
      <sz val="11"/>
      <name val="Calibri"/>
      <family val="2"/>
    </font>
    <font>
      <sz val="10"/>
      <color theme="1"/>
      <name val="Arial"/>
      <family val="2"/>
    </font>
    <font>
      <sz val="8"/>
      <color theme="1"/>
      <name val="Book Antiqua"/>
      <family val="1"/>
    </font>
    <font>
      <b/>
      <sz val="9"/>
      <color theme="1"/>
      <name val="Arial"/>
      <family val="2"/>
    </font>
    <font>
      <sz val="9"/>
      <color theme="1"/>
      <name val="Arial"/>
      <family val="2"/>
    </font>
    <font>
      <sz val="8"/>
      <color rgb="FF000000"/>
      <name val="Arial"/>
      <family val="2"/>
    </font>
    <font>
      <sz val="11"/>
      <color rgb="FF000000"/>
      <name val="Calibri"/>
      <family val="2"/>
      <scheme val="minor"/>
    </font>
    <font>
      <b/>
      <sz val="8"/>
      <color rgb="FF000000"/>
      <name val="Arial"/>
      <family val="2"/>
    </font>
    <font>
      <sz val="10"/>
      <color rgb="FF000000"/>
      <name val="Calibri"/>
      <family val="2"/>
    </font>
    <font>
      <sz val="7"/>
      <color theme="1"/>
      <name val="Times New Roman"/>
      <family val="1"/>
    </font>
    <font>
      <sz val="11"/>
      <color theme="1"/>
      <name val="Book Antiqua"/>
      <family val="1"/>
    </font>
    <font>
      <sz val="7"/>
      <color rgb="FF000000"/>
      <name val="Arial"/>
      <family val="2"/>
    </font>
    <font>
      <b/>
      <sz val="10"/>
      <color rgb="FF000000"/>
      <name val="Calibri"/>
      <family val="2"/>
    </font>
    <font>
      <i/>
      <sz val="11"/>
      <color theme="1"/>
      <name val="Book Antiqua"/>
      <family val="1"/>
    </font>
    <font>
      <b/>
      <sz val="11"/>
      <color theme="1"/>
      <name val="Calibri"/>
      <family val="2"/>
    </font>
    <font>
      <b/>
      <sz val="8"/>
      <color theme="1"/>
      <name val="Calibri"/>
      <family val="2"/>
    </font>
    <font>
      <b/>
      <sz val="10"/>
      <color rgb="FF000000"/>
      <name val="Arial"/>
      <family val="2"/>
    </font>
    <font>
      <b/>
      <vertAlign val="superscript"/>
      <sz val="10"/>
      <color rgb="FF000000"/>
      <name val="Arial"/>
      <family val="2"/>
    </font>
    <font>
      <b/>
      <vertAlign val="superscript"/>
      <sz val="9"/>
      <color rgb="FF000000"/>
      <name val="Arial"/>
      <family val="2"/>
    </font>
    <font>
      <vertAlign val="superscript"/>
      <sz val="9"/>
      <color rgb="FF000000"/>
      <name val="Arial"/>
      <family val="2"/>
    </font>
    <font>
      <i/>
      <sz val="7"/>
      <color rgb="FF000000"/>
      <name val="Arial"/>
      <family val="2"/>
    </font>
    <font>
      <sz val="7"/>
      <color rgb="FF1F497D"/>
      <name val="Calibri"/>
      <family val="2"/>
    </font>
    <font>
      <sz val="9.5"/>
      <color rgb="FF000000"/>
      <name val="Arial"/>
      <family val="2"/>
    </font>
    <font>
      <b/>
      <sz val="8"/>
      <color rgb="FF333333"/>
      <name val="Arial"/>
      <family val="2"/>
    </font>
    <font>
      <sz val="8"/>
      <color rgb="FF333333"/>
      <name val="Arial"/>
      <family val="2"/>
    </font>
    <font>
      <sz val="8"/>
      <color theme="1"/>
      <name val="Calibri"/>
      <family val="2"/>
      <scheme val="minor"/>
    </font>
    <font>
      <sz val="11"/>
      <color theme="0"/>
      <name val="Calibri"/>
      <family val="2"/>
      <scheme val="minor"/>
    </font>
    <font>
      <i/>
      <sz val="9"/>
      <color theme="1"/>
      <name val="Arial"/>
      <family val="2"/>
    </font>
  </fonts>
  <fills count="7">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indexed="65"/>
        <bgColor indexed="64"/>
      </patternFill>
    </fill>
    <fill>
      <patternFill patternType="solid">
        <fgColor theme="0"/>
        <bgColor indexed="64"/>
      </patternFill>
    </fill>
    <fill>
      <patternFill patternType="solid">
        <fgColor theme="0"/>
        <bgColor theme="0" tint="-0.14999847407452621"/>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C1C1C1"/>
      </left>
      <right style="thin">
        <color rgb="FFC1C1C1"/>
      </right>
      <top style="thin">
        <color rgb="FFC1C1C1"/>
      </top>
      <bottom style="thin">
        <color rgb="FFC1C1C1"/>
      </bottom>
      <diagonal/>
    </border>
    <border>
      <left/>
      <right/>
      <top style="thin">
        <color rgb="FF000000"/>
      </top>
      <bottom style="thin">
        <color rgb="FF000000"/>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medium">
        <color rgb="FF000000"/>
      </bottom>
      <diagonal/>
    </border>
    <border>
      <left/>
      <right/>
      <top style="medium">
        <color indexed="64"/>
      </top>
      <bottom style="thin">
        <color indexed="64"/>
      </bottom>
      <diagonal/>
    </border>
    <border>
      <left style="thin">
        <color rgb="FFC1C1C1"/>
      </left>
      <right style="thin">
        <color rgb="FFC1C1C1"/>
      </right>
      <top/>
      <bottom style="thin">
        <color rgb="FFC1C1C1"/>
      </bottom>
      <diagonal/>
    </border>
  </borders>
  <cellStyleXfs count="11">
    <xf numFmtId="0" fontId="0" fillId="0" borderId="0"/>
    <xf numFmtId="0" fontId="2" fillId="0" borderId="0" applyNumberFormat="0" applyFill="0" applyBorder="0" applyAlignment="0" applyProtection="0"/>
    <xf numFmtId="0" fontId="13" fillId="0" borderId="0"/>
    <xf numFmtId="0" fontId="13" fillId="0" borderId="0"/>
    <xf numFmtId="0" fontId="13" fillId="0" borderId="0"/>
    <xf numFmtId="0" fontId="7" fillId="0" borderId="0"/>
    <xf numFmtId="49" fontId="9" fillId="4" borderId="0" applyNumberFormat="0" applyFill="0" applyBorder="0" applyAlignment="0" applyProtection="0">
      <alignment horizontal="right"/>
    </xf>
    <xf numFmtId="49" fontId="11" fillId="4" borderId="0" applyNumberFormat="0" applyFill="0" applyBorder="0" applyAlignment="0" applyProtection="0">
      <alignment horizontal="right"/>
    </xf>
    <xf numFmtId="43" fontId="26" fillId="0" borderId="0" applyFont="0" applyFill="0" applyBorder="0" applyAlignment="0" applyProtection="0"/>
    <xf numFmtId="43" fontId="7" fillId="0" borderId="0" applyFont="0" applyFill="0" applyBorder="0" applyAlignment="0" applyProtection="0"/>
    <xf numFmtId="0" fontId="42" fillId="0" borderId="0"/>
  </cellStyleXfs>
  <cellXfs count="478">
    <xf numFmtId="0" fontId="0" fillId="0" borderId="0" xfId="0"/>
    <xf numFmtId="0" fontId="3" fillId="0" borderId="0" xfId="0" applyFont="1"/>
    <xf numFmtId="0" fontId="2" fillId="0" borderId="0" xfId="1"/>
    <xf numFmtId="0" fontId="5" fillId="0" borderId="0" xfId="0" applyFont="1"/>
    <xf numFmtId="0" fontId="1" fillId="0" borderId="0" xfId="0" applyFont="1" applyBorder="1"/>
    <xf numFmtId="0" fontId="1" fillId="0" borderId="0" xfId="0" applyFont="1" applyBorder="1" applyAlignment="1">
      <alignment vertical="center" wrapText="1"/>
    </xf>
    <xf numFmtId="0" fontId="9" fillId="0" borderId="0" xfId="0" applyFont="1" applyAlignment="1">
      <alignment horizontal="left"/>
    </xf>
    <xf numFmtId="0" fontId="10" fillId="0" borderId="0" xfId="0" applyFont="1" applyAlignment="1">
      <alignment horizontal="right"/>
    </xf>
    <xf numFmtId="0" fontId="11" fillId="0" borderId="1" xfId="0" applyFont="1" applyBorder="1" applyAlignment="1">
      <alignment horizontal="left"/>
    </xf>
    <xf numFmtId="0" fontId="11" fillId="0" borderId="1" xfId="0" applyFont="1" applyBorder="1" applyAlignment="1">
      <alignment horizontal="right"/>
    </xf>
    <xf numFmtId="164" fontId="10" fillId="0" borderId="0" xfId="0" applyNumberFormat="1" applyFont="1" applyAlignment="1">
      <alignment horizontal="left"/>
    </xf>
    <xf numFmtId="164" fontId="10" fillId="0" borderId="2" xfId="0" applyNumberFormat="1" applyFont="1" applyBorder="1" applyAlignment="1">
      <alignment horizontal="left"/>
    </xf>
    <xf numFmtId="0" fontId="10" fillId="0" borderId="2" xfId="0" applyFont="1" applyBorder="1" applyAlignment="1">
      <alignment horizontal="right"/>
    </xf>
    <xf numFmtId="0" fontId="12" fillId="0" borderId="0" xfId="0" applyFont="1" applyAlignment="1">
      <alignment horizontal="left"/>
    </xf>
    <xf numFmtId="0" fontId="14" fillId="0" borderId="0" xfId="2" applyFont="1" applyAlignment="1">
      <alignment horizontal="left"/>
    </xf>
    <xf numFmtId="0" fontId="15" fillId="0" borderId="0" xfId="2" applyFont="1" applyAlignment="1">
      <alignment horizontal="right"/>
    </xf>
    <xf numFmtId="0" fontId="16" fillId="0" borderId="0" xfId="2" applyFont="1" applyAlignment="1">
      <alignment horizontal="left"/>
    </xf>
    <xf numFmtId="0" fontId="16" fillId="0" borderId="0" xfId="2" applyFont="1" applyAlignment="1">
      <alignment horizontal="right"/>
    </xf>
    <xf numFmtId="0" fontId="17" fillId="0" borderId="1" xfId="2" applyFont="1" applyBorder="1" applyAlignment="1">
      <alignment horizontal="left"/>
    </xf>
    <xf numFmtId="164" fontId="16" fillId="0" borderId="0" xfId="2" applyNumberFormat="1" applyFont="1" applyAlignment="1">
      <alignment horizontal="left"/>
    </xf>
    <xf numFmtId="2" fontId="16" fillId="0" borderId="0" xfId="2" applyNumberFormat="1" applyFont="1" applyAlignment="1">
      <alignment horizontal="right"/>
    </xf>
    <xf numFmtId="164" fontId="16" fillId="0" borderId="2" xfId="2" applyNumberFormat="1" applyFont="1" applyBorder="1" applyAlignment="1">
      <alignment horizontal="left"/>
    </xf>
    <xf numFmtId="2" fontId="16" fillId="0" borderId="2" xfId="2" applyNumberFormat="1" applyFont="1" applyBorder="1" applyAlignment="1">
      <alignment horizontal="right"/>
    </xf>
    <xf numFmtId="0" fontId="18" fillId="0" borderId="0" xfId="2" applyFont="1" applyAlignment="1">
      <alignment horizontal="left"/>
    </xf>
    <xf numFmtId="0" fontId="18" fillId="0" borderId="0" xfId="2" applyFont="1" applyAlignment="1">
      <alignment horizontal="left" vertical="center"/>
    </xf>
    <xf numFmtId="0" fontId="17" fillId="0" borderId="1" xfId="2" applyFont="1" applyBorder="1" applyAlignment="1">
      <alignment horizontal="left" wrapText="1"/>
    </xf>
    <xf numFmtId="0" fontId="17" fillId="0" borderId="1" xfId="2" applyFont="1" applyBorder="1" applyAlignment="1">
      <alignment horizontal="right" wrapText="1"/>
    </xf>
    <xf numFmtId="165" fontId="14" fillId="0" borderId="0" xfId="2" applyNumberFormat="1" applyFont="1" applyAlignment="1">
      <alignment horizontal="left"/>
    </xf>
    <xf numFmtId="3" fontId="14" fillId="0" borderId="0" xfId="2" applyNumberFormat="1" applyFont="1" applyAlignment="1">
      <alignment horizontal="right"/>
    </xf>
    <xf numFmtId="165" fontId="16" fillId="0" borderId="0" xfId="2" applyNumberFormat="1" applyFont="1" applyAlignment="1">
      <alignment horizontal="left"/>
    </xf>
    <xf numFmtId="3" fontId="16" fillId="0" borderId="0" xfId="2" applyNumberFormat="1" applyFont="1" applyAlignment="1">
      <alignment horizontal="right"/>
    </xf>
    <xf numFmtId="165" fontId="17" fillId="0" borderId="1" xfId="2" applyNumberFormat="1" applyFont="1" applyBorder="1" applyAlignment="1">
      <alignment horizontal="left"/>
    </xf>
    <xf numFmtId="3" fontId="17" fillId="0" borderId="1" xfId="2" applyNumberFormat="1" applyFont="1" applyBorder="1" applyAlignment="1">
      <alignment horizontal="right"/>
    </xf>
    <xf numFmtId="3" fontId="10" fillId="0" borderId="0" xfId="0" applyNumberFormat="1" applyFont="1" applyAlignment="1">
      <alignment horizontal="right"/>
    </xf>
    <xf numFmtId="3" fontId="16" fillId="0" borderId="2" xfId="2" applyNumberFormat="1" applyFont="1" applyBorder="1" applyAlignment="1">
      <alignment horizontal="right"/>
    </xf>
    <xf numFmtId="0" fontId="12" fillId="0" borderId="0" xfId="0" applyFont="1" applyAlignment="1">
      <alignment horizontal="left" vertical="center"/>
    </xf>
    <xf numFmtId="0" fontId="14" fillId="0" borderId="0" xfId="3" applyFont="1" applyAlignment="1">
      <alignment horizontal="left"/>
    </xf>
    <xf numFmtId="1" fontId="16" fillId="0" borderId="0" xfId="3" applyNumberFormat="1" applyFont="1" applyAlignment="1">
      <alignment horizontal="right"/>
    </xf>
    <xf numFmtId="166" fontId="16" fillId="0" borderId="0" xfId="3" applyNumberFormat="1" applyFont="1" applyAlignment="1">
      <alignment horizontal="right"/>
    </xf>
    <xf numFmtId="0" fontId="16" fillId="0" borderId="0" xfId="3" applyFont="1" applyAlignment="1">
      <alignment horizontal="right"/>
    </xf>
    <xf numFmtId="0" fontId="16" fillId="0" borderId="0" xfId="3" applyFont="1"/>
    <xf numFmtId="0" fontId="16" fillId="0" borderId="0" xfId="3" applyFont="1" applyAlignment="1">
      <alignment horizontal="left"/>
    </xf>
    <xf numFmtId="164" fontId="16" fillId="0" borderId="0" xfId="3" applyNumberFormat="1" applyFont="1" applyAlignment="1">
      <alignment horizontal="left"/>
    </xf>
    <xf numFmtId="0" fontId="10" fillId="0" borderId="0" xfId="0" applyFont="1"/>
    <xf numFmtId="2" fontId="17" fillId="0" borderId="0" xfId="2" applyNumberFormat="1" applyFont="1" applyAlignment="1">
      <alignment horizontal="right"/>
    </xf>
    <xf numFmtId="2" fontId="16" fillId="0" borderId="0" xfId="3" applyNumberFormat="1" applyFont="1" applyAlignment="1">
      <alignment horizontal="right"/>
    </xf>
    <xf numFmtId="164" fontId="16" fillId="0" borderId="2" xfId="3" applyNumberFormat="1" applyFont="1" applyBorder="1" applyAlignment="1">
      <alignment horizontal="left"/>
    </xf>
    <xf numFmtId="0" fontId="10" fillId="0" borderId="2" xfId="0" applyFont="1" applyBorder="1"/>
    <xf numFmtId="2" fontId="16" fillId="0" borderId="2" xfId="3" applyNumberFormat="1" applyFont="1" applyBorder="1" applyAlignment="1">
      <alignment horizontal="right"/>
    </xf>
    <xf numFmtId="0" fontId="12" fillId="0" borderId="0" xfId="0" applyFont="1" applyAlignment="1">
      <alignment vertical="center"/>
    </xf>
    <xf numFmtId="165" fontId="17" fillId="0" borderId="1" xfId="2" applyNumberFormat="1" applyFont="1" applyBorder="1" applyAlignment="1">
      <alignment horizontal="right" wrapText="1"/>
    </xf>
    <xf numFmtId="0" fontId="14" fillId="0" borderId="0" xfId="3" applyFont="1"/>
    <xf numFmtId="3" fontId="16" fillId="0" borderId="0" xfId="3" applyNumberFormat="1" applyFont="1"/>
    <xf numFmtId="164" fontId="16" fillId="0" borderId="3" xfId="3" applyNumberFormat="1" applyFont="1" applyBorder="1" applyAlignment="1">
      <alignment horizontal="left"/>
    </xf>
    <xf numFmtId="3" fontId="10" fillId="0" borderId="0" xfId="0" applyNumberFormat="1" applyFont="1"/>
    <xf numFmtId="3" fontId="16" fillId="0" borderId="3" xfId="3" applyNumberFormat="1" applyFont="1" applyBorder="1"/>
    <xf numFmtId="3" fontId="16" fillId="0" borderId="2" xfId="3" applyNumberFormat="1" applyFont="1" applyBorder="1"/>
    <xf numFmtId="0" fontId="17" fillId="0" borderId="1" xfId="3" applyFont="1" applyBorder="1" applyAlignment="1">
      <alignment horizontal="left" wrapText="1"/>
    </xf>
    <xf numFmtId="3" fontId="17" fillId="0" borderId="1" xfId="3" applyNumberFormat="1" applyFont="1" applyBorder="1" applyAlignment="1">
      <alignment wrapText="1"/>
    </xf>
    <xf numFmtId="0" fontId="9" fillId="0" borderId="0" xfId="0" applyFont="1"/>
    <xf numFmtId="0" fontId="11" fillId="0" borderId="3" xfId="0" applyFont="1" applyBorder="1"/>
    <xf numFmtId="0" fontId="11" fillId="0" borderId="3" xfId="0" applyFont="1" applyBorder="1" applyAlignment="1">
      <alignment horizontal="center"/>
    </xf>
    <xf numFmtId="49" fontId="11" fillId="0" borderId="2" xfId="0" applyNumberFormat="1" applyFont="1" applyBorder="1"/>
    <xf numFmtId="0" fontId="11" fillId="0" borderId="2" xfId="0" applyFont="1" applyBorder="1"/>
    <xf numFmtId="49" fontId="10" fillId="0" borderId="0" xfId="0" applyNumberFormat="1" applyFont="1"/>
    <xf numFmtId="49" fontId="10" fillId="0" borderId="2" xfId="0" applyNumberFormat="1" applyFont="1" applyBorder="1"/>
    <xf numFmtId="3" fontId="10" fillId="0" borderId="2" xfId="0" applyNumberFormat="1" applyFont="1" applyBorder="1"/>
    <xf numFmtId="3" fontId="10" fillId="0" borderId="2" xfId="0" applyNumberFormat="1" applyFont="1" applyBorder="1" applyAlignment="1">
      <alignment horizontal="right"/>
    </xf>
    <xf numFmtId="0" fontId="12" fillId="0" borderId="0" xfId="0" applyFont="1"/>
    <xf numFmtId="49" fontId="12" fillId="0" borderId="0" xfId="0" applyNumberFormat="1" applyFont="1"/>
    <xf numFmtId="0" fontId="11" fillId="0" borderId="3" xfId="0" applyFont="1" applyBorder="1" applyAlignment="1">
      <alignment wrapText="1"/>
    </xf>
    <xf numFmtId="0" fontId="11" fillId="0" borderId="3" xfId="0" applyFont="1" applyBorder="1" applyAlignment="1">
      <alignment horizontal="center" wrapText="1"/>
    </xf>
    <xf numFmtId="49" fontId="11" fillId="0" borderId="2" xfId="0" applyNumberFormat="1" applyFont="1" applyBorder="1" applyAlignment="1">
      <alignment wrapText="1"/>
    </xf>
    <xf numFmtId="0" fontId="11" fillId="0" borderId="2" xfId="0" applyFont="1" applyBorder="1" applyAlignment="1">
      <alignment horizontal="center" wrapText="1"/>
    </xf>
    <xf numFmtId="0" fontId="11" fillId="0" borderId="2" xfId="0" applyFont="1" applyBorder="1" applyAlignment="1">
      <alignment wrapText="1"/>
    </xf>
    <xf numFmtId="0" fontId="9" fillId="0" borderId="0" xfId="4" applyFont="1"/>
    <xf numFmtId="0" fontId="16" fillId="0" borderId="0" xfId="4" applyFont="1" applyAlignment="1">
      <alignment horizontal="right"/>
    </xf>
    <xf numFmtId="0" fontId="16" fillId="0" borderId="0" xfId="4" applyFont="1"/>
    <xf numFmtId="164" fontId="16" fillId="0" borderId="0" xfId="4" applyNumberFormat="1" applyFont="1" applyAlignment="1">
      <alignment horizontal="left"/>
    </xf>
    <xf numFmtId="164" fontId="16" fillId="0" borderId="2" xfId="4" applyNumberFormat="1" applyFont="1" applyBorder="1" applyAlignment="1">
      <alignment horizontal="left"/>
    </xf>
    <xf numFmtId="0" fontId="16" fillId="0" borderId="2" xfId="4" applyFont="1" applyBorder="1" applyAlignment="1">
      <alignment horizontal="right"/>
    </xf>
    <xf numFmtId="0" fontId="17" fillId="0" borderId="1" xfId="4" applyFont="1" applyBorder="1" applyAlignment="1">
      <alignment wrapText="1"/>
    </xf>
    <xf numFmtId="0" fontId="17" fillId="0" borderId="1" xfId="4" applyFont="1" applyBorder="1" applyAlignment="1">
      <alignment horizontal="right" wrapText="1"/>
    </xf>
    <xf numFmtId="0" fontId="17" fillId="0" borderId="1" xfId="0" applyFont="1" applyBorder="1"/>
    <xf numFmtId="164" fontId="16" fillId="0" borderId="0" xfId="0" applyNumberFormat="1" applyFont="1" applyAlignment="1">
      <alignment horizontal="left"/>
    </xf>
    <xf numFmtId="0" fontId="16" fillId="0" borderId="0" xfId="0" applyFont="1" applyAlignment="1">
      <alignment horizontal="right"/>
    </xf>
    <xf numFmtId="164" fontId="16" fillId="0" borderId="2" xfId="0" applyNumberFormat="1" applyFont="1" applyBorder="1" applyAlignment="1">
      <alignment horizontal="left"/>
    </xf>
    <xf numFmtId="1" fontId="14" fillId="0" borderId="0" xfId="2" applyNumberFormat="1" applyFont="1" applyAlignment="1">
      <alignment horizontal="left"/>
    </xf>
    <xf numFmtId="167" fontId="16" fillId="0" borderId="0" xfId="2" applyNumberFormat="1" applyFont="1" applyAlignment="1">
      <alignment horizontal="right"/>
    </xf>
    <xf numFmtId="0" fontId="16" fillId="0" borderId="0" xfId="2" applyFont="1"/>
    <xf numFmtId="1" fontId="16" fillId="0" borderId="0" xfId="2" applyNumberFormat="1" applyFont="1" applyAlignment="1">
      <alignment horizontal="left"/>
    </xf>
    <xf numFmtId="1" fontId="17" fillId="0" borderId="1" xfId="2" applyNumberFormat="1" applyFont="1" applyBorder="1" applyAlignment="1">
      <alignment horizontal="left"/>
    </xf>
    <xf numFmtId="167" fontId="17" fillId="0" borderId="1" xfId="2" applyNumberFormat="1" applyFont="1" applyBorder="1" applyAlignment="1">
      <alignment horizontal="right"/>
    </xf>
    <xf numFmtId="1" fontId="16" fillId="0" borderId="2" xfId="2" applyNumberFormat="1" applyFont="1" applyBorder="1" applyAlignment="1">
      <alignment horizontal="left"/>
    </xf>
    <xf numFmtId="167" fontId="16" fillId="0" borderId="2" xfId="2" applyNumberFormat="1" applyFont="1" applyBorder="1" applyAlignment="1">
      <alignment horizontal="right"/>
    </xf>
    <xf numFmtId="1" fontId="12" fillId="0" borderId="0" xfId="0" applyNumberFormat="1" applyFont="1" applyAlignment="1">
      <alignment vertical="center"/>
    </xf>
    <xf numFmtId="2" fontId="14" fillId="0" borderId="0" xfId="2" applyNumberFormat="1" applyFont="1" applyAlignment="1">
      <alignment horizontal="right"/>
    </xf>
    <xf numFmtId="0" fontId="14" fillId="0" borderId="0" xfId="2" applyFont="1"/>
    <xf numFmtId="2" fontId="10" fillId="0" borderId="0" xfId="0" applyNumberFormat="1" applyFont="1"/>
    <xf numFmtId="0" fontId="11" fillId="0" borderId="2" xfId="0" applyFont="1" applyBorder="1" applyAlignment="1">
      <alignment horizontal="right"/>
    </xf>
    <xf numFmtId="167" fontId="10" fillId="0" borderId="0" xfId="0" applyNumberFormat="1" applyFont="1"/>
    <xf numFmtId="2" fontId="10" fillId="0" borderId="2" xfId="0" applyNumberFormat="1" applyFont="1" applyBorder="1"/>
    <xf numFmtId="1" fontId="10" fillId="0" borderId="2" xfId="0" applyNumberFormat="1" applyFont="1" applyBorder="1"/>
    <xf numFmtId="167" fontId="10" fillId="0" borderId="2" xfId="0" applyNumberFormat="1" applyFont="1" applyBorder="1"/>
    <xf numFmtId="0" fontId="11" fillId="0" borderId="0" xfId="0" applyFont="1" applyAlignment="1">
      <alignment horizontal="center"/>
    </xf>
    <xf numFmtId="49" fontId="11" fillId="0" borderId="2" xfId="0" applyNumberFormat="1" applyFont="1" applyBorder="1" applyAlignment="1">
      <alignment horizontal="right"/>
    </xf>
    <xf numFmtId="0" fontId="16" fillId="0" borderId="0" xfId="0" applyFont="1"/>
    <xf numFmtId="2" fontId="10" fillId="0" borderId="0" xfId="0" applyNumberFormat="1" applyFont="1" applyAlignment="1">
      <alignment horizontal="right"/>
    </xf>
    <xf numFmtId="3" fontId="11" fillId="0" borderId="2" xfId="0" applyNumberFormat="1" applyFont="1" applyBorder="1"/>
    <xf numFmtId="167" fontId="11" fillId="0" borderId="2" xfId="0" applyNumberFormat="1" applyFont="1" applyBorder="1"/>
    <xf numFmtId="2" fontId="11" fillId="0" borderId="2" xfId="0" applyNumberFormat="1" applyFont="1" applyBorder="1" applyAlignment="1">
      <alignment horizontal="right"/>
    </xf>
    <xf numFmtId="2" fontId="11" fillId="0" borderId="2" xfId="0" applyNumberFormat="1" applyFont="1" applyBorder="1"/>
    <xf numFmtId="0" fontId="11" fillId="0" borderId="2" xfId="0" applyFont="1" applyBorder="1" applyAlignment="1">
      <alignment horizontal="right" wrapText="1"/>
    </xf>
    <xf numFmtId="0" fontId="11" fillId="0" borderId="0" xfId="0" applyFont="1" applyAlignment="1">
      <alignment horizontal="right" wrapText="1"/>
    </xf>
    <xf numFmtId="0" fontId="11" fillId="0" borderId="0" xfId="0" applyFont="1"/>
    <xf numFmtId="0" fontId="10" fillId="0" borderId="3" xfId="0" applyFont="1" applyBorder="1"/>
    <xf numFmtId="0" fontId="11" fillId="0" borderId="1" xfId="0" applyFont="1" applyBorder="1"/>
    <xf numFmtId="1" fontId="10" fillId="0" borderId="0" xfId="0" applyNumberFormat="1" applyFont="1"/>
    <xf numFmtId="167" fontId="1" fillId="0" borderId="0" xfId="0" applyNumberFormat="1" applyFont="1"/>
    <xf numFmtId="0" fontId="20" fillId="0" borderId="0" xfId="0" applyFont="1"/>
    <xf numFmtId="168" fontId="10" fillId="0" borderId="0" xfId="0" applyNumberFormat="1" applyFont="1"/>
    <xf numFmtId="168" fontId="10" fillId="0" borderId="2" xfId="0" applyNumberFormat="1" applyFont="1" applyBorder="1"/>
    <xf numFmtId="0" fontId="13" fillId="0" borderId="0" xfId="0" applyFont="1"/>
    <xf numFmtId="49" fontId="11" fillId="0" borderId="1" xfId="0" applyNumberFormat="1" applyFont="1" applyBorder="1"/>
    <xf numFmtId="0" fontId="11" fillId="0" borderId="1" xfId="0" applyFont="1" applyBorder="1" applyAlignment="1">
      <alignment wrapText="1"/>
    </xf>
    <xf numFmtId="0" fontId="21" fillId="0" borderId="0" xfId="0" applyFont="1"/>
    <xf numFmtId="0" fontId="2" fillId="0" borderId="0" xfId="1" applyAlignment="1">
      <alignment horizontal="left"/>
    </xf>
    <xf numFmtId="0" fontId="9"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167" fontId="0" fillId="0" borderId="0" xfId="0" applyNumberFormat="1"/>
    <xf numFmtId="0" fontId="0" fillId="0" borderId="0" xfId="0" applyAlignment="1">
      <alignment wrapText="1"/>
    </xf>
    <xf numFmtId="0" fontId="1" fillId="0" borderId="0" xfId="0" applyFont="1" applyAlignment="1">
      <alignment horizontal="left"/>
    </xf>
    <xf numFmtId="168" fontId="0" fillId="0" borderId="0" xfId="0" applyNumberFormat="1" applyAlignment="1">
      <alignment horizontal="left"/>
    </xf>
    <xf numFmtId="0" fontId="1" fillId="0" borderId="0" xfId="0" applyFont="1"/>
    <xf numFmtId="2" fontId="0" fillId="0" borderId="0" xfId="0" applyNumberFormat="1"/>
    <xf numFmtId="15" fontId="10" fillId="0" borderId="0" xfId="5" applyNumberFormat="1" applyFont="1" applyAlignment="1">
      <alignment horizontal="right"/>
    </xf>
    <xf numFmtId="167" fontId="10" fillId="0" borderId="0" xfId="5" applyNumberFormat="1" applyFont="1" applyAlignment="1">
      <alignment horizontal="right"/>
    </xf>
    <xf numFmtId="2" fontId="10" fillId="0" borderId="0" xfId="5" applyNumberFormat="1" applyFont="1" applyAlignment="1">
      <alignment horizontal="center" vertical="center" wrapText="1"/>
    </xf>
    <xf numFmtId="15" fontId="10" fillId="0" borderId="2" xfId="5" applyNumberFormat="1" applyFont="1" applyBorder="1" applyAlignment="1">
      <alignment horizontal="right"/>
    </xf>
    <xf numFmtId="167" fontId="10" fillId="0" borderId="2" xfId="5" applyNumberFormat="1" applyFont="1" applyBorder="1" applyAlignment="1">
      <alignment horizontal="right"/>
    </xf>
    <xf numFmtId="2" fontId="10" fillId="0" borderId="2" xfId="5" applyNumberFormat="1" applyFont="1" applyBorder="1" applyAlignment="1">
      <alignment horizontal="center" vertical="center" wrapText="1"/>
    </xf>
    <xf numFmtId="0" fontId="22" fillId="0" borderId="0" xfId="0" applyFont="1" applyAlignment="1">
      <alignment vertical="center"/>
    </xf>
    <xf numFmtId="17" fontId="0" fillId="0" borderId="0" xfId="0" quotePrefix="1" applyNumberFormat="1"/>
    <xf numFmtId="0" fontId="0" fillId="0" borderId="0" xfId="0" quotePrefix="1"/>
    <xf numFmtId="169" fontId="0" fillId="0" borderId="0" xfId="0" applyNumberFormat="1"/>
    <xf numFmtId="0" fontId="1" fillId="0" borderId="2" xfId="0" applyFont="1" applyBorder="1" applyAlignment="1">
      <alignment horizontal="left"/>
    </xf>
    <xf numFmtId="0" fontId="1" fillId="0" borderId="2" xfId="0" applyFont="1" applyBorder="1" applyAlignment="1">
      <alignment wrapText="1"/>
    </xf>
    <xf numFmtId="0" fontId="0" fillId="0" borderId="0" xfId="0" applyAlignment="1">
      <alignment horizontal="right"/>
    </xf>
    <xf numFmtId="0" fontId="8" fillId="0" borderId="0" xfId="0" applyFont="1"/>
    <xf numFmtId="4" fontId="0" fillId="0" borderId="0" xfId="0" applyNumberFormat="1" applyAlignment="1">
      <alignment horizontal="right"/>
    </xf>
    <xf numFmtId="170" fontId="0" fillId="3" borderId="4" xfId="0" applyNumberFormat="1" applyFill="1" applyBorder="1" applyAlignment="1">
      <alignment horizontal="right"/>
    </xf>
    <xf numFmtId="1" fontId="24" fillId="0" borderId="0" xfId="0" applyNumberFormat="1" applyFont="1" applyAlignment="1">
      <alignment horizontal="left" vertical="top"/>
    </xf>
    <xf numFmtId="1" fontId="24" fillId="0" borderId="2" xfId="0" applyNumberFormat="1" applyFont="1" applyBorder="1" applyAlignment="1">
      <alignment horizontal="left" vertical="top"/>
    </xf>
    <xf numFmtId="1" fontId="0" fillId="0" borderId="0" xfId="0" applyNumberFormat="1"/>
    <xf numFmtId="0" fontId="24" fillId="0" borderId="0" xfId="0" applyFont="1"/>
    <xf numFmtId="0" fontId="0" fillId="0" borderId="0" xfId="0" applyFont="1" applyBorder="1" applyAlignment="1">
      <alignment vertical="center" wrapText="1"/>
    </xf>
    <xf numFmtId="0" fontId="9" fillId="5" borderId="2" xfId="6" applyNumberFormat="1" applyFill="1" applyBorder="1" applyAlignment="1"/>
    <xf numFmtId="0" fontId="11" fillId="0" borderId="1" xfId="7" applyNumberFormat="1" applyFill="1" applyBorder="1" applyAlignment="1"/>
    <xf numFmtId="0" fontId="11" fillId="0" borderId="1" xfId="7" applyNumberFormat="1" applyFill="1" applyBorder="1" applyAlignment="1">
      <alignment horizontal="right" wrapText="1"/>
    </xf>
    <xf numFmtId="17" fontId="10" fillId="0" borderId="0" xfId="0" quotePrefix="1" applyNumberFormat="1" applyFont="1"/>
    <xf numFmtId="3" fontId="16" fillId="0" borderId="0" xfId="0" applyNumberFormat="1" applyFont="1"/>
    <xf numFmtId="17" fontId="10" fillId="0" borderId="0" xfId="0" applyNumberFormat="1" applyFont="1"/>
    <xf numFmtId="17" fontId="10" fillId="0" borderId="0" xfId="0" applyNumberFormat="1" applyFont="1" applyAlignment="1">
      <alignment vertical="center"/>
    </xf>
    <xf numFmtId="0" fontId="0" fillId="0" borderId="0" xfId="0" applyFont="1" applyFill="1" applyBorder="1" applyAlignment="1">
      <alignment vertical="center" wrapText="1"/>
    </xf>
    <xf numFmtId="3" fontId="16" fillId="5" borderId="0" xfId="0" applyNumberFormat="1" applyFont="1" applyFill="1" applyAlignment="1">
      <alignment horizontal="right"/>
    </xf>
    <xf numFmtId="0" fontId="19" fillId="0" borderId="0" xfId="0" applyFont="1" applyAlignment="1">
      <alignment vertical="center"/>
    </xf>
    <xf numFmtId="0" fontId="12" fillId="0" borderId="0" xfId="0" applyFont="1" applyAlignment="1">
      <alignment horizontal="left" vertical="center" indent="1"/>
    </xf>
    <xf numFmtId="0" fontId="10" fillId="0" borderId="0" xfId="0" quotePrefix="1" applyFont="1"/>
    <xf numFmtId="172" fontId="25" fillId="0" borderId="0" xfId="8" applyNumberFormat="1" applyFont="1" applyBorder="1" applyAlignment="1">
      <alignment horizontal="right"/>
    </xf>
    <xf numFmtId="173" fontId="10" fillId="0" borderId="0" xfId="0" applyNumberFormat="1" applyFont="1"/>
    <xf numFmtId="0" fontId="0" fillId="0" borderId="0" xfId="0" applyAlignment="1"/>
    <xf numFmtId="0" fontId="1" fillId="0" borderId="0" xfId="0" applyFont="1" applyAlignment="1"/>
    <xf numFmtId="0" fontId="11" fillId="0" borderId="1" xfId="7" applyNumberFormat="1" applyFill="1" applyBorder="1" applyAlignment="1">
      <alignment horizontal="right"/>
    </xf>
    <xf numFmtId="174" fontId="25" fillId="3" borderId="0" xfId="0" applyNumberFormat="1" applyFont="1" applyFill="1" applyAlignment="1">
      <alignment horizontal="left" vertical="top"/>
    </xf>
    <xf numFmtId="175" fontId="0" fillId="0" borderId="0" xfId="0" applyNumberFormat="1"/>
    <xf numFmtId="0" fontId="27" fillId="3" borderId="5" xfId="0" applyFont="1" applyFill="1" applyBorder="1" applyAlignment="1">
      <alignment horizontal="right"/>
    </xf>
    <xf numFmtId="176" fontId="25" fillId="3" borderId="0" xfId="0" applyNumberFormat="1" applyFont="1" applyFill="1" applyAlignment="1">
      <alignment horizontal="right"/>
    </xf>
    <xf numFmtId="174" fontId="25" fillId="3" borderId="0" xfId="0" quotePrefix="1" applyNumberFormat="1" applyFont="1" applyFill="1" applyAlignment="1">
      <alignment horizontal="left" vertical="top"/>
    </xf>
    <xf numFmtId="14" fontId="0" fillId="0" borderId="0" xfId="0" applyNumberFormat="1" applyAlignment="1">
      <alignment horizontal="left"/>
    </xf>
    <xf numFmtId="168" fontId="0" fillId="0" borderId="0" xfId="0" applyNumberFormat="1" applyAlignment="1">
      <alignment horizontal="right"/>
    </xf>
    <xf numFmtId="0" fontId="0" fillId="0" borderId="3" xfId="0" applyBorder="1"/>
    <xf numFmtId="0" fontId="1" fillId="0" borderId="2" xfId="0" applyFont="1" applyBorder="1"/>
    <xf numFmtId="177" fontId="0" fillId="0" borderId="0" xfId="0" applyNumberFormat="1"/>
    <xf numFmtId="0" fontId="11" fillId="0" borderId="0" xfId="0" applyFont="1" applyAlignment="1">
      <alignment vertical="center" wrapText="1"/>
    </xf>
    <xf numFmtId="3" fontId="25" fillId="0" borderId="0" xfId="0" applyNumberFormat="1" applyFont="1" applyAlignment="1">
      <alignment horizontal="right" vertical="center" wrapText="1"/>
    </xf>
    <xf numFmtId="0" fontId="9" fillId="3" borderId="0" xfId="6" applyNumberFormat="1" applyFill="1" applyBorder="1" applyAlignment="1">
      <alignment horizontal="left"/>
    </xf>
    <xf numFmtId="0" fontId="0" fillId="3" borderId="0" xfId="0" applyFill="1" applyAlignment="1">
      <alignment horizontal="left"/>
    </xf>
    <xf numFmtId="0" fontId="28" fillId="3" borderId="0" xfId="0" applyFont="1" applyFill="1" applyAlignment="1">
      <alignment horizontal="left"/>
    </xf>
    <xf numFmtId="0" fontId="9" fillId="0" borderId="0" xfId="6" applyNumberFormat="1" applyFill="1" applyAlignment="1"/>
    <xf numFmtId="0" fontId="27" fillId="3" borderId="5" xfId="0" applyFont="1" applyFill="1" applyBorder="1"/>
    <xf numFmtId="178" fontId="25" fillId="3" borderId="0" xfId="0" applyNumberFormat="1" applyFont="1" applyFill="1" applyAlignment="1">
      <alignment horizontal="left" vertical="top"/>
    </xf>
    <xf numFmtId="172" fontId="10" fillId="0" borderId="0" xfId="0" applyNumberFormat="1" applyFont="1"/>
    <xf numFmtId="174" fontId="10" fillId="0" borderId="0" xfId="0" applyNumberFormat="1" applyFont="1"/>
    <xf numFmtId="0" fontId="27" fillId="3" borderId="1" xfId="0" applyFont="1" applyFill="1" applyBorder="1" applyAlignment="1">
      <alignment horizontal="right"/>
    </xf>
    <xf numFmtId="176" fontId="0" fillId="0" borderId="0" xfId="0" applyNumberFormat="1"/>
    <xf numFmtId="0" fontId="11" fillId="0" borderId="1" xfId="7" applyNumberFormat="1" applyFill="1" applyBorder="1" applyAlignment="1">
      <alignment vertical="center" wrapText="1"/>
    </xf>
    <xf numFmtId="0" fontId="24" fillId="0" borderId="0" xfId="0" applyFont="1" applyAlignment="1">
      <alignment vertical="center" wrapText="1"/>
    </xf>
    <xf numFmtId="0" fontId="10" fillId="0" borderId="0" xfId="0" applyFont="1" applyAlignment="1">
      <alignment vertical="center" wrapText="1"/>
    </xf>
    <xf numFmtId="0" fontId="25" fillId="0" borderId="0" xfId="0" applyFont="1" applyAlignment="1">
      <alignment horizontal="right" vertical="center" wrapText="1"/>
    </xf>
    <xf numFmtId="179" fontId="25" fillId="3" borderId="0" xfId="0" applyNumberFormat="1" applyFont="1" applyFill="1" applyAlignment="1">
      <alignment horizontal="right"/>
    </xf>
    <xf numFmtId="0" fontId="11" fillId="0" borderId="0" xfId="0" applyFont="1" applyAlignment="1">
      <alignment vertical="center"/>
    </xf>
    <xf numFmtId="17" fontId="10" fillId="0" borderId="0" xfId="0" quotePrefix="1" applyNumberFormat="1" applyFont="1" applyAlignment="1">
      <alignment vertical="center" wrapText="1"/>
    </xf>
    <xf numFmtId="3" fontId="25" fillId="0" borderId="0" xfId="0" applyNumberFormat="1" applyFont="1" applyAlignment="1">
      <alignment horizontal="right" vertical="center"/>
    </xf>
    <xf numFmtId="177" fontId="25" fillId="3" borderId="0" xfId="0" applyNumberFormat="1" applyFont="1" applyFill="1" applyAlignment="1">
      <alignment horizontal="left" vertical="top"/>
    </xf>
    <xf numFmtId="176" fontId="25" fillId="3" borderId="1" xfId="0" applyNumberFormat="1" applyFont="1" applyFill="1" applyBorder="1" applyAlignment="1">
      <alignment horizontal="right"/>
    </xf>
    <xf numFmtId="0" fontId="27" fillId="0" borderId="1" xfId="0" applyFont="1" applyBorder="1" applyAlignment="1">
      <alignment horizontal="right" vertical="center" wrapText="1"/>
    </xf>
    <xf numFmtId="3" fontId="27" fillId="0" borderId="1" xfId="0" applyNumberFormat="1" applyFont="1" applyBorder="1" applyAlignment="1">
      <alignment horizontal="right" vertical="center" wrapText="1"/>
    </xf>
    <xf numFmtId="0" fontId="27" fillId="0" borderId="0" xfId="0" applyFont="1" applyAlignment="1">
      <alignment horizontal="right" vertical="center" wrapText="1"/>
    </xf>
    <xf numFmtId="168" fontId="27" fillId="0" borderId="0" xfId="0" applyNumberFormat="1" applyFont="1" applyAlignment="1">
      <alignment horizontal="right" vertical="center" wrapText="1"/>
    </xf>
    <xf numFmtId="3" fontId="27" fillId="0" borderId="0" xfId="0" applyNumberFormat="1" applyFont="1" applyAlignment="1">
      <alignment horizontal="right" vertical="center" wrapText="1"/>
    </xf>
    <xf numFmtId="0" fontId="11" fillId="0" borderId="1" xfId="7" applyNumberFormat="1" applyFill="1" applyBorder="1" applyAlignment="1">
      <alignment vertical="center"/>
    </xf>
    <xf numFmtId="0" fontId="10" fillId="0" borderId="0" xfId="0" applyFont="1" applyAlignment="1">
      <alignment vertical="center"/>
    </xf>
    <xf numFmtId="176" fontId="10" fillId="0" borderId="0" xfId="0" applyNumberFormat="1" applyFont="1" applyAlignment="1">
      <alignment horizontal="right" wrapText="1"/>
    </xf>
    <xf numFmtId="176" fontId="10" fillId="0" borderId="0" xfId="0" applyNumberFormat="1" applyFont="1" applyAlignment="1">
      <alignment vertical="center" wrapText="1"/>
    </xf>
    <xf numFmtId="0" fontId="10" fillId="3" borderId="0" xfId="0" applyFont="1" applyFill="1" applyAlignment="1">
      <alignment vertical="center"/>
    </xf>
    <xf numFmtId="176" fontId="10" fillId="0" borderId="0" xfId="0" applyNumberFormat="1" applyFont="1" applyAlignment="1">
      <alignment vertical="center"/>
    </xf>
    <xf numFmtId="0" fontId="10" fillId="0" borderId="2" xfId="0" applyFont="1" applyBorder="1" applyAlignment="1">
      <alignment vertical="center"/>
    </xf>
    <xf numFmtId="176" fontId="10" fillId="0" borderId="2" xfId="0" applyNumberFormat="1" applyFont="1" applyBorder="1"/>
    <xf numFmtId="3" fontId="11" fillId="0" borderId="1" xfId="0" applyNumberFormat="1" applyFont="1" applyBorder="1"/>
    <xf numFmtId="167" fontId="11" fillId="0" borderId="1" xfId="0" applyNumberFormat="1" applyFont="1" applyBorder="1"/>
    <xf numFmtId="0" fontId="11" fillId="0" borderId="8" xfId="0" applyFont="1" applyBorder="1" applyAlignment="1">
      <alignment horizontal="right" vertical="center" wrapText="1"/>
    </xf>
    <xf numFmtId="3" fontId="10" fillId="0" borderId="0" xfId="0" applyNumberFormat="1" applyFont="1" applyAlignment="1">
      <alignment horizontal="right" vertical="center" wrapText="1"/>
    </xf>
    <xf numFmtId="0" fontId="10" fillId="0" borderId="0" xfId="0" applyFont="1" applyAlignment="1">
      <alignment horizontal="right" vertical="center" wrapText="1"/>
    </xf>
    <xf numFmtId="0" fontId="10" fillId="3" borderId="0" xfId="0" applyFont="1" applyFill="1" applyAlignment="1">
      <alignment horizontal="right" vertical="center" wrapText="1"/>
    </xf>
    <xf numFmtId="3" fontId="10" fillId="3" borderId="0" xfId="0" applyNumberFormat="1" applyFont="1" applyFill="1" applyAlignment="1">
      <alignment horizontal="right" vertical="center" wrapText="1"/>
    </xf>
    <xf numFmtId="0" fontId="10" fillId="0" borderId="8" xfId="0" applyFont="1" applyBorder="1" applyAlignment="1">
      <alignment vertical="center" wrapText="1"/>
    </xf>
    <xf numFmtId="3" fontId="10" fillId="0" borderId="8" xfId="0" applyNumberFormat="1" applyFont="1" applyBorder="1" applyAlignment="1">
      <alignment horizontal="right" vertical="center" wrapText="1"/>
    </xf>
    <xf numFmtId="0" fontId="10" fillId="0" borderId="8" xfId="0" applyFont="1" applyBorder="1" applyAlignment="1">
      <alignment horizontal="right" vertical="center" wrapText="1"/>
    </xf>
    <xf numFmtId="0" fontId="11" fillId="0" borderId="8" xfId="0" applyFont="1" applyBorder="1" applyAlignment="1">
      <alignment vertical="center" wrapText="1"/>
    </xf>
    <xf numFmtId="3" fontId="27" fillId="0" borderId="8" xfId="0" applyNumberFormat="1" applyFont="1" applyBorder="1" applyAlignment="1">
      <alignment horizontal="right" vertical="center" wrapText="1"/>
    </xf>
    <xf numFmtId="0" fontId="27" fillId="0" borderId="8" xfId="0" applyFont="1" applyBorder="1" applyAlignment="1">
      <alignment horizontal="right" vertical="center" wrapText="1"/>
    </xf>
    <xf numFmtId="0" fontId="19" fillId="0" borderId="0" xfId="0" applyFont="1" applyAlignment="1">
      <alignment vertical="center" wrapText="1"/>
    </xf>
    <xf numFmtId="0" fontId="25" fillId="0" borderId="9" xfId="0" applyFont="1" applyBorder="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right" vertical="center"/>
    </xf>
    <xf numFmtId="0" fontId="25" fillId="0" borderId="8" xfId="0" applyFont="1" applyBorder="1" applyAlignment="1">
      <alignment horizontal="left" vertical="center"/>
    </xf>
    <xf numFmtId="0" fontId="25" fillId="0" borderId="8" xfId="0" applyFont="1" applyBorder="1" applyAlignment="1">
      <alignment horizontal="right" vertical="center"/>
    </xf>
    <xf numFmtId="0" fontId="25" fillId="0" borderId="8" xfId="0" applyFont="1" applyBorder="1" applyAlignment="1">
      <alignment horizontal="right" vertical="center" wrapText="1"/>
    </xf>
    <xf numFmtId="3" fontId="25" fillId="0" borderId="8" xfId="0" applyNumberFormat="1" applyFont="1" applyBorder="1" applyAlignment="1">
      <alignment horizontal="right" vertical="center"/>
    </xf>
    <xf numFmtId="0" fontId="31" fillId="0" borderId="0" xfId="0" applyFont="1" applyAlignment="1">
      <alignment horizontal="left" vertical="center"/>
    </xf>
    <xf numFmtId="174" fontId="27" fillId="3" borderId="5" xfId="0" applyNumberFormat="1" applyFont="1" applyFill="1" applyBorder="1" applyAlignment="1">
      <alignment horizontal="right"/>
    </xf>
    <xf numFmtId="174" fontId="27" fillId="3" borderId="0" xfId="0" applyNumberFormat="1" applyFont="1" applyFill="1" applyAlignment="1">
      <alignment horizontal="right"/>
    </xf>
    <xf numFmtId="168" fontId="10" fillId="3" borderId="0" xfId="0" applyNumberFormat="1" applyFont="1" applyFill="1" applyAlignment="1">
      <alignment horizontal="right"/>
    </xf>
    <xf numFmtId="167" fontId="10" fillId="3" borderId="0" xfId="0" applyNumberFormat="1" applyFont="1" applyFill="1" applyAlignment="1">
      <alignment horizontal="right"/>
    </xf>
    <xf numFmtId="176" fontId="27" fillId="3" borderId="0" xfId="0" applyNumberFormat="1" applyFont="1" applyFill="1" applyAlignment="1">
      <alignment horizontal="right"/>
    </xf>
    <xf numFmtId="176" fontId="32" fillId="3" borderId="0" xfId="0" applyNumberFormat="1" applyFont="1" applyFill="1" applyAlignment="1">
      <alignment horizontal="right"/>
    </xf>
    <xf numFmtId="168" fontId="11" fillId="3" borderId="0" xfId="0" applyNumberFormat="1" applyFont="1" applyFill="1" applyAlignment="1">
      <alignment horizontal="right"/>
    </xf>
    <xf numFmtId="0" fontId="19" fillId="0" borderId="0" xfId="0" applyFont="1"/>
    <xf numFmtId="0" fontId="33" fillId="0" borderId="0" xfId="0" applyFont="1"/>
    <xf numFmtId="0" fontId="10" fillId="0" borderId="6" xfId="0" applyFont="1" applyBorder="1" applyAlignment="1">
      <alignment horizontal="left" vertical="center"/>
    </xf>
    <xf numFmtId="176" fontId="10" fillId="0" borderId="0" xfId="0" applyNumberFormat="1" applyFont="1"/>
    <xf numFmtId="0" fontId="10" fillId="0" borderId="0" xfId="0" applyFont="1" applyAlignment="1">
      <alignment horizontal="left" vertical="center"/>
    </xf>
    <xf numFmtId="0" fontId="10" fillId="0" borderId="8" xfId="0" applyFont="1" applyBorder="1" applyAlignment="1">
      <alignment horizontal="left" vertical="center"/>
    </xf>
    <xf numFmtId="176" fontId="10" fillId="0" borderId="3" xfId="0" applyNumberFormat="1" applyFont="1" applyBorder="1"/>
    <xf numFmtId="167" fontId="10" fillId="0" borderId="3" xfId="0" applyNumberFormat="1" applyFont="1" applyBorder="1"/>
    <xf numFmtId="0" fontId="10" fillId="0" borderId="8" xfId="0" applyFont="1" applyBorder="1" applyAlignment="1">
      <alignment horizontal="left" vertical="center" wrapText="1"/>
    </xf>
    <xf numFmtId="176" fontId="10" fillId="0" borderId="1" xfId="0" applyNumberFormat="1" applyFont="1" applyBorder="1"/>
    <xf numFmtId="167" fontId="10" fillId="0" borderId="1" xfId="0" applyNumberFormat="1" applyFont="1" applyBorder="1"/>
    <xf numFmtId="0" fontId="10" fillId="0" borderId="10" xfId="0" applyFont="1" applyBorder="1" applyAlignment="1">
      <alignment horizontal="left" vertical="center" wrapText="1"/>
    </xf>
    <xf numFmtId="168" fontId="1" fillId="0" borderId="0" xfId="0" applyNumberFormat="1" applyFont="1" applyAlignment="1">
      <alignment horizontal="left"/>
    </xf>
    <xf numFmtId="3" fontId="1" fillId="0" borderId="0" xfId="0" applyNumberFormat="1" applyFont="1" applyAlignment="1">
      <alignment horizontal="left"/>
    </xf>
    <xf numFmtId="3" fontId="0" fillId="0" borderId="0" xfId="0" applyNumberFormat="1" applyAlignment="1">
      <alignment horizontal="left"/>
    </xf>
    <xf numFmtId="0" fontId="34" fillId="0" borderId="0" xfId="0" applyFont="1" applyAlignment="1">
      <alignment horizontal="left" vertical="center"/>
    </xf>
    <xf numFmtId="0" fontId="1" fillId="0" borderId="2" xfId="0" applyFont="1" applyBorder="1" applyAlignment="1">
      <alignment horizontal="left" wrapText="1"/>
    </xf>
    <xf numFmtId="167" fontId="0" fillId="0" borderId="2" xfId="0" applyNumberFormat="1" applyBorder="1"/>
    <xf numFmtId="0" fontId="0" fillId="0" borderId="2" xfId="0" applyBorder="1"/>
    <xf numFmtId="167" fontId="0" fillId="0" borderId="0" xfId="0" applyNumberFormat="1" applyAlignment="1">
      <alignment horizontal="left"/>
    </xf>
    <xf numFmtId="0" fontId="11" fillId="5" borderId="1" xfId="0" applyFont="1" applyFill="1" applyBorder="1" applyAlignment="1">
      <alignment horizontal="right"/>
    </xf>
    <xf numFmtId="0" fontId="10" fillId="5" borderId="0" xfId="0" applyFont="1" applyFill="1" applyAlignment="1">
      <alignment horizontal="left"/>
    </xf>
    <xf numFmtId="41" fontId="10" fillId="5" borderId="0" xfId="9" applyNumberFormat="1" applyFont="1" applyFill="1"/>
    <xf numFmtId="1" fontId="10" fillId="5" borderId="0" xfId="0" applyNumberFormat="1" applyFont="1" applyFill="1"/>
    <xf numFmtId="0" fontId="10" fillId="5" borderId="2" xfId="0" applyFont="1" applyFill="1" applyBorder="1" applyAlignment="1">
      <alignment horizontal="left"/>
    </xf>
    <xf numFmtId="41" fontId="10" fillId="5" borderId="2" xfId="9" applyNumberFormat="1" applyFont="1" applyFill="1" applyBorder="1"/>
    <xf numFmtId="1" fontId="10" fillId="5" borderId="2" xfId="0" applyNumberFormat="1" applyFont="1" applyFill="1" applyBorder="1"/>
    <xf numFmtId="0" fontId="11" fillId="5" borderId="1" xfId="0" applyFont="1" applyFill="1" applyBorder="1" applyAlignment="1">
      <alignment horizontal="left" wrapText="1"/>
    </xf>
    <xf numFmtId="0" fontId="11" fillId="5" borderId="1" xfId="0" applyFont="1" applyFill="1" applyBorder="1" applyAlignment="1">
      <alignment horizontal="right" wrapText="1"/>
    </xf>
    <xf numFmtId="0" fontId="0" fillId="5" borderId="3" xfId="0" applyFill="1" applyBorder="1"/>
    <xf numFmtId="0" fontId="11" fillId="5" borderId="2" xfId="0" applyFont="1" applyFill="1" applyBorder="1"/>
    <xf numFmtId="0" fontId="10" fillId="5" borderId="0" xfId="0" applyFont="1" applyFill="1"/>
    <xf numFmtId="180" fontId="10" fillId="5" borderId="0" xfId="9" applyNumberFormat="1" applyFont="1" applyFill="1"/>
    <xf numFmtId="180" fontId="10" fillId="5" borderId="0" xfId="9" applyNumberFormat="1" applyFont="1" applyFill="1" applyBorder="1"/>
    <xf numFmtId="0" fontId="10" fillId="5" borderId="2" xfId="0" applyFont="1" applyFill="1" applyBorder="1"/>
    <xf numFmtId="180" fontId="10" fillId="5" borderId="2" xfId="9" applyNumberFormat="1" applyFont="1" applyFill="1" applyBorder="1"/>
    <xf numFmtId="4" fontId="10" fillId="5" borderId="0" xfId="9" applyNumberFormat="1" applyFont="1" applyFill="1"/>
    <xf numFmtId="0" fontId="16" fillId="5" borderId="0" xfId="2" applyFont="1" applyFill="1"/>
    <xf numFmtId="4" fontId="16" fillId="5" borderId="0" xfId="2" applyNumberFormat="1" applyFont="1" applyFill="1"/>
    <xf numFmtId="0" fontId="16" fillId="5" borderId="2" xfId="2" applyFont="1" applyFill="1" applyBorder="1"/>
    <xf numFmtId="4" fontId="16" fillId="5" borderId="2" xfId="2" applyNumberFormat="1" applyFont="1" applyFill="1" applyBorder="1"/>
    <xf numFmtId="0" fontId="11" fillId="5" borderId="2" xfId="0" applyFont="1" applyFill="1" applyBorder="1" applyAlignment="1">
      <alignment horizontal="right"/>
    </xf>
    <xf numFmtId="167" fontId="10" fillId="5" borderId="0" xfId="0" applyNumberFormat="1" applyFont="1" applyFill="1"/>
    <xf numFmtId="41" fontId="10" fillId="5" borderId="0" xfId="9" applyNumberFormat="1" applyFont="1" applyFill="1" applyBorder="1"/>
    <xf numFmtId="167" fontId="10" fillId="5" borderId="2" xfId="0" applyNumberFormat="1" applyFont="1" applyFill="1" applyBorder="1"/>
    <xf numFmtId="0" fontId="16" fillId="5" borderId="0" xfId="0" applyFont="1" applyFill="1"/>
    <xf numFmtId="180" fontId="16" fillId="5" borderId="0" xfId="9" applyNumberFormat="1" applyFont="1" applyFill="1"/>
    <xf numFmtId="0" fontId="16" fillId="5" borderId="2" xfId="0" applyFont="1" applyFill="1" applyBorder="1"/>
    <xf numFmtId="180" fontId="16" fillId="5" borderId="2" xfId="9" applyNumberFormat="1" applyFont="1" applyFill="1" applyBorder="1"/>
    <xf numFmtId="180" fontId="16" fillId="5" borderId="0" xfId="9" applyNumberFormat="1" applyFont="1" applyFill="1" applyBorder="1"/>
    <xf numFmtId="0" fontId="10" fillId="5" borderId="3" xfId="0" applyFont="1" applyFill="1" applyBorder="1" applyAlignment="1">
      <alignment wrapText="1"/>
    </xf>
    <xf numFmtId="0" fontId="11" fillId="5" borderId="2" xfId="0" applyFont="1" applyFill="1" applyBorder="1" applyAlignment="1">
      <alignment wrapText="1"/>
    </xf>
    <xf numFmtId="0" fontId="11" fillId="5" borderId="2" xfId="0" applyFont="1" applyFill="1" applyBorder="1" applyAlignment="1">
      <alignment horizontal="left" wrapText="1"/>
    </xf>
    <xf numFmtId="0" fontId="27" fillId="0" borderId="1" xfId="0" applyFont="1" applyBorder="1"/>
    <xf numFmtId="0" fontId="27" fillId="0" borderId="1" xfId="0" applyFont="1" applyBorder="1" applyAlignment="1">
      <alignment horizontal="right" wrapText="1"/>
    </xf>
    <xf numFmtId="0" fontId="25" fillId="0" borderId="3" xfId="0" applyFont="1" applyBorder="1"/>
    <xf numFmtId="167" fontId="25" fillId="0" borderId="3" xfId="0" applyNumberFormat="1" applyFont="1" applyBorder="1" applyAlignment="1">
      <alignment horizontal="right"/>
    </xf>
    <xf numFmtId="0" fontId="25" fillId="0" borderId="0" xfId="0" applyFont="1"/>
    <xf numFmtId="167" fontId="25" fillId="0" borderId="0" xfId="0" applyNumberFormat="1" applyFont="1" applyAlignment="1">
      <alignment horizontal="right"/>
    </xf>
    <xf numFmtId="0" fontId="25" fillId="0" borderId="2" xfId="0" applyFont="1" applyBorder="1"/>
    <xf numFmtId="167" fontId="25" fillId="0" borderId="2" xfId="0" applyNumberFormat="1" applyFont="1" applyBorder="1" applyAlignment="1">
      <alignment horizontal="right"/>
    </xf>
    <xf numFmtId="0" fontId="31" fillId="0" borderId="0" xfId="0" applyFont="1" applyAlignment="1">
      <alignment horizontal="left" vertical="top" wrapText="1"/>
    </xf>
    <xf numFmtId="0" fontId="31" fillId="0" borderId="0" xfId="0" applyFont="1" applyAlignment="1">
      <alignment vertical="center"/>
    </xf>
    <xf numFmtId="0" fontId="31" fillId="0" borderId="0" xfId="0" applyFont="1"/>
    <xf numFmtId="0" fontId="36" fillId="0" borderId="0" xfId="0" applyFont="1" applyAlignment="1"/>
    <xf numFmtId="0" fontId="36" fillId="0" borderId="0" xfId="0" applyFont="1" applyAlignment="1">
      <alignment horizontal="left" vertical="top" wrapText="1"/>
    </xf>
    <xf numFmtId="0" fontId="36" fillId="0" borderId="3" xfId="0" applyFont="1" applyBorder="1" applyAlignment="1">
      <alignment horizontal="left" vertical="top" wrapText="1"/>
    </xf>
    <xf numFmtId="0" fontId="25" fillId="0" borderId="0" xfId="0" applyFont="1" applyAlignment="1">
      <alignment horizontal="right"/>
    </xf>
    <xf numFmtId="167" fontId="31" fillId="0" borderId="0" xfId="0" applyNumberFormat="1" applyFont="1"/>
    <xf numFmtId="167" fontId="31" fillId="0" borderId="0" xfId="0" applyNumberFormat="1" applyFont="1" applyAlignment="1">
      <alignment horizontal="right"/>
    </xf>
    <xf numFmtId="0" fontId="25" fillId="0" borderId="0" xfId="10" applyFont="1"/>
    <xf numFmtId="167" fontId="25" fillId="0" borderId="0" xfId="10" applyNumberFormat="1" applyFont="1"/>
    <xf numFmtId="0" fontId="25" fillId="0" borderId="2" xfId="10" applyFont="1" applyBorder="1"/>
    <xf numFmtId="167" fontId="25" fillId="0" borderId="2" xfId="10" applyNumberFormat="1" applyFont="1" applyBorder="1"/>
    <xf numFmtId="0" fontId="31" fillId="0" borderId="0" xfId="10" applyFont="1"/>
    <xf numFmtId="0" fontId="25" fillId="0" borderId="0" xfId="0" applyFont="1" applyAlignment="1">
      <alignment horizontal="left"/>
    </xf>
    <xf numFmtId="0" fontId="25" fillId="0" borderId="2" xfId="0" applyFont="1" applyBorder="1" applyAlignment="1">
      <alignment horizontal="left"/>
    </xf>
    <xf numFmtId="167" fontId="25" fillId="0" borderId="0" xfId="0" applyNumberFormat="1" applyFont="1"/>
    <xf numFmtId="167" fontId="25" fillId="0" borderId="2" xfId="0" applyNumberFormat="1" applyFont="1" applyBorder="1"/>
    <xf numFmtId="0" fontId="27" fillId="0" borderId="1" xfId="0" applyFont="1" applyBorder="1" applyAlignment="1">
      <alignment wrapText="1"/>
    </xf>
    <xf numFmtId="0" fontId="43" fillId="0" borderId="1" xfId="0" quotePrefix="1" applyFont="1" applyBorder="1" applyAlignment="1">
      <alignment horizontal="left"/>
    </xf>
    <xf numFmtId="0" fontId="43" fillId="0" borderId="1" xfId="0" quotePrefix="1" applyFont="1" applyBorder="1" applyAlignment="1">
      <alignment horizontal="center"/>
    </xf>
    <xf numFmtId="0" fontId="44" fillId="0" borderId="3" xfId="0" quotePrefix="1" applyFont="1" applyBorder="1" applyAlignment="1">
      <alignment horizontal="left" vertical="top"/>
    </xf>
    <xf numFmtId="168" fontId="44" fillId="0" borderId="0" xfId="0" applyNumberFormat="1" applyFont="1" applyAlignment="1">
      <alignment vertical="center"/>
    </xf>
    <xf numFmtId="0" fontId="44" fillId="0" borderId="0" xfId="0" quotePrefix="1" applyFont="1" applyAlignment="1">
      <alignment horizontal="left" vertical="top"/>
    </xf>
    <xf numFmtId="0" fontId="44" fillId="0" borderId="2" xfId="0" quotePrefix="1" applyFont="1" applyBorder="1" applyAlignment="1">
      <alignment horizontal="left" vertical="top"/>
    </xf>
    <xf numFmtId="168" fontId="44" fillId="0" borderId="2" xfId="0" applyNumberFormat="1" applyFont="1" applyBorder="1" applyAlignment="1">
      <alignment vertical="center"/>
    </xf>
    <xf numFmtId="0" fontId="0" fillId="0" borderId="0" xfId="0" applyFill="1"/>
    <xf numFmtId="0" fontId="1" fillId="0" borderId="0" xfId="0" applyFont="1" applyFill="1" applyBorder="1"/>
    <xf numFmtId="0" fontId="1" fillId="0" borderId="0" xfId="0" applyFont="1" applyFill="1" applyBorder="1" applyAlignment="1">
      <alignment vertical="center" wrapText="1"/>
    </xf>
    <xf numFmtId="165" fontId="2" fillId="0" borderId="0" xfId="1" applyNumberFormat="1" applyAlignment="1">
      <alignment horizontal="left"/>
    </xf>
    <xf numFmtId="0" fontId="2" fillId="0" borderId="0" xfId="1" applyBorder="1" applyAlignment="1">
      <alignment vertical="center" wrapText="1"/>
    </xf>
    <xf numFmtId="0" fontId="2" fillId="5" borderId="0" xfId="1" applyFill="1" applyBorder="1" applyAlignment="1">
      <alignment vertical="center" wrapText="1"/>
    </xf>
    <xf numFmtId="0" fontId="0" fillId="0" borderId="0" xfId="0" applyFill="1" applyAlignment="1">
      <alignment horizontal="left"/>
    </xf>
    <xf numFmtId="168" fontId="1" fillId="0" borderId="2" xfId="0" applyNumberFormat="1" applyFont="1" applyBorder="1" applyAlignment="1">
      <alignment horizontal="right" wrapText="1"/>
    </xf>
    <xf numFmtId="0" fontId="11" fillId="3" borderId="5" xfId="7" applyNumberFormat="1" applyFill="1" applyBorder="1" applyAlignment="1">
      <alignment horizontal="right" wrapText="1"/>
    </xf>
    <xf numFmtId="0" fontId="11" fillId="3" borderId="1" xfId="7" applyNumberFormat="1" applyFill="1" applyBorder="1" applyAlignment="1">
      <alignment horizontal="right" wrapText="1"/>
    </xf>
    <xf numFmtId="0" fontId="25" fillId="0" borderId="9" xfId="0" applyFont="1" applyBorder="1" applyAlignment="1">
      <alignment horizontal="left" vertical="center" wrapText="1"/>
    </xf>
    <xf numFmtId="0" fontId="24" fillId="5" borderId="0" xfId="0" applyFont="1" applyFill="1" applyAlignment="1">
      <alignment horizontal="left" vertical="center"/>
    </xf>
    <xf numFmtId="0" fontId="24" fillId="5" borderId="0" xfId="0" applyFont="1" applyFill="1" applyAlignment="1">
      <alignment horizontal="right" vertical="center"/>
    </xf>
    <xf numFmtId="3" fontId="24" fillId="5" borderId="0" xfId="0" applyNumberFormat="1" applyFont="1" applyFill="1" applyAlignment="1">
      <alignment horizontal="right" vertical="center"/>
    </xf>
    <xf numFmtId="167" fontId="24" fillId="5" borderId="0" xfId="0" applyNumberFormat="1" applyFont="1" applyFill="1" applyAlignment="1">
      <alignment horizontal="right" vertical="center"/>
    </xf>
    <xf numFmtId="0" fontId="24" fillId="5" borderId="2" xfId="0" applyFont="1" applyFill="1" applyBorder="1" applyAlignment="1">
      <alignment horizontal="left" vertical="center"/>
    </xf>
    <xf numFmtId="0" fontId="24" fillId="5" borderId="2" xfId="0" applyFont="1" applyFill="1" applyBorder="1" applyAlignment="1">
      <alignment horizontal="right" vertical="center"/>
    </xf>
    <xf numFmtId="3" fontId="24" fillId="5" borderId="2" xfId="0" applyNumberFormat="1" applyFont="1" applyFill="1" applyBorder="1" applyAlignment="1">
      <alignment horizontal="right" vertical="center"/>
    </xf>
    <xf numFmtId="167" fontId="24" fillId="5" borderId="2" xfId="0" applyNumberFormat="1" applyFont="1" applyFill="1" applyBorder="1" applyAlignment="1">
      <alignment horizontal="right" vertical="center"/>
    </xf>
    <xf numFmtId="49" fontId="23" fillId="5" borderId="1" xfId="0" applyNumberFormat="1" applyFont="1" applyFill="1" applyBorder="1" applyAlignment="1">
      <alignment horizontal="left" vertical="center" wrapText="1"/>
    </xf>
    <xf numFmtId="49" fontId="23" fillId="5" borderId="1" xfId="0" applyNumberFormat="1" applyFont="1" applyFill="1" applyBorder="1" applyAlignment="1">
      <alignment horizontal="right" vertical="center" wrapText="1"/>
    </xf>
    <xf numFmtId="0" fontId="1" fillId="0" borderId="0" xfId="0" applyFont="1" applyBorder="1" applyAlignment="1">
      <alignment vertical="center"/>
    </xf>
    <xf numFmtId="0" fontId="2" fillId="0" borderId="0" xfId="1" applyAlignment="1"/>
    <xf numFmtId="49" fontId="24" fillId="5" borderId="0" xfId="0" applyNumberFormat="1" applyFont="1" applyFill="1" applyAlignment="1">
      <alignment horizontal="left" vertical="center"/>
    </xf>
    <xf numFmtId="0" fontId="24" fillId="5" borderId="0" xfId="0" applyFont="1" applyFill="1" applyAlignment="1">
      <alignment vertical="center"/>
    </xf>
    <xf numFmtId="167" fontId="24" fillId="5" borderId="0" xfId="0" applyNumberFormat="1" applyFont="1" applyFill="1" applyAlignment="1">
      <alignment vertical="center"/>
    </xf>
    <xf numFmtId="0" fontId="2" fillId="0" borderId="0" xfId="1" applyAlignment="1">
      <alignment vertical="center"/>
    </xf>
    <xf numFmtId="0" fontId="2" fillId="0" borderId="0" xfId="1" applyNumberFormat="1" applyFill="1" applyAlignment="1"/>
    <xf numFmtId="2" fontId="17" fillId="0" borderId="1" xfId="2" applyNumberFormat="1" applyFont="1" applyBorder="1" applyAlignment="1">
      <alignment horizontal="right" wrapText="1"/>
    </xf>
    <xf numFmtId="0" fontId="24" fillId="5" borderId="0" xfId="0" applyFont="1" applyFill="1"/>
    <xf numFmtId="167" fontId="24" fillId="5" borderId="0" xfId="0" applyNumberFormat="1" applyFont="1" applyFill="1"/>
    <xf numFmtId="0" fontId="24" fillId="5" borderId="2" xfId="0" applyFont="1" applyFill="1" applyBorder="1"/>
    <xf numFmtId="0" fontId="17" fillId="0" borderId="1" xfId="0" applyFont="1" applyBorder="1" applyAlignment="1">
      <alignment wrapText="1"/>
    </xf>
    <xf numFmtId="0" fontId="10" fillId="0" borderId="0" xfId="0" applyFont="1" applyAlignment="1">
      <alignment horizontal="left"/>
    </xf>
    <xf numFmtId="168" fontId="10" fillId="0" borderId="0" xfId="0" applyNumberFormat="1" applyFont="1" applyAlignment="1">
      <alignment horizontal="left"/>
    </xf>
    <xf numFmtId="0" fontId="1" fillId="0" borderId="0" xfId="0" applyFont="1" applyFill="1" applyAlignment="1">
      <alignment horizontal="left" wrapText="1"/>
    </xf>
    <xf numFmtId="0" fontId="0" fillId="0" borderId="0" xfId="0" applyBorder="1"/>
    <xf numFmtId="17" fontId="25" fillId="0" borderId="0" xfId="0" applyNumberFormat="1" applyFont="1" applyFill="1" applyBorder="1" applyAlignment="1">
      <alignment horizontal="left" wrapText="1"/>
    </xf>
    <xf numFmtId="167" fontId="10" fillId="0" borderId="0" xfId="0" applyNumberFormat="1" applyFont="1" applyFill="1" applyBorder="1"/>
    <xf numFmtId="0" fontId="10" fillId="0" borderId="1" xfId="0" applyFont="1" applyBorder="1" applyAlignment="1">
      <alignment horizontal="left"/>
    </xf>
    <xf numFmtId="0" fontId="17" fillId="0" borderId="1" xfId="5" applyFont="1" applyBorder="1" applyAlignment="1">
      <alignment horizontal="center" vertical="center" wrapText="1"/>
    </xf>
    <xf numFmtId="0" fontId="11" fillId="0" borderId="1" xfId="5" applyFont="1" applyBorder="1" applyAlignment="1">
      <alignment horizontal="center" vertical="center" wrapText="1"/>
    </xf>
    <xf numFmtId="0" fontId="0" fillId="0" borderId="1" xfId="0" applyBorder="1"/>
    <xf numFmtId="17" fontId="0" fillId="0" borderId="1" xfId="0" quotePrefix="1" applyNumberFormat="1" applyBorder="1" applyAlignment="1">
      <alignment wrapText="1"/>
    </xf>
    <xf numFmtId="0" fontId="0" fillId="0" borderId="1" xfId="0" quotePrefix="1" applyBorder="1" applyAlignment="1">
      <alignment wrapText="1"/>
    </xf>
    <xf numFmtId="17" fontId="0" fillId="0" borderId="1" xfId="0" applyNumberFormat="1" applyBorder="1" applyAlignment="1">
      <alignment wrapText="1"/>
    </xf>
    <xf numFmtId="0" fontId="46" fillId="0" borderId="0" xfId="0" applyFont="1" applyFill="1"/>
    <xf numFmtId="0" fontId="46" fillId="0" borderId="0" xfId="0" quotePrefix="1" applyFont="1" applyFill="1"/>
    <xf numFmtId="0" fontId="1" fillId="0" borderId="1" xfId="0" applyFont="1" applyBorder="1" applyAlignment="1">
      <alignment horizontal="left"/>
    </xf>
    <xf numFmtId="0" fontId="1" fillId="0" borderId="1" xfId="0" applyFont="1" applyBorder="1" applyAlignment="1">
      <alignment wrapText="1"/>
    </xf>
    <xf numFmtId="0" fontId="0" fillId="0" borderId="1" xfId="0" applyBorder="1" applyAlignment="1">
      <alignment horizontal="left"/>
    </xf>
    <xf numFmtId="0" fontId="1" fillId="0" borderId="1" xfId="0" applyFont="1" applyBorder="1" applyAlignment="1">
      <alignment horizontal="right"/>
    </xf>
    <xf numFmtId="0" fontId="0" fillId="0" borderId="1" xfId="0" applyBorder="1" applyAlignment="1">
      <alignment wrapText="1"/>
    </xf>
    <xf numFmtId="0" fontId="1" fillId="0" borderId="1" xfId="0" applyFont="1" applyBorder="1"/>
    <xf numFmtId="0" fontId="1" fillId="0" borderId="1" xfId="0" applyFont="1" applyBorder="1" applyAlignment="1">
      <alignment horizontal="right" wrapText="1"/>
    </xf>
    <xf numFmtId="170" fontId="0" fillId="3" borderId="11" xfId="0" applyNumberFormat="1" applyFill="1" applyBorder="1" applyAlignment="1">
      <alignment horizontal="right"/>
    </xf>
    <xf numFmtId="0" fontId="0" fillId="2" borderId="3" xfId="0" applyFill="1" applyBorder="1" applyAlignment="1">
      <alignment horizontal="left"/>
    </xf>
    <xf numFmtId="0" fontId="0" fillId="2" borderId="2" xfId="0" applyFill="1" applyBorder="1" applyAlignment="1">
      <alignment horizontal="left"/>
    </xf>
    <xf numFmtId="0" fontId="9" fillId="0" borderId="0" xfId="0" applyFont="1" applyBorder="1" applyAlignment="1">
      <alignment vertical="center"/>
    </xf>
    <xf numFmtId="171" fontId="0" fillId="3" borderId="0" xfId="0" applyNumberFormat="1" applyFill="1" applyBorder="1" applyAlignment="1">
      <alignment horizontal="right"/>
    </xf>
    <xf numFmtId="0" fontId="0" fillId="0" borderId="3" xfId="0" applyBorder="1" applyAlignment="1">
      <alignment wrapText="1"/>
    </xf>
    <xf numFmtId="0" fontId="23" fillId="0" borderId="2" xfId="0" applyFont="1" applyBorder="1" applyAlignment="1">
      <alignment vertical="top"/>
    </xf>
    <xf numFmtId="0" fontId="11" fillId="0" borderId="1" xfId="6" applyNumberFormat="1" applyFont="1" applyFill="1" applyBorder="1" applyAlignment="1">
      <alignment horizontal="right"/>
    </xf>
    <xf numFmtId="0" fontId="10" fillId="0" borderId="1" xfId="0" applyFont="1" applyBorder="1"/>
    <xf numFmtId="0" fontId="0" fillId="0" borderId="1" xfId="0" applyFill="1" applyBorder="1"/>
    <xf numFmtId="174" fontId="11" fillId="0" borderId="1" xfId="7" applyNumberFormat="1" applyFill="1" applyBorder="1" applyAlignment="1">
      <alignment horizontal="right"/>
    </xf>
    <xf numFmtId="174" fontId="0" fillId="0" borderId="1" xfId="0" applyNumberFormat="1" applyBorder="1"/>
    <xf numFmtId="0" fontId="11" fillId="0" borderId="1" xfId="7" applyNumberFormat="1" applyFill="1" applyBorder="1" applyAlignment="1">
      <alignment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168" fontId="1" fillId="0" borderId="1" xfId="0" applyNumberFormat="1" applyFont="1" applyBorder="1" applyAlignment="1">
      <alignment horizontal="left"/>
    </xf>
    <xf numFmtId="3" fontId="1" fillId="0" borderId="1" xfId="0" applyNumberFormat="1" applyFont="1" applyBorder="1" applyAlignment="1">
      <alignment horizontal="left"/>
    </xf>
    <xf numFmtId="0" fontId="1" fillId="0" borderId="1" xfId="0" applyFont="1" applyBorder="1" applyAlignment="1">
      <alignment horizontal="left" wrapText="1"/>
    </xf>
    <xf numFmtId="168" fontId="1" fillId="0" borderId="1" xfId="0" applyNumberFormat="1" applyFont="1" applyBorder="1" applyAlignment="1">
      <alignment horizontal="left" wrapText="1"/>
    </xf>
    <xf numFmtId="167" fontId="1" fillId="0" borderId="1" xfId="0" applyNumberFormat="1" applyFont="1" applyBorder="1" applyAlignment="1">
      <alignment horizontal="left" wrapText="1"/>
    </xf>
    <xf numFmtId="0" fontId="1" fillId="0" borderId="3" xfId="0" applyFont="1" applyBorder="1" applyAlignment="1">
      <alignment horizontal="left"/>
    </xf>
    <xf numFmtId="168" fontId="1" fillId="0" borderId="3" xfId="0" applyNumberFormat="1" applyFont="1" applyBorder="1" applyAlignment="1">
      <alignment horizontal="left"/>
    </xf>
    <xf numFmtId="168" fontId="1" fillId="0" borderId="2" xfId="0" applyNumberFormat="1" applyFont="1" applyBorder="1" applyAlignment="1">
      <alignment horizontal="left"/>
    </xf>
    <xf numFmtId="0" fontId="11" fillId="5" borderId="3" xfId="0" applyFont="1" applyFill="1" applyBorder="1" applyAlignment="1">
      <alignment horizontal="center" wrapText="1"/>
    </xf>
    <xf numFmtId="0" fontId="11" fillId="5" borderId="1" xfId="0" applyFont="1" applyFill="1" applyBorder="1" applyAlignment="1">
      <alignment wrapText="1"/>
    </xf>
    <xf numFmtId="167" fontId="11" fillId="5" borderId="1" xfId="0" applyNumberFormat="1" applyFont="1" applyFill="1" applyBorder="1" applyAlignment="1">
      <alignment horizontal="right" wrapText="1"/>
    </xf>
    <xf numFmtId="0" fontId="0" fillId="5" borderId="3" xfId="0" applyFill="1" applyBorder="1" applyAlignment="1">
      <alignment wrapText="1"/>
    </xf>
    <xf numFmtId="0" fontId="13" fillId="5" borderId="3" xfId="2" applyFill="1" applyBorder="1" applyAlignment="1">
      <alignment wrapText="1"/>
    </xf>
    <xf numFmtId="0" fontId="17" fillId="5" borderId="2" xfId="2" applyFont="1" applyFill="1" applyBorder="1" applyAlignment="1">
      <alignment wrapText="1"/>
    </xf>
    <xf numFmtId="0" fontId="17" fillId="5" borderId="1" xfId="2" applyFont="1" applyFill="1" applyBorder="1" applyAlignment="1">
      <alignment horizontal="right" wrapText="1"/>
    </xf>
    <xf numFmtId="9" fontId="11" fillId="5" borderId="1" xfId="0" applyNumberFormat="1" applyFont="1" applyFill="1" applyBorder="1" applyAlignment="1">
      <alignment horizontal="right" wrapText="1"/>
    </xf>
    <xf numFmtId="0" fontId="27" fillId="0" borderId="2" xfId="0" applyFont="1" applyBorder="1" applyAlignment="1">
      <alignment wrapText="1"/>
    </xf>
    <xf numFmtId="0" fontId="27" fillId="0" borderId="3" xfId="0" applyFont="1" applyBorder="1" applyAlignment="1">
      <alignment horizontal="center" wrapText="1"/>
    </xf>
    <xf numFmtId="0" fontId="27" fillId="0" borderId="0" xfId="0" applyFont="1" applyAlignment="1">
      <alignment wrapText="1"/>
    </xf>
    <xf numFmtId="0" fontId="27" fillId="0" borderId="0" xfId="0" applyFont="1" applyAlignment="1">
      <alignment horizontal="right" wrapText="1"/>
    </xf>
    <xf numFmtId="0" fontId="27" fillId="0" borderId="0" xfId="0" applyFont="1" applyAlignment="1">
      <alignment horizontal="center" wrapText="1"/>
    </xf>
    <xf numFmtId="0" fontId="0" fillId="0" borderId="1" xfId="0" applyBorder="1" applyAlignment="1">
      <alignment horizontal="left" indent="1"/>
    </xf>
    <xf numFmtId="0" fontId="0" fillId="5" borderId="0" xfId="0" applyFill="1" applyBorder="1"/>
    <xf numFmtId="0" fontId="0" fillId="5" borderId="0" xfId="0" applyFill="1" applyBorder="1" applyAlignment="1">
      <alignment horizontal="right"/>
    </xf>
    <xf numFmtId="0" fontId="1" fillId="5" borderId="1" xfId="0" applyFont="1" applyFill="1" applyBorder="1"/>
    <xf numFmtId="0" fontId="1" fillId="5" borderId="1" xfId="0" applyFont="1" applyFill="1" applyBorder="1" applyAlignment="1">
      <alignment horizontal="right" wrapText="1"/>
    </xf>
    <xf numFmtId="0" fontId="0" fillId="6" borderId="0" xfId="0" applyFill="1" applyBorder="1"/>
    <xf numFmtId="0" fontId="1" fillId="5" borderId="1" xfId="0" applyFont="1" applyFill="1" applyBorder="1" applyAlignment="1">
      <alignment wrapText="1"/>
    </xf>
    <xf numFmtId="0" fontId="1" fillId="5" borderId="2" xfId="0" applyFont="1" applyFill="1" applyBorder="1"/>
    <xf numFmtId="49" fontId="1" fillId="5" borderId="2" xfId="0" applyNumberFormat="1" applyFont="1" applyFill="1" applyBorder="1" applyAlignment="1">
      <alignment horizontal="right" vertical="center" wrapText="1"/>
    </xf>
    <xf numFmtId="0" fontId="1" fillId="5" borderId="2" xfId="0" applyFont="1" applyFill="1" applyBorder="1" applyAlignment="1">
      <alignment horizontal="right" vertical="center" wrapText="1"/>
    </xf>
    <xf numFmtId="167" fontId="0" fillId="5" borderId="0" xfId="0" applyNumberFormat="1" applyFill="1" applyBorder="1"/>
    <xf numFmtId="0" fontId="11" fillId="0" borderId="1" xfId="0" applyFont="1" applyBorder="1" applyAlignment="1">
      <alignment horizontal="center" wrapText="1"/>
    </xf>
    <xf numFmtId="0" fontId="11" fillId="0" borderId="1" xfId="0" applyFont="1" applyBorder="1" applyAlignment="1">
      <alignment horizontal="center"/>
    </xf>
    <xf numFmtId="0" fontId="12" fillId="0" borderId="0" xfId="0" applyFont="1" applyAlignment="1">
      <alignment horizontal="left" vertical="center" wrapText="1"/>
    </xf>
    <xf numFmtId="0" fontId="11" fillId="0" borderId="3" xfId="0" applyFont="1" applyBorder="1" applyAlignment="1">
      <alignment horizontal="center"/>
    </xf>
    <xf numFmtId="49" fontId="12" fillId="0" borderId="0" xfId="0" applyNumberFormat="1" applyFont="1" applyAlignment="1">
      <alignment horizontal="left" wrapText="1"/>
    </xf>
    <xf numFmtId="168" fontId="1" fillId="0" borderId="3" xfId="0" applyNumberFormat="1" applyFont="1" applyBorder="1" applyAlignment="1">
      <alignment horizontal="center"/>
    </xf>
    <xf numFmtId="0" fontId="11" fillId="0" borderId="1" xfId="0" applyFont="1" applyBorder="1" applyAlignment="1">
      <alignment horizontal="right" vertical="center"/>
    </xf>
    <xf numFmtId="0" fontId="11" fillId="0" borderId="3" xfId="7" applyNumberFormat="1" applyFill="1" applyBorder="1" applyAlignment="1">
      <alignment horizontal="right" vertical="center" wrapText="1"/>
    </xf>
    <xf numFmtId="0" fontId="11" fillId="0" borderId="2" xfId="7" applyNumberFormat="1" applyFill="1" applyBorder="1" applyAlignment="1">
      <alignment horizontal="right" vertical="center" wrapText="1"/>
    </xf>
    <xf numFmtId="0" fontId="11" fillId="0" borderId="3" xfId="7" applyNumberFormat="1" applyFill="1" applyBorder="1" applyAlignment="1">
      <alignment horizontal="center" vertical="center" wrapText="1"/>
    </xf>
    <xf numFmtId="0" fontId="11" fillId="0" borderId="2" xfId="7" applyNumberFormat="1" applyFill="1" applyBorder="1" applyAlignment="1">
      <alignment horizontal="center" vertical="center" wrapText="1"/>
    </xf>
    <xf numFmtId="0" fontId="11" fillId="0" borderId="0" xfId="0" applyFont="1" applyAlignment="1">
      <alignment horizontal="right" vertical="center" wrapText="1"/>
    </xf>
    <xf numFmtId="0" fontId="11" fillId="0" borderId="3" xfId="7" applyNumberFormat="1" applyFill="1" applyBorder="1" applyAlignment="1">
      <alignment horizontal="left"/>
    </xf>
    <xf numFmtId="0" fontId="11" fillId="0" borderId="0" xfId="7" applyNumberFormat="1" applyFill="1" applyBorder="1" applyAlignment="1">
      <alignment horizontal="left"/>
    </xf>
    <xf numFmtId="0" fontId="11" fillId="0" borderId="2" xfId="7" applyNumberFormat="1" applyFill="1" applyBorder="1" applyAlignment="1">
      <alignment horizontal="left"/>
    </xf>
    <xf numFmtId="0" fontId="11" fillId="0" borderId="1" xfId="7" applyNumberFormat="1" applyFill="1" applyBorder="1" applyAlignment="1">
      <alignment horizontal="center" vertical="center"/>
    </xf>
    <xf numFmtId="0" fontId="11" fillId="0" borderId="1" xfId="7" applyNumberFormat="1" applyFill="1" applyBorder="1" applyAlignment="1">
      <alignment horizontal="center" vertical="center" wrapText="1"/>
    </xf>
    <xf numFmtId="0" fontId="11" fillId="0" borderId="0" xfId="0" applyFont="1" applyAlignment="1">
      <alignment vertical="center"/>
    </xf>
    <xf numFmtId="0" fontId="23" fillId="0" borderId="0" xfId="0" applyFont="1" applyAlignment="1">
      <alignment horizontal="center" vertical="center" wrapText="1"/>
    </xf>
    <xf numFmtId="0" fontId="11" fillId="0" borderId="3" xfId="7" applyNumberFormat="1" applyFill="1" applyBorder="1" applyAlignment="1">
      <alignment horizontal="right" vertical="center"/>
    </xf>
    <xf numFmtId="0" fontId="11" fillId="0" borderId="2" xfId="7" applyNumberFormat="1" applyFill="1" applyBorder="1" applyAlignment="1">
      <alignment horizontal="right" vertical="center"/>
    </xf>
    <xf numFmtId="0" fontId="11" fillId="0" borderId="0" xfId="0" applyFont="1" applyAlignment="1">
      <alignment horizontal="center" vertical="center" wrapText="1"/>
    </xf>
    <xf numFmtId="0" fontId="11" fillId="0" borderId="6" xfId="0" applyFont="1" applyBorder="1" applyAlignment="1">
      <alignment vertical="center" wrapText="1"/>
    </xf>
    <xf numFmtId="0" fontId="11" fillId="0" borderId="8" xfId="0" applyFont="1" applyBorder="1" applyAlignment="1">
      <alignment vertical="center" wrapText="1"/>
    </xf>
    <xf numFmtId="0" fontId="11" fillId="0" borderId="7" xfId="0" applyFont="1" applyBorder="1" applyAlignment="1">
      <alignment horizontal="center" vertical="center" wrapText="1"/>
    </xf>
    <xf numFmtId="0" fontId="11" fillId="5" borderId="1" xfId="0" applyFont="1" applyFill="1" applyBorder="1" applyAlignment="1">
      <alignment horizontal="center" wrapText="1"/>
    </xf>
    <xf numFmtId="0" fontId="11" fillId="5" borderId="1" xfId="0" applyFont="1" applyFill="1" applyBorder="1" applyAlignment="1">
      <alignment horizontal="center"/>
    </xf>
    <xf numFmtId="0" fontId="31" fillId="0" borderId="0" xfId="0" applyFont="1" applyAlignment="1">
      <alignment horizontal="left" vertical="top" wrapText="1"/>
    </xf>
    <xf numFmtId="0" fontId="36" fillId="0" borderId="1" xfId="0" applyFont="1" applyBorder="1" applyAlignment="1">
      <alignment horizontal="center" vertical="center" wrapText="1"/>
    </xf>
    <xf numFmtId="0" fontId="27" fillId="0" borderId="1" xfId="0" applyFont="1" applyBorder="1" applyAlignment="1">
      <alignment horizontal="center" wrapText="1"/>
    </xf>
    <xf numFmtId="0" fontId="36" fillId="0" borderId="1" xfId="0" applyFont="1" applyBorder="1" applyAlignment="1">
      <alignment horizontal="center" vertical="top" wrapText="1"/>
    </xf>
    <xf numFmtId="0" fontId="36" fillId="0" borderId="3" xfId="0" applyFont="1" applyBorder="1" applyAlignment="1">
      <alignment horizontal="center" vertical="top" wrapText="1"/>
    </xf>
    <xf numFmtId="0" fontId="44" fillId="0" borderId="0" xfId="0" quotePrefix="1" applyFont="1" applyAlignment="1">
      <alignment horizontal="left" vertical="top"/>
    </xf>
    <xf numFmtId="0" fontId="45" fillId="0" borderId="0" xfId="0" applyFont="1"/>
    <xf numFmtId="0" fontId="45" fillId="0" borderId="2" xfId="0" applyFont="1" applyBorder="1"/>
    <xf numFmtId="0" fontId="24" fillId="5" borderId="3" xfId="0" applyFont="1" applyFill="1" applyBorder="1" applyAlignment="1">
      <alignment horizontal="left" vertical="center" wrapText="1"/>
    </xf>
    <xf numFmtId="0" fontId="24" fillId="5" borderId="0" xfId="0" applyFont="1" applyFill="1" applyAlignment="1">
      <alignment horizontal="left" vertical="center" wrapText="1"/>
    </xf>
    <xf numFmtId="49" fontId="47" fillId="5" borderId="0" xfId="0" applyNumberFormat="1" applyFont="1" applyFill="1" applyBorder="1" applyAlignment="1">
      <alignment horizontal="center" vertical="center" wrapText="1"/>
    </xf>
    <xf numFmtId="0" fontId="1" fillId="5" borderId="0" xfId="0" applyFont="1" applyFill="1" applyBorder="1" applyAlignment="1">
      <alignment horizontal="center"/>
    </xf>
    <xf numFmtId="0" fontId="1" fillId="5" borderId="3" xfId="0" applyFont="1" applyFill="1" applyBorder="1" applyAlignment="1">
      <alignment horizontal="center"/>
    </xf>
    <xf numFmtId="0" fontId="1" fillId="5" borderId="1" xfId="0" applyFont="1" applyFill="1" applyBorder="1" applyAlignment="1">
      <alignment horizontal="center"/>
    </xf>
  </cellXfs>
  <cellStyles count="11">
    <cellStyle name="AIHW Caption" xfId="6" xr:uid="{9D69181D-8AB3-4491-86AC-49562D280947}"/>
    <cellStyle name="AIHW Column Heading" xfId="7" xr:uid="{D16A7A6D-4029-4E47-83B4-C5547A8FF5FE}"/>
    <cellStyle name="Comma" xfId="9" builtinId="3"/>
    <cellStyle name="Comma 2 2" xfId="8" xr:uid="{67FE7715-519D-48E9-A8D9-866122D705E4}"/>
    <cellStyle name="Hyperlink" xfId="1" builtinId="8"/>
    <cellStyle name="Normal" xfId="0" builtinId="0"/>
    <cellStyle name="Normal 2" xfId="10" xr:uid="{70E4A903-1860-43E2-9BB6-5F47C2029089}"/>
    <cellStyle name="Normal 28" xfId="5" xr:uid="{B1D657F5-8CDE-4DAC-A8E0-D103A7C9A135}"/>
    <cellStyle name="Normal 4" xfId="2" xr:uid="{B575F443-C5A4-49FF-86E8-6F94D847B877}"/>
    <cellStyle name="Normal 5" xfId="3" xr:uid="{DF660911-6E4C-4091-A815-45E681440B17}"/>
    <cellStyle name="Normal 5 2" xfId="4" xr:uid="{DAB08FFC-1481-48B9-80D0-31D0BF36530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theme" Target="theme/theme1.xml"/><Relationship Id="rId149"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00.xml.rels><?xml version="1.0" encoding="UTF-8" standalone="yes"?>
<Relationships xmlns="http://schemas.openxmlformats.org/package/2006/relationships"><Relationship Id="rId1" Type="http://schemas.openxmlformats.org/officeDocument/2006/relationships/image" Target="../media/image119.png"/></Relationships>
</file>

<file path=xl/drawings/_rels/drawing101.xml.rels><?xml version="1.0" encoding="UTF-8" standalone="yes"?>
<Relationships xmlns="http://schemas.openxmlformats.org/package/2006/relationships"><Relationship Id="rId1" Type="http://schemas.openxmlformats.org/officeDocument/2006/relationships/image" Target="../media/image120.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121.png"/></Relationships>
</file>

<file path=xl/drawings/_rels/drawing103.xml.rels><?xml version="1.0" encoding="UTF-8" standalone="yes"?>
<Relationships xmlns="http://schemas.openxmlformats.org/package/2006/relationships"><Relationship Id="rId1" Type="http://schemas.openxmlformats.org/officeDocument/2006/relationships/image" Target="../media/image122.png"/></Relationships>
</file>

<file path=xl/drawings/_rels/drawing104.xml.rels><?xml version="1.0" encoding="UTF-8" standalone="yes"?>
<Relationships xmlns="http://schemas.openxmlformats.org/package/2006/relationships"><Relationship Id="rId1" Type="http://schemas.openxmlformats.org/officeDocument/2006/relationships/image" Target="../media/image123.png"/></Relationships>
</file>

<file path=xl/drawings/_rels/drawing105.xml.rels><?xml version="1.0" encoding="UTF-8" standalone="yes"?>
<Relationships xmlns="http://schemas.openxmlformats.org/package/2006/relationships"><Relationship Id="rId2" Type="http://schemas.openxmlformats.org/officeDocument/2006/relationships/image" Target="../media/image125.png"/><Relationship Id="rId1" Type="http://schemas.openxmlformats.org/officeDocument/2006/relationships/image" Target="../media/image124.png"/></Relationships>
</file>

<file path=xl/drawings/_rels/drawing106.xml.rels><?xml version="1.0" encoding="UTF-8" standalone="yes"?>
<Relationships xmlns="http://schemas.openxmlformats.org/package/2006/relationships"><Relationship Id="rId1" Type="http://schemas.openxmlformats.org/officeDocument/2006/relationships/image" Target="../media/image126.png"/></Relationships>
</file>

<file path=xl/drawings/_rels/drawing107.xml.rels><?xml version="1.0" encoding="UTF-8" standalone="yes"?>
<Relationships xmlns="http://schemas.openxmlformats.org/package/2006/relationships"><Relationship Id="rId2" Type="http://schemas.openxmlformats.org/officeDocument/2006/relationships/image" Target="../media/image128.png"/><Relationship Id="rId1" Type="http://schemas.openxmlformats.org/officeDocument/2006/relationships/image" Target="../media/image127.png"/></Relationships>
</file>

<file path=xl/drawings/_rels/drawing108.xml.rels><?xml version="1.0" encoding="UTF-8" standalone="yes"?>
<Relationships xmlns="http://schemas.openxmlformats.org/package/2006/relationships"><Relationship Id="rId2" Type="http://schemas.openxmlformats.org/officeDocument/2006/relationships/image" Target="../media/image130.png"/><Relationship Id="rId1" Type="http://schemas.openxmlformats.org/officeDocument/2006/relationships/image" Target="../media/image129.png"/></Relationships>
</file>

<file path=xl/drawings/_rels/drawing109.xml.rels><?xml version="1.0" encoding="UTF-8" standalone="yes"?>
<Relationships xmlns="http://schemas.openxmlformats.org/package/2006/relationships"><Relationship Id="rId2" Type="http://schemas.openxmlformats.org/officeDocument/2006/relationships/image" Target="../media/image132.png"/><Relationship Id="rId1" Type="http://schemas.openxmlformats.org/officeDocument/2006/relationships/image" Target="../media/image13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0.xml.rels><?xml version="1.0" encoding="UTF-8" standalone="yes"?>
<Relationships xmlns="http://schemas.openxmlformats.org/package/2006/relationships"><Relationship Id="rId1" Type="http://schemas.openxmlformats.org/officeDocument/2006/relationships/image" Target="../media/image133.png"/></Relationships>
</file>

<file path=xl/drawings/_rels/drawing111.xml.rels><?xml version="1.0" encoding="UTF-8" standalone="yes"?>
<Relationships xmlns="http://schemas.openxmlformats.org/package/2006/relationships"><Relationship Id="rId1" Type="http://schemas.openxmlformats.org/officeDocument/2006/relationships/image" Target="../media/image134.png"/></Relationships>
</file>

<file path=xl/drawings/_rels/drawing112.xml.rels><?xml version="1.0" encoding="UTF-8" standalone="yes"?>
<Relationships xmlns="http://schemas.openxmlformats.org/package/2006/relationships"><Relationship Id="rId1" Type="http://schemas.openxmlformats.org/officeDocument/2006/relationships/image" Target="../media/image135.png"/></Relationships>
</file>

<file path=xl/drawings/_rels/drawing113.xml.rels><?xml version="1.0" encoding="UTF-8" standalone="yes"?>
<Relationships xmlns="http://schemas.openxmlformats.org/package/2006/relationships"><Relationship Id="rId1" Type="http://schemas.openxmlformats.org/officeDocument/2006/relationships/image" Target="../media/image136.png"/></Relationships>
</file>

<file path=xl/drawings/_rels/drawing114.xml.rels><?xml version="1.0" encoding="UTF-8" standalone="yes"?>
<Relationships xmlns="http://schemas.openxmlformats.org/package/2006/relationships"><Relationship Id="rId1" Type="http://schemas.openxmlformats.org/officeDocument/2006/relationships/image" Target="../media/image137.png"/></Relationships>
</file>

<file path=xl/drawings/_rels/drawing115.xml.rels><?xml version="1.0" encoding="UTF-8" standalone="yes"?>
<Relationships xmlns="http://schemas.openxmlformats.org/package/2006/relationships"><Relationship Id="rId1" Type="http://schemas.openxmlformats.org/officeDocument/2006/relationships/image" Target="../media/image138.png"/></Relationships>
</file>

<file path=xl/drawings/_rels/drawing116.xml.rels><?xml version="1.0" encoding="UTF-8" standalone="yes"?>
<Relationships xmlns="http://schemas.openxmlformats.org/package/2006/relationships"><Relationship Id="rId2" Type="http://schemas.openxmlformats.org/officeDocument/2006/relationships/image" Target="../media/image140.png"/><Relationship Id="rId1" Type="http://schemas.openxmlformats.org/officeDocument/2006/relationships/image" Target="../media/image139.png"/></Relationships>
</file>

<file path=xl/drawings/_rels/drawing117.xml.rels><?xml version="1.0" encoding="UTF-8" standalone="yes"?>
<Relationships xmlns="http://schemas.openxmlformats.org/package/2006/relationships"><Relationship Id="rId1" Type="http://schemas.openxmlformats.org/officeDocument/2006/relationships/image" Target="../media/image141.png"/></Relationships>
</file>

<file path=xl/drawings/_rels/drawing118.xml.rels><?xml version="1.0" encoding="UTF-8" standalone="yes"?>
<Relationships xmlns="http://schemas.openxmlformats.org/package/2006/relationships"><Relationship Id="rId2" Type="http://schemas.openxmlformats.org/officeDocument/2006/relationships/image" Target="../media/image143.png"/><Relationship Id="rId1" Type="http://schemas.openxmlformats.org/officeDocument/2006/relationships/image" Target="../media/image142.png"/></Relationships>
</file>

<file path=xl/drawings/_rels/drawing119.xml.rels><?xml version="1.0" encoding="UTF-8" standalone="yes"?>
<Relationships xmlns="http://schemas.openxmlformats.org/package/2006/relationships"><Relationship Id="rId1" Type="http://schemas.openxmlformats.org/officeDocument/2006/relationships/image" Target="../media/image14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0.xml.rels><?xml version="1.0" encoding="UTF-8" standalone="yes"?>
<Relationships xmlns="http://schemas.openxmlformats.org/package/2006/relationships"><Relationship Id="rId1" Type="http://schemas.openxmlformats.org/officeDocument/2006/relationships/image" Target="../media/image145.png"/></Relationships>
</file>

<file path=xl/drawings/_rels/drawing121.xml.rels><?xml version="1.0" encoding="UTF-8" standalone="yes"?>
<Relationships xmlns="http://schemas.openxmlformats.org/package/2006/relationships"><Relationship Id="rId2" Type="http://schemas.openxmlformats.org/officeDocument/2006/relationships/image" Target="../media/image147.png"/><Relationship Id="rId1" Type="http://schemas.openxmlformats.org/officeDocument/2006/relationships/image" Target="../media/image146.png"/></Relationships>
</file>

<file path=xl/drawings/_rels/drawing122.xml.rels><?xml version="1.0" encoding="UTF-8" standalone="yes"?>
<Relationships xmlns="http://schemas.openxmlformats.org/package/2006/relationships"><Relationship Id="rId1" Type="http://schemas.openxmlformats.org/officeDocument/2006/relationships/image" Target="../media/image148.png"/></Relationships>
</file>

<file path=xl/drawings/_rels/drawing123.xml.rels><?xml version="1.0" encoding="UTF-8" standalone="yes"?>
<Relationships xmlns="http://schemas.openxmlformats.org/package/2006/relationships"><Relationship Id="rId1" Type="http://schemas.openxmlformats.org/officeDocument/2006/relationships/image" Target="../media/image149.png"/></Relationships>
</file>

<file path=xl/drawings/_rels/drawing124.xml.rels><?xml version="1.0" encoding="UTF-8" standalone="yes"?>
<Relationships xmlns="http://schemas.openxmlformats.org/package/2006/relationships"><Relationship Id="rId1" Type="http://schemas.openxmlformats.org/officeDocument/2006/relationships/image" Target="../media/image150.png"/></Relationships>
</file>

<file path=xl/drawings/_rels/drawing125.xml.rels><?xml version="1.0" encoding="UTF-8" standalone="yes"?>
<Relationships xmlns="http://schemas.openxmlformats.org/package/2006/relationships"><Relationship Id="rId1" Type="http://schemas.openxmlformats.org/officeDocument/2006/relationships/image" Target="../media/image151.png"/></Relationships>
</file>

<file path=xl/drawings/_rels/drawing126.xml.rels><?xml version="1.0" encoding="UTF-8" standalone="yes"?>
<Relationships xmlns="http://schemas.openxmlformats.org/package/2006/relationships"><Relationship Id="rId1" Type="http://schemas.openxmlformats.org/officeDocument/2006/relationships/image" Target="../media/image152.png"/></Relationships>
</file>

<file path=xl/drawings/_rels/drawing127.xml.rels><?xml version="1.0" encoding="UTF-8" standalone="yes"?>
<Relationships xmlns="http://schemas.openxmlformats.org/package/2006/relationships"><Relationship Id="rId1" Type="http://schemas.openxmlformats.org/officeDocument/2006/relationships/image" Target="../media/image153.png"/></Relationships>
</file>

<file path=xl/drawings/_rels/drawing128.xml.rels><?xml version="1.0" encoding="UTF-8" standalone="yes"?>
<Relationships xmlns="http://schemas.openxmlformats.org/package/2006/relationships"><Relationship Id="rId1" Type="http://schemas.openxmlformats.org/officeDocument/2006/relationships/image" Target="../media/image154.png"/></Relationships>
</file>

<file path=xl/drawings/_rels/drawing129.xml.rels><?xml version="1.0" encoding="UTF-8" standalone="yes"?>
<Relationships xmlns="http://schemas.openxmlformats.org/package/2006/relationships"><Relationship Id="rId1" Type="http://schemas.openxmlformats.org/officeDocument/2006/relationships/image" Target="../media/image15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0.xml.rels><?xml version="1.0" encoding="UTF-8" standalone="yes"?>
<Relationships xmlns="http://schemas.openxmlformats.org/package/2006/relationships"><Relationship Id="rId1" Type="http://schemas.openxmlformats.org/officeDocument/2006/relationships/image" Target="../media/image156.png"/></Relationships>
</file>

<file path=xl/drawings/_rels/drawing131.xml.rels><?xml version="1.0" encoding="UTF-8" standalone="yes"?>
<Relationships xmlns="http://schemas.openxmlformats.org/package/2006/relationships"><Relationship Id="rId1" Type="http://schemas.openxmlformats.org/officeDocument/2006/relationships/image" Target="../media/image15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3.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6.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3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9.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2.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3.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9.png"/></Relationships>
</file>

<file path=xl/drawings/_rels/drawing41.xml.rels><?xml version="1.0" encoding="UTF-8" standalone="yes"?>
<Relationships xmlns="http://schemas.openxmlformats.org/package/2006/relationships"><Relationship Id="rId1" Type="http://schemas.openxmlformats.org/officeDocument/2006/relationships/image" Target="../media/image50.png"/></Relationships>
</file>

<file path=xl/drawings/_rels/drawing42.xml.rels><?xml version="1.0" encoding="UTF-8" standalone="yes"?>
<Relationships xmlns="http://schemas.openxmlformats.org/package/2006/relationships"><Relationship Id="rId1" Type="http://schemas.openxmlformats.org/officeDocument/2006/relationships/image" Target="../media/image5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5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53.png"/></Relationships>
</file>

<file path=xl/drawings/_rels/drawing45.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46.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6.png"/></Relationships>
</file>

<file path=xl/drawings/_rels/drawing47.xml.rels><?xml version="1.0" encoding="UTF-8" standalone="yes"?>
<Relationships xmlns="http://schemas.openxmlformats.org/package/2006/relationships"><Relationship Id="rId1" Type="http://schemas.openxmlformats.org/officeDocument/2006/relationships/image" Target="../media/image57.png"/></Relationships>
</file>

<file path=xl/drawings/_rels/drawing48.xml.rels><?xml version="1.0" encoding="UTF-8" standalone="yes"?>
<Relationships xmlns="http://schemas.openxmlformats.org/package/2006/relationships"><Relationship Id="rId1" Type="http://schemas.openxmlformats.org/officeDocument/2006/relationships/image" Target="../media/image58.png"/></Relationships>
</file>

<file path=xl/drawings/_rels/drawing49.xml.rels><?xml version="1.0" encoding="UTF-8" standalone="yes"?>
<Relationships xmlns="http://schemas.openxmlformats.org/package/2006/relationships"><Relationship Id="rId2" Type="http://schemas.openxmlformats.org/officeDocument/2006/relationships/image" Target="../media/image60.png"/><Relationship Id="rId1" Type="http://schemas.openxmlformats.org/officeDocument/2006/relationships/image" Target="../media/image59.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50.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51.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52.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4.png"/></Relationships>
</file>

<file path=xl/drawings/_rels/drawing53.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5.png"/></Relationships>
</file>

<file path=xl/drawings/_rels/drawing54.xml.rels><?xml version="1.0" encoding="UTF-8" standalone="yes"?>
<Relationships xmlns="http://schemas.openxmlformats.org/package/2006/relationships"><Relationship Id="rId2" Type="http://schemas.openxmlformats.org/officeDocument/2006/relationships/image" Target="../media/image67.png"/><Relationship Id="rId1" Type="http://schemas.openxmlformats.org/officeDocument/2006/relationships/image" Target="../media/image66.png"/></Relationships>
</file>

<file path=xl/drawings/_rels/drawing55.xml.rels><?xml version="1.0" encoding="UTF-8" standalone="yes"?>
<Relationships xmlns="http://schemas.openxmlformats.org/package/2006/relationships"><Relationship Id="rId2" Type="http://schemas.openxmlformats.org/officeDocument/2006/relationships/image" Target="../media/image68.png"/><Relationship Id="rId1" Type="http://schemas.openxmlformats.org/officeDocument/2006/relationships/image" Target="../media/image66.png"/></Relationships>
</file>

<file path=xl/drawings/_rels/drawing56.xml.rels><?xml version="1.0" encoding="UTF-8" standalone="yes"?>
<Relationships xmlns="http://schemas.openxmlformats.org/package/2006/relationships"><Relationship Id="rId2" Type="http://schemas.openxmlformats.org/officeDocument/2006/relationships/image" Target="../media/image69.png"/><Relationship Id="rId1" Type="http://schemas.openxmlformats.org/officeDocument/2006/relationships/image" Target="../media/image66.png"/></Relationships>
</file>

<file path=xl/drawings/_rels/drawing57.xml.rels><?xml version="1.0" encoding="UTF-8" standalone="yes"?>
<Relationships xmlns="http://schemas.openxmlformats.org/package/2006/relationships"><Relationship Id="rId2" Type="http://schemas.openxmlformats.org/officeDocument/2006/relationships/image" Target="../media/image70.png"/><Relationship Id="rId1" Type="http://schemas.openxmlformats.org/officeDocument/2006/relationships/image" Target="../media/image66.png"/></Relationships>
</file>

<file path=xl/drawings/_rels/drawing58.xml.rels><?xml version="1.0" encoding="UTF-8" standalone="yes"?>
<Relationships xmlns="http://schemas.openxmlformats.org/package/2006/relationships"><Relationship Id="rId1" Type="http://schemas.openxmlformats.org/officeDocument/2006/relationships/image" Target="../media/image71.png"/></Relationships>
</file>

<file path=xl/drawings/_rels/drawing59.xml.rels><?xml version="1.0" encoding="UTF-8" standalone="yes"?>
<Relationships xmlns="http://schemas.openxmlformats.org/package/2006/relationships"><Relationship Id="rId2" Type="http://schemas.openxmlformats.org/officeDocument/2006/relationships/image" Target="../media/image73.png"/><Relationship Id="rId1" Type="http://schemas.openxmlformats.org/officeDocument/2006/relationships/image" Target="../media/image7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60.xml.rels><?xml version="1.0" encoding="UTF-8" standalone="yes"?>
<Relationships xmlns="http://schemas.openxmlformats.org/package/2006/relationships"><Relationship Id="rId2" Type="http://schemas.openxmlformats.org/officeDocument/2006/relationships/image" Target="../media/image73.png"/><Relationship Id="rId1" Type="http://schemas.openxmlformats.org/officeDocument/2006/relationships/image" Target="../media/image74.png"/></Relationships>
</file>

<file path=xl/drawings/_rels/drawing61.xml.rels><?xml version="1.0" encoding="UTF-8" standalone="yes"?>
<Relationships xmlns="http://schemas.openxmlformats.org/package/2006/relationships"><Relationship Id="rId2" Type="http://schemas.openxmlformats.org/officeDocument/2006/relationships/image" Target="../media/image73.png"/><Relationship Id="rId1" Type="http://schemas.openxmlformats.org/officeDocument/2006/relationships/image" Target="../media/image75.png"/></Relationships>
</file>

<file path=xl/drawings/_rels/drawing62.xml.rels><?xml version="1.0" encoding="UTF-8" standalone="yes"?>
<Relationships xmlns="http://schemas.openxmlformats.org/package/2006/relationships"><Relationship Id="rId1" Type="http://schemas.openxmlformats.org/officeDocument/2006/relationships/image" Target="../media/image76.png"/></Relationships>
</file>

<file path=xl/drawings/_rels/drawing63.xml.rels><?xml version="1.0" encoding="UTF-8" standalone="yes"?>
<Relationships xmlns="http://schemas.openxmlformats.org/package/2006/relationships"><Relationship Id="rId2" Type="http://schemas.openxmlformats.org/officeDocument/2006/relationships/image" Target="../media/image78.png"/><Relationship Id="rId1" Type="http://schemas.openxmlformats.org/officeDocument/2006/relationships/image" Target="../media/image77.png"/></Relationships>
</file>

<file path=xl/drawings/_rels/drawing64.xml.rels><?xml version="1.0" encoding="UTF-8" standalone="yes"?>
<Relationships xmlns="http://schemas.openxmlformats.org/package/2006/relationships"><Relationship Id="rId1" Type="http://schemas.openxmlformats.org/officeDocument/2006/relationships/image" Target="../media/image79.png"/></Relationships>
</file>

<file path=xl/drawings/_rels/drawing65.xml.rels><?xml version="1.0" encoding="UTF-8" standalone="yes"?>
<Relationships xmlns="http://schemas.openxmlformats.org/package/2006/relationships"><Relationship Id="rId1" Type="http://schemas.openxmlformats.org/officeDocument/2006/relationships/image" Target="../media/image80.png"/></Relationships>
</file>

<file path=xl/drawings/_rels/drawing66.xml.rels><?xml version="1.0" encoding="UTF-8" standalone="yes"?>
<Relationships xmlns="http://schemas.openxmlformats.org/package/2006/relationships"><Relationship Id="rId1" Type="http://schemas.openxmlformats.org/officeDocument/2006/relationships/image" Target="../media/image8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82.png"/></Relationships>
</file>

<file path=xl/drawings/_rels/drawing68.xml.rels><?xml version="1.0" encoding="UTF-8" standalone="yes"?>
<Relationships xmlns="http://schemas.openxmlformats.org/package/2006/relationships"><Relationship Id="rId1" Type="http://schemas.openxmlformats.org/officeDocument/2006/relationships/image" Target="../media/image83.png"/></Relationships>
</file>

<file path=xl/drawings/_rels/drawing69.xml.rels><?xml version="1.0" encoding="UTF-8" standalone="yes"?>
<Relationships xmlns="http://schemas.openxmlformats.org/package/2006/relationships"><Relationship Id="rId1" Type="http://schemas.openxmlformats.org/officeDocument/2006/relationships/image" Target="../media/image84.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70.xml.rels><?xml version="1.0" encoding="UTF-8" standalone="yes"?>
<Relationships xmlns="http://schemas.openxmlformats.org/package/2006/relationships"><Relationship Id="rId2" Type="http://schemas.openxmlformats.org/officeDocument/2006/relationships/image" Target="../media/image86.png"/><Relationship Id="rId1" Type="http://schemas.openxmlformats.org/officeDocument/2006/relationships/image" Target="../media/image85.png"/></Relationships>
</file>

<file path=xl/drawings/_rels/drawing71.xml.rels><?xml version="1.0" encoding="UTF-8" standalone="yes"?>
<Relationships xmlns="http://schemas.openxmlformats.org/package/2006/relationships"><Relationship Id="rId2" Type="http://schemas.openxmlformats.org/officeDocument/2006/relationships/image" Target="../media/image86.png"/><Relationship Id="rId1" Type="http://schemas.openxmlformats.org/officeDocument/2006/relationships/image" Target="../media/image87.png"/></Relationships>
</file>

<file path=xl/drawings/_rels/drawing72.xml.rels><?xml version="1.0" encoding="UTF-8" standalone="yes"?>
<Relationships xmlns="http://schemas.openxmlformats.org/package/2006/relationships"><Relationship Id="rId1" Type="http://schemas.openxmlformats.org/officeDocument/2006/relationships/image" Target="../media/image88.png"/></Relationships>
</file>

<file path=xl/drawings/_rels/drawing73.xml.rels><?xml version="1.0" encoding="UTF-8" standalone="yes"?>
<Relationships xmlns="http://schemas.openxmlformats.org/package/2006/relationships"><Relationship Id="rId1" Type="http://schemas.openxmlformats.org/officeDocument/2006/relationships/image" Target="../media/image89.png"/></Relationships>
</file>

<file path=xl/drawings/_rels/drawing74.xml.rels><?xml version="1.0" encoding="UTF-8" standalone="yes"?>
<Relationships xmlns="http://schemas.openxmlformats.org/package/2006/relationships"><Relationship Id="rId1" Type="http://schemas.openxmlformats.org/officeDocument/2006/relationships/image" Target="../media/image90.png"/></Relationships>
</file>

<file path=xl/drawings/_rels/drawing75.xml.rels><?xml version="1.0" encoding="UTF-8" standalone="yes"?>
<Relationships xmlns="http://schemas.openxmlformats.org/package/2006/relationships"><Relationship Id="rId1" Type="http://schemas.openxmlformats.org/officeDocument/2006/relationships/image" Target="../media/image9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92.png"/></Relationships>
</file>

<file path=xl/drawings/_rels/drawing77.xml.rels><?xml version="1.0" encoding="UTF-8" standalone="yes"?>
<Relationships xmlns="http://schemas.openxmlformats.org/package/2006/relationships"><Relationship Id="rId2" Type="http://schemas.openxmlformats.org/officeDocument/2006/relationships/image" Target="../media/image94.png"/><Relationship Id="rId1" Type="http://schemas.openxmlformats.org/officeDocument/2006/relationships/image" Target="../media/image93.png"/></Relationships>
</file>

<file path=xl/drawings/_rels/drawing78.xml.rels><?xml version="1.0" encoding="UTF-8" standalone="yes"?>
<Relationships xmlns="http://schemas.openxmlformats.org/package/2006/relationships"><Relationship Id="rId2" Type="http://schemas.openxmlformats.org/officeDocument/2006/relationships/image" Target="../media/image94.png"/><Relationship Id="rId1" Type="http://schemas.openxmlformats.org/officeDocument/2006/relationships/image" Target="../media/image95.png"/></Relationships>
</file>

<file path=xl/drawings/_rels/drawing79.xml.rels><?xml version="1.0" encoding="UTF-8" standalone="yes"?>
<Relationships xmlns="http://schemas.openxmlformats.org/package/2006/relationships"><Relationship Id="rId2" Type="http://schemas.openxmlformats.org/officeDocument/2006/relationships/image" Target="../media/image94.png"/><Relationship Id="rId1" Type="http://schemas.openxmlformats.org/officeDocument/2006/relationships/image" Target="../media/image9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80.xml.rels><?xml version="1.0" encoding="UTF-8" standalone="yes"?>
<Relationships xmlns="http://schemas.openxmlformats.org/package/2006/relationships"><Relationship Id="rId2" Type="http://schemas.openxmlformats.org/officeDocument/2006/relationships/image" Target="../media/image94.png"/><Relationship Id="rId1" Type="http://schemas.openxmlformats.org/officeDocument/2006/relationships/image" Target="../media/image97.png"/></Relationships>
</file>

<file path=xl/drawings/_rels/drawing81.xml.rels><?xml version="1.0" encoding="UTF-8" standalone="yes"?>
<Relationships xmlns="http://schemas.openxmlformats.org/package/2006/relationships"><Relationship Id="rId1" Type="http://schemas.openxmlformats.org/officeDocument/2006/relationships/image" Target="../media/image98.png"/></Relationships>
</file>

<file path=xl/drawings/_rels/drawing82.xml.rels><?xml version="1.0" encoding="UTF-8" standalone="yes"?>
<Relationships xmlns="http://schemas.openxmlformats.org/package/2006/relationships"><Relationship Id="rId1" Type="http://schemas.openxmlformats.org/officeDocument/2006/relationships/image" Target="../media/image99.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00.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0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02.png"/></Relationships>
</file>

<file path=xl/drawings/_rels/drawing86.xml.rels><?xml version="1.0" encoding="UTF-8" standalone="yes"?>
<Relationships xmlns="http://schemas.openxmlformats.org/package/2006/relationships"><Relationship Id="rId2" Type="http://schemas.openxmlformats.org/officeDocument/2006/relationships/image" Target="../media/image104.png"/><Relationship Id="rId1" Type="http://schemas.openxmlformats.org/officeDocument/2006/relationships/image" Target="../media/image103.png"/></Relationships>
</file>

<file path=xl/drawings/_rels/drawing87.xml.rels><?xml version="1.0" encoding="UTF-8" standalone="yes"?>
<Relationships xmlns="http://schemas.openxmlformats.org/package/2006/relationships"><Relationship Id="rId2" Type="http://schemas.openxmlformats.org/officeDocument/2006/relationships/image" Target="../media/image106.png"/><Relationship Id="rId1" Type="http://schemas.openxmlformats.org/officeDocument/2006/relationships/image" Target="../media/image105.png"/></Relationships>
</file>

<file path=xl/drawings/_rels/drawing88.xml.rels><?xml version="1.0" encoding="UTF-8" standalone="yes"?>
<Relationships xmlns="http://schemas.openxmlformats.org/package/2006/relationships"><Relationship Id="rId1" Type="http://schemas.openxmlformats.org/officeDocument/2006/relationships/image" Target="../media/image107.png"/></Relationships>
</file>

<file path=xl/drawings/_rels/drawing89.xml.rels><?xml version="1.0" encoding="UTF-8" standalone="yes"?>
<Relationships xmlns="http://schemas.openxmlformats.org/package/2006/relationships"><Relationship Id="rId1" Type="http://schemas.openxmlformats.org/officeDocument/2006/relationships/image" Target="../media/image10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_rels/drawing90.xml.rels><?xml version="1.0" encoding="UTF-8" standalone="yes"?>
<Relationships xmlns="http://schemas.openxmlformats.org/package/2006/relationships"><Relationship Id="rId1" Type="http://schemas.openxmlformats.org/officeDocument/2006/relationships/image" Target="../media/image109.png"/></Relationships>
</file>

<file path=xl/drawings/_rels/drawing91.xml.rels><?xml version="1.0" encoding="UTF-8" standalone="yes"?>
<Relationships xmlns="http://schemas.openxmlformats.org/package/2006/relationships"><Relationship Id="rId1" Type="http://schemas.openxmlformats.org/officeDocument/2006/relationships/image" Target="../media/image110.png"/></Relationships>
</file>

<file path=xl/drawings/_rels/drawing92.xml.rels><?xml version="1.0" encoding="UTF-8" standalone="yes"?>
<Relationships xmlns="http://schemas.openxmlformats.org/package/2006/relationships"><Relationship Id="rId1" Type="http://schemas.openxmlformats.org/officeDocument/2006/relationships/image" Target="../media/image111.png"/></Relationships>
</file>

<file path=xl/drawings/_rels/drawing93.xml.rels><?xml version="1.0" encoding="UTF-8" standalone="yes"?>
<Relationships xmlns="http://schemas.openxmlformats.org/package/2006/relationships"><Relationship Id="rId1" Type="http://schemas.openxmlformats.org/officeDocument/2006/relationships/image" Target="../media/image112.png"/></Relationships>
</file>

<file path=xl/drawings/_rels/drawing94.xml.rels><?xml version="1.0" encoding="UTF-8" standalone="yes"?>
<Relationships xmlns="http://schemas.openxmlformats.org/package/2006/relationships"><Relationship Id="rId1" Type="http://schemas.openxmlformats.org/officeDocument/2006/relationships/image" Target="../media/image113.png"/></Relationships>
</file>

<file path=xl/drawings/_rels/drawing95.xml.rels><?xml version="1.0" encoding="UTF-8" standalone="yes"?>
<Relationships xmlns="http://schemas.openxmlformats.org/package/2006/relationships"><Relationship Id="rId1" Type="http://schemas.openxmlformats.org/officeDocument/2006/relationships/image" Target="../media/image114.png"/></Relationships>
</file>

<file path=xl/drawings/_rels/drawing96.xml.rels><?xml version="1.0" encoding="UTF-8" standalone="yes"?>
<Relationships xmlns="http://schemas.openxmlformats.org/package/2006/relationships"><Relationship Id="rId1" Type="http://schemas.openxmlformats.org/officeDocument/2006/relationships/image" Target="../media/image115.png"/></Relationships>
</file>

<file path=xl/drawings/_rels/drawing97.xml.rels><?xml version="1.0" encoding="UTF-8" standalone="yes"?>
<Relationships xmlns="http://schemas.openxmlformats.org/package/2006/relationships"><Relationship Id="rId1" Type="http://schemas.openxmlformats.org/officeDocument/2006/relationships/image" Target="../media/image116.png"/></Relationships>
</file>

<file path=xl/drawings/_rels/drawing98.xml.rels><?xml version="1.0" encoding="UTF-8" standalone="yes"?>
<Relationships xmlns="http://schemas.openxmlformats.org/package/2006/relationships"><Relationship Id="rId1" Type="http://schemas.openxmlformats.org/officeDocument/2006/relationships/image" Target="../media/image117.png"/></Relationships>
</file>

<file path=xl/drawings/_rels/drawing99.xml.rels><?xml version="1.0" encoding="UTF-8" standalone="yes"?>
<Relationships xmlns="http://schemas.openxmlformats.org/package/2006/relationships"><Relationship Id="rId1" Type="http://schemas.openxmlformats.org/officeDocument/2006/relationships/image" Target="../media/image11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2435679</xdr:colOff>
      <xdr:row>3</xdr:row>
      <xdr:rowOff>133350</xdr:rowOff>
    </xdr:to>
    <xdr:pic>
      <xdr:nvPicPr>
        <xdr:cNvPr id="2" name="Picture 1">
          <a:extLst>
            <a:ext uri="{FF2B5EF4-FFF2-40B4-BE49-F238E27FC236}">
              <a16:creationId xmlns:a16="http://schemas.microsoft.com/office/drawing/2014/main" id="{2B019F9B-2D0D-412A-BB1F-41206BDEA1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9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13</xdr:col>
      <xdr:colOff>561219</xdr:colOff>
      <xdr:row>23</xdr:row>
      <xdr:rowOff>113786</xdr:rowOff>
    </xdr:to>
    <xdr:pic>
      <xdr:nvPicPr>
        <xdr:cNvPr id="2" name="Picture 1">
          <a:extLst>
            <a:ext uri="{FF2B5EF4-FFF2-40B4-BE49-F238E27FC236}">
              <a16:creationId xmlns:a16="http://schemas.microsoft.com/office/drawing/2014/main" id="{EBF8F4A4-1B87-4470-88EC-A8AEA0191C76}"/>
            </a:ext>
          </a:extLst>
        </xdr:cNvPr>
        <xdr:cNvPicPr>
          <a:picLocks noChangeAspect="1"/>
        </xdr:cNvPicPr>
      </xdr:nvPicPr>
      <xdr:blipFill>
        <a:blip xmlns:r="http://schemas.openxmlformats.org/officeDocument/2006/relationships" r:embed="rId1"/>
        <a:stretch>
          <a:fillRect/>
        </a:stretch>
      </xdr:blipFill>
      <xdr:spPr>
        <a:xfrm>
          <a:off x="3076575" y="381000"/>
          <a:ext cx="6047619" cy="4114286"/>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4</xdr:col>
      <xdr:colOff>352425</xdr:colOff>
      <xdr:row>1</xdr:row>
      <xdr:rowOff>95250</xdr:rowOff>
    </xdr:from>
    <xdr:to>
      <xdr:col>19</xdr:col>
      <xdr:colOff>322711</xdr:colOff>
      <xdr:row>27</xdr:row>
      <xdr:rowOff>142250</xdr:rowOff>
    </xdr:to>
    <xdr:pic>
      <xdr:nvPicPr>
        <xdr:cNvPr id="2" name="Picture 1">
          <a:extLst>
            <a:ext uri="{FF2B5EF4-FFF2-40B4-BE49-F238E27FC236}">
              <a16:creationId xmlns:a16="http://schemas.microsoft.com/office/drawing/2014/main" id="{595882DA-CD30-4D94-BE7B-93AFFF48A65A}"/>
            </a:ext>
          </a:extLst>
        </xdr:cNvPr>
        <xdr:cNvPicPr>
          <a:picLocks noChangeAspect="1"/>
        </xdr:cNvPicPr>
      </xdr:nvPicPr>
      <xdr:blipFill>
        <a:blip xmlns:r="http://schemas.openxmlformats.org/officeDocument/2006/relationships" r:embed="rId1"/>
        <a:stretch>
          <a:fillRect/>
        </a:stretch>
      </xdr:blipFill>
      <xdr:spPr>
        <a:xfrm>
          <a:off x="2790825" y="285750"/>
          <a:ext cx="9114286" cy="500000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19</xdr:col>
      <xdr:colOff>313219</xdr:colOff>
      <xdr:row>28</xdr:row>
      <xdr:rowOff>94619</xdr:rowOff>
    </xdr:to>
    <xdr:pic>
      <xdr:nvPicPr>
        <xdr:cNvPr id="2" name="Picture 1">
          <a:extLst>
            <a:ext uri="{FF2B5EF4-FFF2-40B4-BE49-F238E27FC236}">
              <a16:creationId xmlns:a16="http://schemas.microsoft.com/office/drawing/2014/main" id="{F9C94BCF-8826-4F8B-B350-8E2ABEDBC436}"/>
            </a:ext>
          </a:extLst>
        </xdr:cNvPr>
        <xdr:cNvPicPr>
          <a:picLocks noChangeAspect="1"/>
        </xdr:cNvPicPr>
      </xdr:nvPicPr>
      <xdr:blipFill>
        <a:blip xmlns:r="http://schemas.openxmlformats.org/officeDocument/2006/relationships" r:embed="rId1"/>
        <a:stretch>
          <a:fillRect/>
        </a:stretch>
      </xdr:blipFill>
      <xdr:spPr>
        <a:xfrm>
          <a:off x="3048000" y="381000"/>
          <a:ext cx="8847619" cy="5047619"/>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19</xdr:col>
      <xdr:colOff>579886</xdr:colOff>
      <xdr:row>39</xdr:row>
      <xdr:rowOff>18167</xdr:rowOff>
    </xdr:to>
    <xdr:pic>
      <xdr:nvPicPr>
        <xdr:cNvPr id="2" name="Picture 1">
          <a:extLst>
            <a:ext uri="{FF2B5EF4-FFF2-40B4-BE49-F238E27FC236}">
              <a16:creationId xmlns:a16="http://schemas.microsoft.com/office/drawing/2014/main" id="{0120E032-0915-429E-B9B6-38594D60765B}"/>
            </a:ext>
          </a:extLst>
        </xdr:cNvPr>
        <xdr:cNvPicPr>
          <a:picLocks noChangeAspect="1"/>
        </xdr:cNvPicPr>
      </xdr:nvPicPr>
      <xdr:blipFill>
        <a:blip xmlns:r="http://schemas.openxmlformats.org/officeDocument/2006/relationships" r:embed="rId1"/>
        <a:stretch>
          <a:fillRect/>
        </a:stretch>
      </xdr:blipFill>
      <xdr:spPr>
        <a:xfrm>
          <a:off x="3048000" y="381000"/>
          <a:ext cx="9114286" cy="7066667"/>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7</xdr:col>
      <xdr:colOff>581025</xdr:colOff>
      <xdr:row>1</xdr:row>
      <xdr:rowOff>133350</xdr:rowOff>
    </xdr:from>
    <xdr:to>
      <xdr:col>22</xdr:col>
      <xdr:colOff>456073</xdr:colOff>
      <xdr:row>33</xdr:row>
      <xdr:rowOff>75445</xdr:rowOff>
    </xdr:to>
    <xdr:pic>
      <xdr:nvPicPr>
        <xdr:cNvPr id="2" name="Picture 1">
          <a:extLst>
            <a:ext uri="{FF2B5EF4-FFF2-40B4-BE49-F238E27FC236}">
              <a16:creationId xmlns:a16="http://schemas.microsoft.com/office/drawing/2014/main" id="{0059B8B2-5D8E-4D86-8362-BAC677B53BED}"/>
            </a:ext>
          </a:extLst>
        </xdr:cNvPr>
        <xdr:cNvPicPr>
          <a:picLocks noChangeAspect="1"/>
        </xdr:cNvPicPr>
      </xdr:nvPicPr>
      <xdr:blipFill>
        <a:blip xmlns:r="http://schemas.openxmlformats.org/officeDocument/2006/relationships" r:embed="rId1"/>
        <a:stretch>
          <a:fillRect/>
        </a:stretch>
      </xdr:blipFill>
      <xdr:spPr>
        <a:xfrm>
          <a:off x="4848225" y="323850"/>
          <a:ext cx="9019048" cy="6038095"/>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8</xdr:col>
      <xdr:colOff>257175</xdr:colOff>
      <xdr:row>1</xdr:row>
      <xdr:rowOff>161925</xdr:rowOff>
    </xdr:from>
    <xdr:to>
      <xdr:col>20</xdr:col>
      <xdr:colOff>303880</xdr:colOff>
      <xdr:row>24</xdr:row>
      <xdr:rowOff>161311</xdr:rowOff>
    </xdr:to>
    <xdr:pic>
      <xdr:nvPicPr>
        <xdr:cNvPr id="2" name="Picture 1">
          <a:extLst>
            <a:ext uri="{FF2B5EF4-FFF2-40B4-BE49-F238E27FC236}">
              <a16:creationId xmlns:a16="http://schemas.microsoft.com/office/drawing/2014/main" id="{826A4293-50DA-4B3A-8B72-76984E116F4C}"/>
            </a:ext>
          </a:extLst>
        </xdr:cNvPr>
        <xdr:cNvPicPr>
          <a:picLocks noChangeAspect="1"/>
        </xdr:cNvPicPr>
      </xdr:nvPicPr>
      <xdr:blipFill>
        <a:blip xmlns:r="http://schemas.openxmlformats.org/officeDocument/2006/relationships" r:embed="rId1"/>
        <a:stretch>
          <a:fillRect/>
        </a:stretch>
      </xdr:blipFill>
      <xdr:spPr>
        <a:xfrm>
          <a:off x="5133975" y="352425"/>
          <a:ext cx="7361905" cy="4914286"/>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4</xdr:col>
      <xdr:colOff>514350</xdr:colOff>
      <xdr:row>1</xdr:row>
      <xdr:rowOff>104775</xdr:rowOff>
    </xdr:from>
    <xdr:to>
      <xdr:col>16</xdr:col>
      <xdr:colOff>8674</xdr:colOff>
      <xdr:row>19</xdr:row>
      <xdr:rowOff>18586</xdr:rowOff>
    </xdr:to>
    <xdr:pic>
      <xdr:nvPicPr>
        <xdr:cNvPr id="2" name="Picture 1">
          <a:extLst>
            <a:ext uri="{FF2B5EF4-FFF2-40B4-BE49-F238E27FC236}">
              <a16:creationId xmlns:a16="http://schemas.microsoft.com/office/drawing/2014/main" id="{6F1DB7C7-B0A8-476A-B0AE-60498D6970B3}"/>
            </a:ext>
          </a:extLst>
        </xdr:cNvPr>
        <xdr:cNvPicPr>
          <a:picLocks noChangeAspect="1"/>
        </xdr:cNvPicPr>
      </xdr:nvPicPr>
      <xdr:blipFill>
        <a:blip xmlns:r="http://schemas.openxmlformats.org/officeDocument/2006/relationships" r:embed="rId1"/>
        <a:stretch>
          <a:fillRect/>
        </a:stretch>
      </xdr:blipFill>
      <xdr:spPr>
        <a:xfrm>
          <a:off x="2952750" y="295275"/>
          <a:ext cx="6809524" cy="3714286"/>
        </a:xfrm>
        <a:prstGeom prst="rect">
          <a:avLst/>
        </a:prstGeom>
      </xdr:spPr>
    </xdr:pic>
    <xdr:clientData/>
  </xdr:twoCellAnchor>
  <xdr:twoCellAnchor editAs="oneCell">
    <xdr:from>
      <xdr:col>5</xdr:col>
      <xdr:colOff>0</xdr:colOff>
      <xdr:row>22</xdr:row>
      <xdr:rowOff>0</xdr:rowOff>
    </xdr:from>
    <xdr:to>
      <xdr:col>16</xdr:col>
      <xdr:colOff>551543</xdr:colOff>
      <xdr:row>42</xdr:row>
      <xdr:rowOff>180476</xdr:rowOff>
    </xdr:to>
    <xdr:pic>
      <xdr:nvPicPr>
        <xdr:cNvPr id="3" name="Picture 2">
          <a:extLst>
            <a:ext uri="{FF2B5EF4-FFF2-40B4-BE49-F238E27FC236}">
              <a16:creationId xmlns:a16="http://schemas.microsoft.com/office/drawing/2014/main" id="{57EC517C-992C-4892-8747-8E772FAD9A00}"/>
            </a:ext>
          </a:extLst>
        </xdr:cNvPr>
        <xdr:cNvPicPr>
          <a:picLocks noChangeAspect="1"/>
        </xdr:cNvPicPr>
      </xdr:nvPicPr>
      <xdr:blipFill>
        <a:blip xmlns:r="http://schemas.openxmlformats.org/officeDocument/2006/relationships" r:embed="rId2"/>
        <a:stretch>
          <a:fillRect/>
        </a:stretch>
      </xdr:blipFill>
      <xdr:spPr>
        <a:xfrm>
          <a:off x="3048000" y="4191000"/>
          <a:ext cx="7257143" cy="3990476"/>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17</xdr:col>
      <xdr:colOff>589638</xdr:colOff>
      <xdr:row>24</xdr:row>
      <xdr:rowOff>104164</xdr:rowOff>
    </xdr:to>
    <xdr:pic>
      <xdr:nvPicPr>
        <xdr:cNvPr id="2" name="Picture 1">
          <a:extLst>
            <a:ext uri="{FF2B5EF4-FFF2-40B4-BE49-F238E27FC236}">
              <a16:creationId xmlns:a16="http://schemas.microsoft.com/office/drawing/2014/main" id="{598BFA97-1BC1-4179-8E87-8DC48D89C939}"/>
            </a:ext>
          </a:extLst>
        </xdr:cNvPr>
        <xdr:cNvPicPr>
          <a:picLocks noChangeAspect="1"/>
        </xdr:cNvPicPr>
      </xdr:nvPicPr>
      <xdr:blipFill>
        <a:blip xmlns:r="http://schemas.openxmlformats.org/officeDocument/2006/relationships" r:embed="rId1"/>
        <a:stretch>
          <a:fillRect/>
        </a:stretch>
      </xdr:blipFill>
      <xdr:spPr>
        <a:xfrm>
          <a:off x="3657600" y="381000"/>
          <a:ext cx="7295238" cy="4885714"/>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7</xdr:col>
      <xdr:colOff>590550</xdr:colOff>
      <xdr:row>1</xdr:row>
      <xdr:rowOff>180975</xdr:rowOff>
    </xdr:from>
    <xdr:to>
      <xdr:col>20</xdr:col>
      <xdr:colOff>103845</xdr:colOff>
      <xdr:row>23</xdr:row>
      <xdr:rowOff>28008</xdr:rowOff>
    </xdr:to>
    <xdr:pic>
      <xdr:nvPicPr>
        <xdr:cNvPr id="2" name="Picture 1">
          <a:extLst>
            <a:ext uri="{FF2B5EF4-FFF2-40B4-BE49-F238E27FC236}">
              <a16:creationId xmlns:a16="http://schemas.microsoft.com/office/drawing/2014/main" id="{FE566B29-229F-445D-9C3B-58FE7857DEB1}"/>
            </a:ext>
          </a:extLst>
        </xdr:cNvPr>
        <xdr:cNvPicPr>
          <a:picLocks noChangeAspect="1"/>
        </xdr:cNvPicPr>
      </xdr:nvPicPr>
      <xdr:blipFill>
        <a:blip xmlns:r="http://schemas.openxmlformats.org/officeDocument/2006/relationships" r:embed="rId1"/>
        <a:stretch>
          <a:fillRect/>
        </a:stretch>
      </xdr:blipFill>
      <xdr:spPr>
        <a:xfrm>
          <a:off x="4857750" y="371475"/>
          <a:ext cx="7438095" cy="4533333"/>
        </a:xfrm>
        <a:prstGeom prst="rect">
          <a:avLst/>
        </a:prstGeom>
      </xdr:spPr>
    </xdr:pic>
    <xdr:clientData/>
  </xdr:twoCellAnchor>
  <xdr:twoCellAnchor editAs="oneCell">
    <xdr:from>
      <xdr:col>7</xdr:col>
      <xdr:colOff>571500</xdr:colOff>
      <xdr:row>26</xdr:row>
      <xdr:rowOff>57150</xdr:rowOff>
    </xdr:from>
    <xdr:to>
      <xdr:col>20</xdr:col>
      <xdr:colOff>46700</xdr:colOff>
      <xdr:row>50</xdr:row>
      <xdr:rowOff>142293</xdr:rowOff>
    </xdr:to>
    <xdr:pic>
      <xdr:nvPicPr>
        <xdr:cNvPr id="3" name="Picture 2">
          <a:extLst>
            <a:ext uri="{FF2B5EF4-FFF2-40B4-BE49-F238E27FC236}">
              <a16:creationId xmlns:a16="http://schemas.microsoft.com/office/drawing/2014/main" id="{A5304AB8-D469-4051-81A3-99613D100F95}"/>
            </a:ext>
          </a:extLst>
        </xdr:cNvPr>
        <xdr:cNvPicPr>
          <a:picLocks noChangeAspect="1"/>
        </xdr:cNvPicPr>
      </xdr:nvPicPr>
      <xdr:blipFill>
        <a:blip xmlns:r="http://schemas.openxmlformats.org/officeDocument/2006/relationships" r:embed="rId2"/>
        <a:stretch>
          <a:fillRect/>
        </a:stretch>
      </xdr:blipFill>
      <xdr:spPr>
        <a:xfrm>
          <a:off x="4838700" y="5010150"/>
          <a:ext cx="7400000" cy="4657143"/>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15</xdr:col>
      <xdr:colOff>551543</xdr:colOff>
      <xdr:row>22</xdr:row>
      <xdr:rowOff>28011</xdr:rowOff>
    </xdr:to>
    <xdr:pic>
      <xdr:nvPicPr>
        <xdr:cNvPr id="2" name="Picture 1">
          <a:extLst>
            <a:ext uri="{FF2B5EF4-FFF2-40B4-BE49-F238E27FC236}">
              <a16:creationId xmlns:a16="http://schemas.microsoft.com/office/drawing/2014/main" id="{8825E649-FF10-442F-BC6D-76FD8B3558B2}"/>
            </a:ext>
          </a:extLst>
        </xdr:cNvPr>
        <xdr:cNvPicPr>
          <a:picLocks noChangeAspect="1"/>
        </xdr:cNvPicPr>
      </xdr:nvPicPr>
      <xdr:blipFill>
        <a:blip xmlns:r="http://schemas.openxmlformats.org/officeDocument/2006/relationships" r:embed="rId1"/>
        <a:stretch>
          <a:fillRect/>
        </a:stretch>
      </xdr:blipFill>
      <xdr:spPr>
        <a:xfrm>
          <a:off x="2438400" y="381000"/>
          <a:ext cx="7257143" cy="4514286"/>
        </a:xfrm>
        <a:prstGeom prst="rect">
          <a:avLst/>
        </a:prstGeom>
      </xdr:spPr>
    </xdr:pic>
    <xdr:clientData/>
  </xdr:twoCellAnchor>
  <xdr:twoCellAnchor editAs="oneCell">
    <xdr:from>
      <xdr:col>4</xdr:col>
      <xdr:colOff>0</xdr:colOff>
      <xdr:row>26</xdr:row>
      <xdr:rowOff>0</xdr:rowOff>
    </xdr:from>
    <xdr:to>
      <xdr:col>16</xdr:col>
      <xdr:colOff>284800</xdr:colOff>
      <xdr:row>38</xdr:row>
      <xdr:rowOff>18762</xdr:rowOff>
    </xdr:to>
    <xdr:pic>
      <xdr:nvPicPr>
        <xdr:cNvPr id="3" name="Picture 2">
          <a:extLst>
            <a:ext uri="{FF2B5EF4-FFF2-40B4-BE49-F238E27FC236}">
              <a16:creationId xmlns:a16="http://schemas.microsoft.com/office/drawing/2014/main" id="{26908946-11CC-4ABD-AB22-383EF7F5C051}"/>
            </a:ext>
          </a:extLst>
        </xdr:cNvPr>
        <xdr:cNvPicPr>
          <a:picLocks noChangeAspect="1"/>
        </xdr:cNvPicPr>
      </xdr:nvPicPr>
      <xdr:blipFill>
        <a:blip xmlns:r="http://schemas.openxmlformats.org/officeDocument/2006/relationships" r:embed="rId2"/>
        <a:stretch>
          <a:fillRect/>
        </a:stretch>
      </xdr:blipFill>
      <xdr:spPr>
        <a:xfrm>
          <a:off x="2438400" y="4953000"/>
          <a:ext cx="7600000" cy="2304762"/>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8</xdr:col>
      <xdr:colOff>76200</xdr:colOff>
      <xdr:row>2</xdr:row>
      <xdr:rowOff>9525</xdr:rowOff>
    </xdr:from>
    <xdr:to>
      <xdr:col>17</xdr:col>
      <xdr:colOff>513609</xdr:colOff>
      <xdr:row>28</xdr:row>
      <xdr:rowOff>104113</xdr:rowOff>
    </xdr:to>
    <xdr:pic>
      <xdr:nvPicPr>
        <xdr:cNvPr id="2" name="Picture 1">
          <a:extLst>
            <a:ext uri="{FF2B5EF4-FFF2-40B4-BE49-F238E27FC236}">
              <a16:creationId xmlns:a16="http://schemas.microsoft.com/office/drawing/2014/main" id="{0C0B96C5-01A2-401F-94A2-9C790E9E05D4}"/>
            </a:ext>
          </a:extLst>
        </xdr:cNvPr>
        <xdr:cNvPicPr>
          <a:picLocks noChangeAspect="1"/>
        </xdr:cNvPicPr>
      </xdr:nvPicPr>
      <xdr:blipFill>
        <a:blip xmlns:r="http://schemas.openxmlformats.org/officeDocument/2006/relationships" r:embed="rId1"/>
        <a:stretch>
          <a:fillRect/>
        </a:stretch>
      </xdr:blipFill>
      <xdr:spPr>
        <a:xfrm>
          <a:off x="4953000" y="390525"/>
          <a:ext cx="5923809" cy="5295238"/>
        </a:xfrm>
        <a:prstGeom prst="rect">
          <a:avLst/>
        </a:prstGeom>
      </xdr:spPr>
    </xdr:pic>
    <xdr:clientData/>
  </xdr:twoCellAnchor>
  <xdr:twoCellAnchor editAs="oneCell">
    <xdr:from>
      <xdr:col>7</xdr:col>
      <xdr:colOff>590550</xdr:colOff>
      <xdr:row>29</xdr:row>
      <xdr:rowOff>133350</xdr:rowOff>
    </xdr:from>
    <xdr:to>
      <xdr:col>17</xdr:col>
      <xdr:colOff>218359</xdr:colOff>
      <xdr:row>32</xdr:row>
      <xdr:rowOff>152326</xdr:rowOff>
    </xdr:to>
    <xdr:pic>
      <xdr:nvPicPr>
        <xdr:cNvPr id="3" name="Picture 2">
          <a:extLst>
            <a:ext uri="{FF2B5EF4-FFF2-40B4-BE49-F238E27FC236}">
              <a16:creationId xmlns:a16="http://schemas.microsoft.com/office/drawing/2014/main" id="{80111CD3-A728-40B9-9D36-FC96BB2C22CF}"/>
            </a:ext>
          </a:extLst>
        </xdr:cNvPr>
        <xdr:cNvPicPr>
          <a:picLocks noChangeAspect="1"/>
        </xdr:cNvPicPr>
      </xdr:nvPicPr>
      <xdr:blipFill>
        <a:blip xmlns:r="http://schemas.openxmlformats.org/officeDocument/2006/relationships" r:embed="rId2"/>
        <a:stretch>
          <a:fillRect/>
        </a:stretch>
      </xdr:blipFill>
      <xdr:spPr>
        <a:xfrm>
          <a:off x="4857750" y="5657850"/>
          <a:ext cx="5723809" cy="5904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600075</xdr:colOff>
      <xdr:row>1</xdr:row>
      <xdr:rowOff>28575</xdr:rowOff>
    </xdr:from>
    <xdr:to>
      <xdr:col>16</xdr:col>
      <xdr:colOff>418361</xdr:colOff>
      <xdr:row>20</xdr:row>
      <xdr:rowOff>28109</xdr:rowOff>
    </xdr:to>
    <xdr:pic>
      <xdr:nvPicPr>
        <xdr:cNvPr id="2" name="Picture 1">
          <a:extLst>
            <a:ext uri="{FF2B5EF4-FFF2-40B4-BE49-F238E27FC236}">
              <a16:creationId xmlns:a16="http://schemas.microsoft.com/office/drawing/2014/main" id="{AB7592E6-F9D7-4164-9088-CE9BB1F2A25A}"/>
            </a:ext>
          </a:extLst>
        </xdr:cNvPr>
        <xdr:cNvPicPr>
          <a:picLocks noChangeAspect="1"/>
        </xdr:cNvPicPr>
      </xdr:nvPicPr>
      <xdr:blipFill>
        <a:blip xmlns:r="http://schemas.openxmlformats.org/officeDocument/2006/relationships" r:embed="rId1"/>
        <a:stretch>
          <a:fillRect/>
        </a:stretch>
      </xdr:blipFill>
      <xdr:spPr>
        <a:xfrm>
          <a:off x="4257675" y="219075"/>
          <a:ext cx="5914286" cy="3723809"/>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6</xdr:col>
      <xdr:colOff>542925</xdr:colOff>
      <xdr:row>1</xdr:row>
      <xdr:rowOff>85725</xdr:rowOff>
    </xdr:from>
    <xdr:to>
      <xdr:col>14</xdr:col>
      <xdr:colOff>8982</xdr:colOff>
      <xdr:row>23</xdr:row>
      <xdr:rowOff>18424</xdr:rowOff>
    </xdr:to>
    <xdr:pic>
      <xdr:nvPicPr>
        <xdr:cNvPr id="2" name="Picture 1">
          <a:extLst>
            <a:ext uri="{FF2B5EF4-FFF2-40B4-BE49-F238E27FC236}">
              <a16:creationId xmlns:a16="http://schemas.microsoft.com/office/drawing/2014/main" id="{82C59E39-6F17-45A7-B064-3FAB0035FB01}"/>
            </a:ext>
          </a:extLst>
        </xdr:cNvPr>
        <xdr:cNvPicPr>
          <a:picLocks noChangeAspect="1"/>
        </xdr:cNvPicPr>
      </xdr:nvPicPr>
      <xdr:blipFill>
        <a:blip xmlns:r="http://schemas.openxmlformats.org/officeDocument/2006/relationships" r:embed="rId1"/>
        <a:stretch>
          <a:fillRect/>
        </a:stretch>
      </xdr:blipFill>
      <xdr:spPr>
        <a:xfrm>
          <a:off x="4200525" y="276225"/>
          <a:ext cx="4342857" cy="5009524"/>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11</xdr:col>
      <xdr:colOff>199467</xdr:colOff>
      <xdr:row>25</xdr:row>
      <xdr:rowOff>113738</xdr:rowOff>
    </xdr:to>
    <xdr:pic>
      <xdr:nvPicPr>
        <xdr:cNvPr id="2" name="Picture 1">
          <a:extLst>
            <a:ext uri="{FF2B5EF4-FFF2-40B4-BE49-F238E27FC236}">
              <a16:creationId xmlns:a16="http://schemas.microsoft.com/office/drawing/2014/main" id="{7A7954CE-D3FD-453E-B458-39C2E025670B}"/>
            </a:ext>
          </a:extLst>
        </xdr:cNvPr>
        <xdr:cNvPicPr>
          <a:picLocks noChangeAspect="1"/>
        </xdr:cNvPicPr>
      </xdr:nvPicPr>
      <xdr:blipFill>
        <a:blip xmlns:r="http://schemas.openxmlformats.org/officeDocument/2006/relationships" r:embed="rId1"/>
        <a:stretch>
          <a:fillRect/>
        </a:stretch>
      </xdr:blipFill>
      <xdr:spPr>
        <a:xfrm>
          <a:off x="5934075" y="381000"/>
          <a:ext cx="4466667" cy="4495238"/>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13</xdr:col>
      <xdr:colOff>151848</xdr:colOff>
      <xdr:row>22</xdr:row>
      <xdr:rowOff>75648</xdr:rowOff>
    </xdr:to>
    <xdr:pic>
      <xdr:nvPicPr>
        <xdr:cNvPr id="2" name="Picture 1">
          <a:extLst>
            <a:ext uri="{FF2B5EF4-FFF2-40B4-BE49-F238E27FC236}">
              <a16:creationId xmlns:a16="http://schemas.microsoft.com/office/drawing/2014/main" id="{3656F98B-B07A-4D6E-86E7-3F73E7B874D1}"/>
            </a:ext>
          </a:extLst>
        </xdr:cNvPr>
        <xdr:cNvPicPr>
          <a:picLocks noChangeAspect="1"/>
        </xdr:cNvPicPr>
      </xdr:nvPicPr>
      <xdr:blipFill>
        <a:blip xmlns:r="http://schemas.openxmlformats.org/officeDocument/2006/relationships" r:embed="rId1"/>
        <a:stretch>
          <a:fillRect/>
        </a:stretch>
      </xdr:blipFill>
      <xdr:spPr>
        <a:xfrm>
          <a:off x="3657600" y="381000"/>
          <a:ext cx="4419048" cy="4419048"/>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12</xdr:col>
      <xdr:colOff>294705</xdr:colOff>
      <xdr:row>26</xdr:row>
      <xdr:rowOff>75552</xdr:rowOff>
    </xdr:to>
    <xdr:pic>
      <xdr:nvPicPr>
        <xdr:cNvPr id="2" name="Picture 1">
          <a:extLst>
            <a:ext uri="{FF2B5EF4-FFF2-40B4-BE49-F238E27FC236}">
              <a16:creationId xmlns:a16="http://schemas.microsoft.com/office/drawing/2014/main" id="{24E329C4-825C-4DC0-9D1E-20D350B4C58B}"/>
            </a:ext>
          </a:extLst>
        </xdr:cNvPr>
        <xdr:cNvPicPr>
          <a:picLocks noChangeAspect="1"/>
        </xdr:cNvPicPr>
      </xdr:nvPicPr>
      <xdr:blipFill>
        <a:blip xmlns:r="http://schemas.openxmlformats.org/officeDocument/2006/relationships" r:embed="rId1"/>
        <a:stretch>
          <a:fillRect/>
        </a:stretch>
      </xdr:blipFill>
      <xdr:spPr>
        <a:xfrm>
          <a:off x="3048000" y="381000"/>
          <a:ext cx="4561905" cy="5180952"/>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13</xdr:col>
      <xdr:colOff>123276</xdr:colOff>
      <xdr:row>23</xdr:row>
      <xdr:rowOff>151850</xdr:rowOff>
    </xdr:to>
    <xdr:pic>
      <xdr:nvPicPr>
        <xdr:cNvPr id="2" name="Picture 1">
          <a:extLst>
            <a:ext uri="{FF2B5EF4-FFF2-40B4-BE49-F238E27FC236}">
              <a16:creationId xmlns:a16="http://schemas.microsoft.com/office/drawing/2014/main" id="{B79A756D-CC39-4DEF-B6CA-1A6C8AF0D1A6}"/>
            </a:ext>
          </a:extLst>
        </xdr:cNvPr>
        <xdr:cNvPicPr>
          <a:picLocks noChangeAspect="1"/>
        </xdr:cNvPicPr>
      </xdr:nvPicPr>
      <xdr:blipFill>
        <a:blip xmlns:r="http://schemas.openxmlformats.org/officeDocument/2006/relationships" r:embed="rId1"/>
        <a:stretch>
          <a:fillRect/>
        </a:stretch>
      </xdr:blipFill>
      <xdr:spPr>
        <a:xfrm>
          <a:off x="3657600" y="381000"/>
          <a:ext cx="4390476" cy="440000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13</xdr:col>
      <xdr:colOff>180419</xdr:colOff>
      <xdr:row>27</xdr:row>
      <xdr:rowOff>85052</xdr:rowOff>
    </xdr:to>
    <xdr:pic>
      <xdr:nvPicPr>
        <xdr:cNvPr id="2" name="Picture 1">
          <a:extLst>
            <a:ext uri="{FF2B5EF4-FFF2-40B4-BE49-F238E27FC236}">
              <a16:creationId xmlns:a16="http://schemas.microsoft.com/office/drawing/2014/main" id="{60AEA441-9D43-4401-A7F9-8D392C52DC9D}"/>
            </a:ext>
          </a:extLst>
        </xdr:cNvPr>
        <xdr:cNvPicPr>
          <a:picLocks noChangeAspect="1"/>
        </xdr:cNvPicPr>
      </xdr:nvPicPr>
      <xdr:blipFill>
        <a:blip xmlns:r="http://schemas.openxmlformats.org/officeDocument/2006/relationships" r:embed="rId1"/>
        <a:stretch>
          <a:fillRect/>
        </a:stretch>
      </xdr:blipFill>
      <xdr:spPr>
        <a:xfrm>
          <a:off x="3657600" y="381000"/>
          <a:ext cx="4447619" cy="5380952"/>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7</xdr:col>
      <xdr:colOff>552450</xdr:colOff>
      <xdr:row>8</xdr:row>
      <xdr:rowOff>9525</xdr:rowOff>
    </xdr:from>
    <xdr:to>
      <xdr:col>17</xdr:col>
      <xdr:colOff>570736</xdr:colOff>
      <xdr:row>27</xdr:row>
      <xdr:rowOff>170977</xdr:rowOff>
    </xdr:to>
    <xdr:pic>
      <xdr:nvPicPr>
        <xdr:cNvPr id="2" name="Picture 1">
          <a:extLst>
            <a:ext uri="{FF2B5EF4-FFF2-40B4-BE49-F238E27FC236}">
              <a16:creationId xmlns:a16="http://schemas.microsoft.com/office/drawing/2014/main" id="{DCE2A690-C269-4DC4-B5E9-35850354A92A}"/>
            </a:ext>
          </a:extLst>
        </xdr:cNvPr>
        <xdr:cNvPicPr>
          <a:picLocks noChangeAspect="1"/>
        </xdr:cNvPicPr>
      </xdr:nvPicPr>
      <xdr:blipFill>
        <a:blip xmlns:r="http://schemas.openxmlformats.org/officeDocument/2006/relationships" r:embed="rId1"/>
        <a:stretch>
          <a:fillRect/>
        </a:stretch>
      </xdr:blipFill>
      <xdr:spPr>
        <a:xfrm>
          <a:off x="4819650" y="1533525"/>
          <a:ext cx="6114286" cy="3780952"/>
        </a:xfrm>
        <a:prstGeom prst="rect">
          <a:avLst/>
        </a:prstGeom>
      </xdr:spPr>
    </xdr:pic>
    <xdr:clientData/>
  </xdr:twoCellAnchor>
  <xdr:twoCellAnchor editAs="oneCell">
    <xdr:from>
      <xdr:col>7</xdr:col>
      <xdr:colOff>0</xdr:colOff>
      <xdr:row>22</xdr:row>
      <xdr:rowOff>0</xdr:rowOff>
    </xdr:from>
    <xdr:to>
      <xdr:col>17</xdr:col>
      <xdr:colOff>180190</xdr:colOff>
      <xdr:row>37</xdr:row>
      <xdr:rowOff>132976</xdr:rowOff>
    </xdr:to>
    <xdr:pic>
      <xdr:nvPicPr>
        <xdr:cNvPr id="3" name="Picture 2">
          <a:extLst>
            <a:ext uri="{FF2B5EF4-FFF2-40B4-BE49-F238E27FC236}">
              <a16:creationId xmlns:a16="http://schemas.microsoft.com/office/drawing/2014/main" id="{D3F71BF9-7037-4135-94D9-0FB4C3FED501}"/>
            </a:ext>
          </a:extLst>
        </xdr:cNvPr>
        <xdr:cNvPicPr>
          <a:picLocks noChangeAspect="1"/>
        </xdr:cNvPicPr>
      </xdr:nvPicPr>
      <xdr:blipFill>
        <a:blip xmlns:r="http://schemas.openxmlformats.org/officeDocument/2006/relationships" r:embed="rId2"/>
        <a:stretch>
          <a:fillRect/>
        </a:stretch>
      </xdr:blipFill>
      <xdr:spPr>
        <a:xfrm>
          <a:off x="4267200" y="4191000"/>
          <a:ext cx="6276190" cy="2990476"/>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15</xdr:col>
      <xdr:colOff>75429</xdr:colOff>
      <xdr:row>35</xdr:row>
      <xdr:rowOff>142214</xdr:rowOff>
    </xdr:to>
    <xdr:pic>
      <xdr:nvPicPr>
        <xdr:cNvPr id="2" name="Picture 1">
          <a:extLst>
            <a:ext uri="{FF2B5EF4-FFF2-40B4-BE49-F238E27FC236}">
              <a16:creationId xmlns:a16="http://schemas.microsoft.com/office/drawing/2014/main" id="{57E24E05-A4C1-45DE-92D9-A873398F99C7}"/>
            </a:ext>
          </a:extLst>
        </xdr:cNvPr>
        <xdr:cNvPicPr>
          <a:picLocks noChangeAspect="1"/>
        </xdr:cNvPicPr>
      </xdr:nvPicPr>
      <xdr:blipFill>
        <a:blip xmlns:r="http://schemas.openxmlformats.org/officeDocument/2006/relationships" r:embed="rId1"/>
        <a:stretch>
          <a:fillRect/>
        </a:stretch>
      </xdr:blipFill>
      <xdr:spPr>
        <a:xfrm>
          <a:off x="3048000" y="1524000"/>
          <a:ext cx="6171429" cy="5285714"/>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15</xdr:col>
      <xdr:colOff>8762</xdr:colOff>
      <xdr:row>27</xdr:row>
      <xdr:rowOff>37643</xdr:rowOff>
    </xdr:to>
    <xdr:pic>
      <xdr:nvPicPr>
        <xdr:cNvPr id="2" name="Picture 1">
          <a:extLst>
            <a:ext uri="{FF2B5EF4-FFF2-40B4-BE49-F238E27FC236}">
              <a16:creationId xmlns:a16="http://schemas.microsoft.com/office/drawing/2014/main" id="{70F76481-5148-410A-97AF-F78C642F9966}"/>
            </a:ext>
          </a:extLst>
        </xdr:cNvPr>
        <xdr:cNvPicPr>
          <a:picLocks noChangeAspect="1"/>
        </xdr:cNvPicPr>
      </xdr:nvPicPr>
      <xdr:blipFill>
        <a:blip xmlns:r="http://schemas.openxmlformats.org/officeDocument/2006/relationships" r:embed="rId1"/>
        <a:stretch>
          <a:fillRect/>
        </a:stretch>
      </xdr:blipFill>
      <xdr:spPr>
        <a:xfrm>
          <a:off x="3048000" y="1524000"/>
          <a:ext cx="6104762" cy="3657143"/>
        </a:xfrm>
        <a:prstGeom prst="rect">
          <a:avLst/>
        </a:prstGeom>
      </xdr:spPr>
    </xdr:pic>
    <xdr:clientData/>
  </xdr:twoCellAnchor>
  <xdr:twoCellAnchor editAs="oneCell">
    <xdr:from>
      <xdr:col>4</xdr:col>
      <xdr:colOff>523875</xdr:colOff>
      <xdr:row>26</xdr:row>
      <xdr:rowOff>180975</xdr:rowOff>
    </xdr:from>
    <xdr:to>
      <xdr:col>15</xdr:col>
      <xdr:colOff>84942</xdr:colOff>
      <xdr:row>51</xdr:row>
      <xdr:rowOff>132761</xdr:rowOff>
    </xdr:to>
    <xdr:pic>
      <xdr:nvPicPr>
        <xdr:cNvPr id="3" name="Picture 2">
          <a:extLst>
            <a:ext uri="{FF2B5EF4-FFF2-40B4-BE49-F238E27FC236}">
              <a16:creationId xmlns:a16="http://schemas.microsoft.com/office/drawing/2014/main" id="{23652EA0-5E37-414F-A67A-5E9188FFEA28}"/>
            </a:ext>
          </a:extLst>
        </xdr:cNvPr>
        <xdr:cNvPicPr>
          <a:picLocks noChangeAspect="1"/>
        </xdr:cNvPicPr>
      </xdr:nvPicPr>
      <xdr:blipFill>
        <a:blip xmlns:r="http://schemas.openxmlformats.org/officeDocument/2006/relationships" r:embed="rId2"/>
        <a:stretch>
          <a:fillRect/>
        </a:stretch>
      </xdr:blipFill>
      <xdr:spPr>
        <a:xfrm>
          <a:off x="2962275" y="5133975"/>
          <a:ext cx="6266667" cy="4714286"/>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4</xdr:col>
      <xdr:colOff>0</xdr:colOff>
      <xdr:row>1</xdr:row>
      <xdr:rowOff>133350</xdr:rowOff>
    </xdr:from>
    <xdr:to>
      <xdr:col>12</xdr:col>
      <xdr:colOff>304152</xdr:colOff>
      <xdr:row>27</xdr:row>
      <xdr:rowOff>18445</xdr:rowOff>
    </xdr:to>
    <xdr:pic>
      <xdr:nvPicPr>
        <xdr:cNvPr id="2" name="Picture 1">
          <a:extLst>
            <a:ext uri="{FF2B5EF4-FFF2-40B4-BE49-F238E27FC236}">
              <a16:creationId xmlns:a16="http://schemas.microsoft.com/office/drawing/2014/main" id="{E03D8BBF-BBB0-4A24-A3A6-E709777800F6}"/>
            </a:ext>
          </a:extLst>
        </xdr:cNvPr>
        <xdr:cNvPicPr>
          <a:picLocks noChangeAspect="1"/>
        </xdr:cNvPicPr>
      </xdr:nvPicPr>
      <xdr:blipFill>
        <a:blip xmlns:r="http://schemas.openxmlformats.org/officeDocument/2006/relationships" r:embed="rId1"/>
        <a:stretch>
          <a:fillRect/>
        </a:stretch>
      </xdr:blipFill>
      <xdr:spPr>
        <a:xfrm>
          <a:off x="2438400" y="323850"/>
          <a:ext cx="5180952" cy="48380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485775</xdr:colOff>
      <xdr:row>1</xdr:row>
      <xdr:rowOff>152400</xdr:rowOff>
    </xdr:from>
    <xdr:to>
      <xdr:col>19</xdr:col>
      <xdr:colOff>180251</xdr:colOff>
      <xdr:row>21</xdr:row>
      <xdr:rowOff>170934</xdr:rowOff>
    </xdr:to>
    <xdr:pic>
      <xdr:nvPicPr>
        <xdr:cNvPr id="2" name="Picture 1">
          <a:extLst>
            <a:ext uri="{FF2B5EF4-FFF2-40B4-BE49-F238E27FC236}">
              <a16:creationId xmlns:a16="http://schemas.microsoft.com/office/drawing/2014/main" id="{C2CB8B35-AFC6-4085-ACFA-C9B21B270F58}"/>
            </a:ext>
          </a:extLst>
        </xdr:cNvPr>
        <xdr:cNvPicPr>
          <a:picLocks noChangeAspect="1"/>
        </xdr:cNvPicPr>
      </xdr:nvPicPr>
      <xdr:blipFill>
        <a:blip xmlns:r="http://schemas.openxmlformats.org/officeDocument/2006/relationships" r:embed="rId1"/>
        <a:stretch>
          <a:fillRect/>
        </a:stretch>
      </xdr:blipFill>
      <xdr:spPr>
        <a:xfrm>
          <a:off x="5553075" y="342900"/>
          <a:ext cx="5790476" cy="4123809"/>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4</xdr:col>
      <xdr:colOff>485775</xdr:colOff>
      <xdr:row>1</xdr:row>
      <xdr:rowOff>171450</xdr:rowOff>
    </xdr:from>
    <xdr:to>
      <xdr:col>15</xdr:col>
      <xdr:colOff>465109</xdr:colOff>
      <xdr:row>23</xdr:row>
      <xdr:rowOff>56562</xdr:rowOff>
    </xdr:to>
    <xdr:pic>
      <xdr:nvPicPr>
        <xdr:cNvPr id="2" name="Picture 1">
          <a:extLst>
            <a:ext uri="{FF2B5EF4-FFF2-40B4-BE49-F238E27FC236}">
              <a16:creationId xmlns:a16="http://schemas.microsoft.com/office/drawing/2014/main" id="{B4F4C49F-47F0-45DD-8C91-56324A19233C}"/>
            </a:ext>
          </a:extLst>
        </xdr:cNvPr>
        <xdr:cNvPicPr>
          <a:picLocks noChangeAspect="1"/>
        </xdr:cNvPicPr>
      </xdr:nvPicPr>
      <xdr:blipFill>
        <a:blip xmlns:r="http://schemas.openxmlformats.org/officeDocument/2006/relationships" r:embed="rId1"/>
        <a:stretch>
          <a:fillRect/>
        </a:stretch>
      </xdr:blipFill>
      <xdr:spPr>
        <a:xfrm>
          <a:off x="2924175" y="361950"/>
          <a:ext cx="6684934" cy="4266612"/>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7</xdr:col>
      <xdr:colOff>314325</xdr:colOff>
      <xdr:row>1</xdr:row>
      <xdr:rowOff>180975</xdr:rowOff>
    </xdr:from>
    <xdr:to>
      <xdr:col>16</xdr:col>
      <xdr:colOff>180306</xdr:colOff>
      <xdr:row>25</xdr:row>
      <xdr:rowOff>142294</xdr:rowOff>
    </xdr:to>
    <xdr:pic>
      <xdr:nvPicPr>
        <xdr:cNvPr id="2" name="Picture 1">
          <a:extLst>
            <a:ext uri="{FF2B5EF4-FFF2-40B4-BE49-F238E27FC236}">
              <a16:creationId xmlns:a16="http://schemas.microsoft.com/office/drawing/2014/main" id="{45AD419D-661B-4612-ADFB-F027210BD386}"/>
            </a:ext>
          </a:extLst>
        </xdr:cNvPr>
        <xdr:cNvPicPr>
          <a:picLocks noChangeAspect="1"/>
        </xdr:cNvPicPr>
      </xdr:nvPicPr>
      <xdr:blipFill>
        <a:blip xmlns:r="http://schemas.openxmlformats.org/officeDocument/2006/relationships" r:embed="rId1"/>
        <a:stretch>
          <a:fillRect/>
        </a:stretch>
      </xdr:blipFill>
      <xdr:spPr>
        <a:xfrm>
          <a:off x="4581525" y="371475"/>
          <a:ext cx="5352381" cy="4647619"/>
        </a:xfrm>
        <a:prstGeom prst="rect">
          <a:avLst/>
        </a:prstGeom>
      </xdr:spPr>
    </xdr:pic>
    <xdr:clientData/>
  </xdr:twoCellAnchor>
  <xdr:twoCellAnchor editAs="oneCell">
    <xdr:from>
      <xdr:col>5</xdr:col>
      <xdr:colOff>0</xdr:colOff>
      <xdr:row>27</xdr:row>
      <xdr:rowOff>0</xdr:rowOff>
    </xdr:from>
    <xdr:to>
      <xdr:col>14</xdr:col>
      <xdr:colOff>523117</xdr:colOff>
      <xdr:row>36</xdr:row>
      <xdr:rowOff>161690</xdr:rowOff>
    </xdr:to>
    <xdr:pic>
      <xdr:nvPicPr>
        <xdr:cNvPr id="3" name="Picture 2">
          <a:extLst>
            <a:ext uri="{FF2B5EF4-FFF2-40B4-BE49-F238E27FC236}">
              <a16:creationId xmlns:a16="http://schemas.microsoft.com/office/drawing/2014/main" id="{5469D89A-A180-4439-8245-98BE3CDD2864}"/>
            </a:ext>
          </a:extLst>
        </xdr:cNvPr>
        <xdr:cNvPicPr>
          <a:picLocks noChangeAspect="1"/>
        </xdr:cNvPicPr>
      </xdr:nvPicPr>
      <xdr:blipFill>
        <a:blip xmlns:r="http://schemas.openxmlformats.org/officeDocument/2006/relationships" r:embed="rId2"/>
        <a:stretch>
          <a:fillRect/>
        </a:stretch>
      </xdr:blipFill>
      <xdr:spPr>
        <a:xfrm>
          <a:off x="3048000" y="5143500"/>
          <a:ext cx="6066667" cy="1876190"/>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13</xdr:col>
      <xdr:colOff>551695</xdr:colOff>
      <xdr:row>19</xdr:row>
      <xdr:rowOff>161476</xdr:rowOff>
    </xdr:to>
    <xdr:pic>
      <xdr:nvPicPr>
        <xdr:cNvPr id="2" name="Picture 1">
          <a:extLst>
            <a:ext uri="{FF2B5EF4-FFF2-40B4-BE49-F238E27FC236}">
              <a16:creationId xmlns:a16="http://schemas.microsoft.com/office/drawing/2014/main" id="{57FAC42D-5F28-490B-A28F-C51502858147}"/>
            </a:ext>
          </a:extLst>
        </xdr:cNvPr>
        <xdr:cNvPicPr>
          <a:picLocks noChangeAspect="1"/>
        </xdr:cNvPicPr>
      </xdr:nvPicPr>
      <xdr:blipFill>
        <a:blip xmlns:r="http://schemas.openxmlformats.org/officeDocument/2006/relationships" r:embed="rId1"/>
        <a:stretch>
          <a:fillRect/>
        </a:stretch>
      </xdr:blipFill>
      <xdr:spPr>
        <a:xfrm>
          <a:off x="3038475" y="381000"/>
          <a:ext cx="6038095" cy="3590476"/>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7</xdr:col>
      <xdr:colOff>533400</xdr:colOff>
      <xdr:row>2</xdr:row>
      <xdr:rowOff>19050</xdr:rowOff>
    </xdr:from>
    <xdr:to>
      <xdr:col>15</xdr:col>
      <xdr:colOff>104219</xdr:colOff>
      <xdr:row>27</xdr:row>
      <xdr:rowOff>161298</xdr:rowOff>
    </xdr:to>
    <xdr:pic>
      <xdr:nvPicPr>
        <xdr:cNvPr id="2" name="Picture 1">
          <a:extLst>
            <a:ext uri="{FF2B5EF4-FFF2-40B4-BE49-F238E27FC236}">
              <a16:creationId xmlns:a16="http://schemas.microsoft.com/office/drawing/2014/main" id="{A7E267AE-3D94-43F0-AF91-32E2579F8ADE}"/>
            </a:ext>
          </a:extLst>
        </xdr:cNvPr>
        <xdr:cNvPicPr>
          <a:picLocks noChangeAspect="1"/>
        </xdr:cNvPicPr>
      </xdr:nvPicPr>
      <xdr:blipFill>
        <a:blip xmlns:r="http://schemas.openxmlformats.org/officeDocument/2006/relationships" r:embed="rId1"/>
        <a:stretch>
          <a:fillRect/>
        </a:stretch>
      </xdr:blipFill>
      <xdr:spPr>
        <a:xfrm>
          <a:off x="4800600" y="400050"/>
          <a:ext cx="4447619" cy="5019048"/>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7</xdr:col>
      <xdr:colOff>133350</xdr:colOff>
      <xdr:row>2</xdr:row>
      <xdr:rowOff>66675</xdr:rowOff>
    </xdr:from>
    <xdr:to>
      <xdr:col>14</xdr:col>
      <xdr:colOff>456626</xdr:colOff>
      <xdr:row>27</xdr:row>
      <xdr:rowOff>170827</xdr:rowOff>
    </xdr:to>
    <xdr:pic>
      <xdr:nvPicPr>
        <xdr:cNvPr id="2" name="Picture 1">
          <a:extLst>
            <a:ext uri="{FF2B5EF4-FFF2-40B4-BE49-F238E27FC236}">
              <a16:creationId xmlns:a16="http://schemas.microsoft.com/office/drawing/2014/main" id="{3A4E048B-FAF4-4F83-8224-A7CD0897B4BD}"/>
            </a:ext>
          </a:extLst>
        </xdr:cNvPr>
        <xdr:cNvPicPr>
          <a:picLocks noChangeAspect="1"/>
        </xdr:cNvPicPr>
      </xdr:nvPicPr>
      <xdr:blipFill>
        <a:blip xmlns:r="http://schemas.openxmlformats.org/officeDocument/2006/relationships" r:embed="rId1"/>
        <a:stretch>
          <a:fillRect/>
        </a:stretch>
      </xdr:blipFill>
      <xdr:spPr>
        <a:xfrm>
          <a:off x="4400550" y="447675"/>
          <a:ext cx="4590476" cy="4980952"/>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8</xdr:col>
      <xdr:colOff>19050</xdr:colOff>
      <xdr:row>2</xdr:row>
      <xdr:rowOff>19050</xdr:rowOff>
    </xdr:from>
    <xdr:to>
      <xdr:col>15</xdr:col>
      <xdr:colOff>332802</xdr:colOff>
      <xdr:row>22</xdr:row>
      <xdr:rowOff>132845</xdr:rowOff>
    </xdr:to>
    <xdr:pic>
      <xdr:nvPicPr>
        <xdr:cNvPr id="2" name="Picture 1">
          <a:extLst>
            <a:ext uri="{FF2B5EF4-FFF2-40B4-BE49-F238E27FC236}">
              <a16:creationId xmlns:a16="http://schemas.microsoft.com/office/drawing/2014/main" id="{CC5B444E-D06A-4505-B0E5-4FBACC2085EF}"/>
            </a:ext>
          </a:extLst>
        </xdr:cNvPr>
        <xdr:cNvPicPr>
          <a:picLocks noChangeAspect="1"/>
        </xdr:cNvPicPr>
      </xdr:nvPicPr>
      <xdr:blipFill>
        <a:blip xmlns:r="http://schemas.openxmlformats.org/officeDocument/2006/relationships" r:embed="rId1"/>
        <a:stretch>
          <a:fillRect/>
        </a:stretch>
      </xdr:blipFill>
      <xdr:spPr>
        <a:xfrm>
          <a:off x="4895850" y="400050"/>
          <a:ext cx="4580952" cy="4038095"/>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9</xdr:col>
      <xdr:colOff>0</xdr:colOff>
      <xdr:row>1</xdr:row>
      <xdr:rowOff>180975</xdr:rowOff>
    </xdr:from>
    <xdr:to>
      <xdr:col>16</xdr:col>
      <xdr:colOff>304229</xdr:colOff>
      <xdr:row>15</xdr:row>
      <xdr:rowOff>75856</xdr:rowOff>
    </xdr:to>
    <xdr:pic>
      <xdr:nvPicPr>
        <xdr:cNvPr id="2" name="Picture 1">
          <a:extLst>
            <a:ext uri="{FF2B5EF4-FFF2-40B4-BE49-F238E27FC236}">
              <a16:creationId xmlns:a16="http://schemas.microsoft.com/office/drawing/2014/main" id="{CC711049-31AA-44C1-9CF8-3CEB955D1DFA}"/>
            </a:ext>
          </a:extLst>
        </xdr:cNvPr>
        <xdr:cNvPicPr>
          <a:picLocks noChangeAspect="1"/>
        </xdr:cNvPicPr>
      </xdr:nvPicPr>
      <xdr:blipFill>
        <a:blip xmlns:r="http://schemas.openxmlformats.org/officeDocument/2006/relationships" r:embed="rId1"/>
        <a:stretch>
          <a:fillRect/>
        </a:stretch>
      </xdr:blipFill>
      <xdr:spPr>
        <a:xfrm>
          <a:off x="5486400" y="371475"/>
          <a:ext cx="4571429" cy="2752381"/>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14</xdr:col>
      <xdr:colOff>237562</xdr:colOff>
      <xdr:row>23</xdr:row>
      <xdr:rowOff>142343</xdr:rowOff>
    </xdr:to>
    <xdr:pic>
      <xdr:nvPicPr>
        <xdr:cNvPr id="2" name="Picture 1">
          <a:extLst>
            <a:ext uri="{FF2B5EF4-FFF2-40B4-BE49-F238E27FC236}">
              <a16:creationId xmlns:a16="http://schemas.microsoft.com/office/drawing/2014/main" id="{D08A4286-850E-45DD-B216-22BDCB653AD3}"/>
            </a:ext>
          </a:extLst>
        </xdr:cNvPr>
        <xdr:cNvPicPr>
          <a:picLocks noChangeAspect="1"/>
        </xdr:cNvPicPr>
      </xdr:nvPicPr>
      <xdr:blipFill>
        <a:blip xmlns:r="http://schemas.openxmlformats.org/officeDocument/2006/relationships" r:embed="rId1"/>
        <a:stretch>
          <a:fillRect/>
        </a:stretch>
      </xdr:blipFill>
      <xdr:spPr>
        <a:xfrm>
          <a:off x="4267200" y="381000"/>
          <a:ext cx="4504762" cy="4257143"/>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13</xdr:col>
      <xdr:colOff>8990</xdr:colOff>
      <xdr:row>24</xdr:row>
      <xdr:rowOff>113748</xdr:rowOff>
    </xdr:to>
    <xdr:pic>
      <xdr:nvPicPr>
        <xdr:cNvPr id="2" name="Picture 1">
          <a:extLst>
            <a:ext uri="{FF2B5EF4-FFF2-40B4-BE49-F238E27FC236}">
              <a16:creationId xmlns:a16="http://schemas.microsoft.com/office/drawing/2014/main" id="{C047F8E8-3636-4C29-8A70-86282A7CF238}"/>
            </a:ext>
          </a:extLst>
        </xdr:cNvPr>
        <xdr:cNvPicPr>
          <a:picLocks noChangeAspect="1"/>
        </xdr:cNvPicPr>
      </xdr:nvPicPr>
      <xdr:blipFill>
        <a:blip xmlns:r="http://schemas.openxmlformats.org/officeDocument/2006/relationships" r:embed="rId1"/>
        <a:stretch>
          <a:fillRect/>
        </a:stretch>
      </xdr:blipFill>
      <xdr:spPr>
        <a:xfrm>
          <a:off x="3657600" y="381000"/>
          <a:ext cx="4276190" cy="4419048"/>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6</xdr:col>
      <xdr:colOff>238125</xdr:colOff>
      <xdr:row>1</xdr:row>
      <xdr:rowOff>152400</xdr:rowOff>
    </xdr:from>
    <xdr:to>
      <xdr:col>13</xdr:col>
      <xdr:colOff>275687</xdr:colOff>
      <xdr:row>23</xdr:row>
      <xdr:rowOff>132814</xdr:rowOff>
    </xdr:to>
    <xdr:pic>
      <xdr:nvPicPr>
        <xdr:cNvPr id="2" name="Picture 1">
          <a:extLst>
            <a:ext uri="{FF2B5EF4-FFF2-40B4-BE49-F238E27FC236}">
              <a16:creationId xmlns:a16="http://schemas.microsoft.com/office/drawing/2014/main" id="{4D8A5605-81EB-49ED-8861-7C84C84AC6B6}"/>
            </a:ext>
          </a:extLst>
        </xdr:cNvPr>
        <xdr:cNvPicPr>
          <a:picLocks noChangeAspect="1"/>
        </xdr:cNvPicPr>
      </xdr:nvPicPr>
      <xdr:blipFill>
        <a:blip xmlns:r="http://schemas.openxmlformats.org/officeDocument/2006/relationships" r:embed="rId1"/>
        <a:stretch>
          <a:fillRect/>
        </a:stretch>
      </xdr:blipFill>
      <xdr:spPr>
        <a:xfrm>
          <a:off x="3895725" y="342900"/>
          <a:ext cx="4304762" cy="42857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314325</xdr:colOff>
      <xdr:row>1</xdr:row>
      <xdr:rowOff>123825</xdr:rowOff>
    </xdr:from>
    <xdr:to>
      <xdr:col>19</xdr:col>
      <xdr:colOff>275468</xdr:colOff>
      <xdr:row>27</xdr:row>
      <xdr:rowOff>170794</xdr:rowOff>
    </xdr:to>
    <xdr:pic>
      <xdr:nvPicPr>
        <xdr:cNvPr id="2" name="Picture 1">
          <a:extLst>
            <a:ext uri="{FF2B5EF4-FFF2-40B4-BE49-F238E27FC236}">
              <a16:creationId xmlns:a16="http://schemas.microsoft.com/office/drawing/2014/main" id="{E6E1F3E9-7F80-4BF3-91EF-84D23EFE460B}"/>
            </a:ext>
          </a:extLst>
        </xdr:cNvPr>
        <xdr:cNvPicPr>
          <a:picLocks noChangeAspect="1"/>
        </xdr:cNvPicPr>
      </xdr:nvPicPr>
      <xdr:blipFill>
        <a:blip xmlns:r="http://schemas.openxmlformats.org/officeDocument/2006/relationships" r:embed="rId1"/>
        <a:stretch>
          <a:fillRect/>
        </a:stretch>
      </xdr:blipFill>
      <xdr:spPr>
        <a:xfrm>
          <a:off x="5800725" y="314325"/>
          <a:ext cx="6057143" cy="5247619"/>
        </a:xfrm>
        <a:prstGeom prst="rect">
          <a:avLst/>
        </a:prstGeom>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10</xdr:col>
      <xdr:colOff>590550</xdr:colOff>
      <xdr:row>2</xdr:row>
      <xdr:rowOff>95250</xdr:rowOff>
    </xdr:from>
    <xdr:to>
      <xdr:col>18</xdr:col>
      <xdr:colOff>180417</xdr:colOff>
      <xdr:row>19</xdr:row>
      <xdr:rowOff>9107</xdr:rowOff>
    </xdr:to>
    <xdr:pic>
      <xdr:nvPicPr>
        <xdr:cNvPr id="2" name="Picture 1">
          <a:extLst>
            <a:ext uri="{FF2B5EF4-FFF2-40B4-BE49-F238E27FC236}">
              <a16:creationId xmlns:a16="http://schemas.microsoft.com/office/drawing/2014/main" id="{1AB68910-B3EB-4AC6-A1EE-755EE81A29BE}"/>
            </a:ext>
          </a:extLst>
        </xdr:cNvPr>
        <xdr:cNvPicPr>
          <a:picLocks noChangeAspect="1"/>
        </xdr:cNvPicPr>
      </xdr:nvPicPr>
      <xdr:blipFill>
        <a:blip xmlns:r="http://schemas.openxmlformats.org/officeDocument/2006/relationships" r:embed="rId1"/>
        <a:stretch>
          <a:fillRect/>
        </a:stretch>
      </xdr:blipFill>
      <xdr:spPr>
        <a:xfrm>
          <a:off x="6686550" y="476250"/>
          <a:ext cx="4466667" cy="3342857"/>
        </a:xfrm>
        <a:prstGeom prst="rect">
          <a:avLst/>
        </a:prstGeom>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9</xdr:col>
      <xdr:colOff>428625</xdr:colOff>
      <xdr:row>1</xdr:row>
      <xdr:rowOff>152400</xdr:rowOff>
    </xdr:from>
    <xdr:to>
      <xdr:col>17</xdr:col>
      <xdr:colOff>66111</xdr:colOff>
      <xdr:row>16</xdr:row>
      <xdr:rowOff>104352</xdr:rowOff>
    </xdr:to>
    <xdr:pic>
      <xdr:nvPicPr>
        <xdr:cNvPr id="2" name="Picture 1">
          <a:extLst>
            <a:ext uri="{FF2B5EF4-FFF2-40B4-BE49-F238E27FC236}">
              <a16:creationId xmlns:a16="http://schemas.microsoft.com/office/drawing/2014/main" id="{159C977B-8C56-4732-B2CA-B5D0B686FB5C}"/>
            </a:ext>
          </a:extLst>
        </xdr:cNvPr>
        <xdr:cNvPicPr>
          <a:picLocks noChangeAspect="1"/>
        </xdr:cNvPicPr>
      </xdr:nvPicPr>
      <xdr:blipFill>
        <a:blip xmlns:r="http://schemas.openxmlformats.org/officeDocument/2006/relationships" r:embed="rId1"/>
        <a:stretch>
          <a:fillRect/>
        </a:stretch>
      </xdr:blipFill>
      <xdr:spPr>
        <a:xfrm>
          <a:off x="5915025" y="342900"/>
          <a:ext cx="4514286" cy="33809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18</xdr:col>
      <xdr:colOff>542171</xdr:colOff>
      <xdr:row>22</xdr:row>
      <xdr:rowOff>75714</xdr:rowOff>
    </xdr:to>
    <xdr:pic>
      <xdr:nvPicPr>
        <xdr:cNvPr id="2" name="Picture 1">
          <a:extLst>
            <a:ext uri="{FF2B5EF4-FFF2-40B4-BE49-F238E27FC236}">
              <a16:creationId xmlns:a16="http://schemas.microsoft.com/office/drawing/2014/main" id="{0FA1BEB9-6548-467E-8477-945520211364}"/>
            </a:ext>
          </a:extLst>
        </xdr:cNvPr>
        <xdr:cNvPicPr>
          <a:picLocks noChangeAspect="1"/>
        </xdr:cNvPicPr>
      </xdr:nvPicPr>
      <xdr:blipFill>
        <a:blip xmlns:r="http://schemas.openxmlformats.org/officeDocument/2006/relationships" r:embed="rId1"/>
        <a:stretch>
          <a:fillRect/>
        </a:stretch>
      </xdr:blipFill>
      <xdr:spPr>
        <a:xfrm>
          <a:off x="5486400" y="381000"/>
          <a:ext cx="6028571" cy="38857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0</xdr:colOff>
      <xdr:row>2</xdr:row>
      <xdr:rowOff>19050</xdr:rowOff>
    </xdr:from>
    <xdr:to>
      <xdr:col>17</xdr:col>
      <xdr:colOff>437409</xdr:colOff>
      <xdr:row>22</xdr:row>
      <xdr:rowOff>85240</xdr:rowOff>
    </xdr:to>
    <xdr:pic>
      <xdr:nvPicPr>
        <xdr:cNvPr id="2" name="Picture 1">
          <a:extLst>
            <a:ext uri="{FF2B5EF4-FFF2-40B4-BE49-F238E27FC236}">
              <a16:creationId xmlns:a16="http://schemas.microsoft.com/office/drawing/2014/main" id="{01536474-EE59-4B0A-AE24-61370B593154}"/>
            </a:ext>
          </a:extLst>
        </xdr:cNvPr>
        <xdr:cNvPicPr>
          <a:picLocks noChangeAspect="1"/>
        </xdr:cNvPicPr>
      </xdr:nvPicPr>
      <xdr:blipFill>
        <a:blip xmlns:r="http://schemas.openxmlformats.org/officeDocument/2006/relationships" r:embed="rId1"/>
        <a:stretch>
          <a:fillRect/>
        </a:stretch>
      </xdr:blipFill>
      <xdr:spPr>
        <a:xfrm>
          <a:off x="4876800" y="400050"/>
          <a:ext cx="5923809" cy="38761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466725</xdr:colOff>
      <xdr:row>3</xdr:row>
      <xdr:rowOff>19050</xdr:rowOff>
    </xdr:from>
    <xdr:to>
      <xdr:col>21</xdr:col>
      <xdr:colOff>18268</xdr:colOff>
      <xdr:row>18</xdr:row>
      <xdr:rowOff>123455</xdr:rowOff>
    </xdr:to>
    <xdr:pic>
      <xdr:nvPicPr>
        <xdr:cNvPr id="2" name="Picture 1">
          <a:extLst>
            <a:ext uri="{FF2B5EF4-FFF2-40B4-BE49-F238E27FC236}">
              <a16:creationId xmlns:a16="http://schemas.microsoft.com/office/drawing/2014/main" id="{1321BD5D-8D78-4FC7-9919-201303C75C60}"/>
            </a:ext>
          </a:extLst>
        </xdr:cNvPr>
        <xdr:cNvPicPr>
          <a:picLocks noChangeAspect="1"/>
        </xdr:cNvPicPr>
      </xdr:nvPicPr>
      <xdr:blipFill>
        <a:blip xmlns:r="http://schemas.openxmlformats.org/officeDocument/2006/relationships" r:embed="rId1"/>
        <a:stretch>
          <a:fillRect/>
        </a:stretch>
      </xdr:blipFill>
      <xdr:spPr>
        <a:xfrm>
          <a:off x="6562725" y="590550"/>
          <a:ext cx="6257143" cy="2961905"/>
        </a:xfrm>
        <a:prstGeom prst="rect">
          <a:avLst/>
        </a:prstGeom>
      </xdr:spPr>
    </xdr:pic>
    <xdr:clientData/>
  </xdr:twoCellAnchor>
  <xdr:twoCellAnchor editAs="oneCell">
    <xdr:from>
      <xdr:col>10</xdr:col>
      <xdr:colOff>571500</xdr:colOff>
      <xdr:row>16</xdr:row>
      <xdr:rowOff>57150</xdr:rowOff>
    </xdr:from>
    <xdr:to>
      <xdr:col>15</xdr:col>
      <xdr:colOff>371119</xdr:colOff>
      <xdr:row>17</xdr:row>
      <xdr:rowOff>123793</xdr:rowOff>
    </xdr:to>
    <xdr:pic>
      <xdr:nvPicPr>
        <xdr:cNvPr id="3" name="Picture 2">
          <a:extLst>
            <a:ext uri="{FF2B5EF4-FFF2-40B4-BE49-F238E27FC236}">
              <a16:creationId xmlns:a16="http://schemas.microsoft.com/office/drawing/2014/main" id="{1305C85B-B234-4983-BEAB-8595D41FD715}"/>
            </a:ext>
          </a:extLst>
        </xdr:cNvPr>
        <xdr:cNvPicPr>
          <a:picLocks noChangeAspect="1"/>
        </xdr:cNvPicPr>
      </xdr:nvPicPr>
      <xdr:blipFill>
        <a:blip xmlns:r="http://schemas.openxmlformats.org/officeDocument/2006/relationships" r:embed="rId2"/>
        <a:stretch>
          <a:fillRect/>
        </a:stretch>
      </xdr:blipFill>
      <xdr:spPr>
        <a:xfrm>
          <a:off x="6667500" y="3105150"/>
          <a:ext cx="2847619" cy="25714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85725</xdr:colOff>
      <xdr:row>2</xdr:row>
      <xdr:rowOff>0</xdr:rowOff>
    </xdr:from>
    <xdr:to>
      <xdr:col>21</xdr:col>
      <xdr:colOff>208773</xdr:colOff>
      <xdr:row>16</xdr:row>
      <xdr:rowOff>171095</xdr:rowOff>
    </xdr:to>
    <xdr:pic>
      <xdr:nvPicPr>
        <xdr:cNvPr id="2" name="Picture 1">
          <a:extLst>
            <a:ext uri="{FF2B5EF4-FFF2-40B4-BE49-F238E27FC236}">
              <a16:creationId xmlns:a16="http://schemas.microsoft.com/office/drawing/2014/main" id="{79185E13-F1A4-49B5-A633-D80B5093C928}"/>
            </a:ext>
          </a:extLst>
        </xdr:cNvPr>
        <xdr:cNvPicPr>
          <a:picLocks noChangeAspect="1"/>
        </xdr:cNvPicPr>
      </xdr:nvPicPr>
      <xdr:blipFill>
        <a:blip xmlns:r="http://schemas.openxmlformats.org/officeDocument/2006/relationships" r:embed="rId1"/>
        <a:stretch>
          <a:fillRect/>
        </a:stretch>
      </xdr:blipFill>
      <xdr:spPr>
        <a:xfrm>
          <a:off x="6791325" y="542925"/>
          <a:ext cx="6219048" cy="2838095"/>
        </a:xfrm>
        <a:prstGeom prst="rect">
          <a:avLst/>
        </a:prstGeom>
      </xdr:spPr>
    </xdr:pic>
    <xdr:clientData/>
  </xdr:twoCellAnchor>
  <xdr:twoCellAnchor editAs="oneCell">
    <xdr:from>
      <xdr:col>11</xdr:col>
      <xdr:colOff>133350</xdr:colOff>
      <xdr:row>14</xdr:row>
      <xdr:rowOff>9525</xdr:rowOff>
    </xdr:from>
    <xdr:to>
      <xdr:col>15</xdr:col>
      <xdr:colOff>542569</xdr:colOff>
      <xdr:row>15</xdr:row>
      <xdr:rowOff>76168</xdr:rowOff>
    </xdr:to>
    <xdr:pic>
      <xdr:nvPicPr>
        <xdr:cNvPr id="3" name="Picture 2">
          <a:extLst>
            <a:ext uri="{FF2B5EF4-FFF2-40B4-BE49-F238E27FC236}">
              <a16:creationId xmlns:a16="http://schemas.microsoft.com/office/drawing/2014/main" id="{9B69125F-F5C1-47FF-B5A6-908387C60A69}"/>
            </a:ext>
          </a:extLst>
        </xdr:cNvPr>
        <xdr:cNvPicPr>
          <a:picLocks noChangeAspect="1"/>
        </xdr:cNvPicPr>
      </xdr:nvPicPr>
      <xdr:blipFill>
        <a:blip xmlns:r="http://schemas.openxmlformats.org/officeDocument/2006/relationships" r:embed="rId2"/>
        <a:stretch>
          <a:fillRect/>
        </a:stretch>
      </xdr:blipFill>
      <xdr:spPr>
        <a:xfrm>
          <a:off x="6838950" y="2867025"/>
          <a:ext cx="2847619" cy="2571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190500</xdr:colOff>
      <xdr:row>4</xdr:row>
      <xdr:rowOff>19050</xdr:rowOff>
    </xdr:from>
    <xdr:to>
      <xdr:col>18</xdr:col>
      <xdr:colOff>46881</xdr:colOff>
      <xdr:row>32</xdr:row>
      <xdr:rowOff>113621</xdr:rowOff>
    </xdr:to>
    <xdr:pic>
      <xdr:nvPicPr>
        <xdr:cNvPr id="2" name="Picture 1">
          <a:extLst>
            <a:ext uri="{FF2B5EF4-FFF2-40B4-BE49-F238E27FC236}">
              <a16:creationId xmlns:a16="http://schemas.microsoft.com/office/drawing/2014/main" id="{4DCA74AF-2CA4-4C15-B8B6-403866FE54C3}"/>
            </a:ext>
          </a:extLst>
        </xdr:cNvPr>
        <xdr:cNvPicPr>
          <a:picLocks noChangeAspect="1"/>
        </xdr:cNvPicPr>
      </xdr:nvPicPr>
      <xdr:blipFill>
        <a:blip xmlns:r="http://schemas.openxmlformats.org/officeDocument/2006/relationships" r:embed="rId1"/>
        <a:stretch>
          <a:fillRect/>
        </a:stretch>
      </xdr:blipFill>
      <xdr:spPr>
        <a:xfrm>
          <a:off x="6257925" y="781050"/>
          <a:ext cx="5952381" cy="542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438150</xdr:colOff>
      <xdr:row>2</xdr:row>
      <xdr:rowOff>28575</xdr:rowOff>
    </xdr:from>
    <xdr:to>
      <xdr:col>16</xdr:col>
      <xdr:colOff>275483</xdr:colOff>
      <xdr:row>21</xdr:row>
      <xdr:rowOff>113799</xdr:rowOff>
    </xdr:to>
    <xdr:pic>
      <xdr:nvPicPr>
        <xdr:cNvPr id="2" name="Picture 1">
          <a:extLst>
            <a:ext uri="{FF2B5EF4-FFF2-40B4-BE49-F238E27FC236}">
              <a16:creationId xmlns:a16="http://schemas.microsoft.com/office/drawing/2014/main" id="{9DB8E969-6C8D-4BE1-8CA1-B66801FC0AEF}"/>
            </a:ext>
          </a:extLst>
        </xdr:cNvPr>
        <xdr:cNvPicPr>
          <a:picLocks noChangeAspect="1"/>
        </xdr:cNvPicPr>
      </xdr:nvPicPr>
      <xdr:blipFill>
        <a:blip xmlns:r="http://schemas.openxmlformats.org/officeDocument/2006/relationships" r:embed="rId1"/>
        <a:stretch>
          <a:fillRect/>
        </a:stretch>
      </xdr:blipFill>
      <xdr:spPr>
        <a:xfrm>
          <a:off x="4095750" y="409575"/>
          <a:ext cx="5933333" cy="4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47625</xdr:colOff>
      <xdr:row>1</xdr:row>
      <xdr:rowOff>161925</xdr:rowOff>
    </xdr:from>
    <xdr:to>
      <xdr:col>16</xdr:col>
      <xdr:colOff>523130</xdr:colOff>
      <xdr:row>21</xdr:row>
      <xdr:rowOff>142401</xdr:rowOff>
    </xdr:to>
    <xdr:pic>
      <xdr:nvPicPr>
        <xdr:cNvPr id="3" name="Picture 2">
          <a:extLst>
            <a:ext uri="{FF2B5EF4-FFF2-40B4-BE49-F238E27FC236}">
              <a16:creationId xmlns:a16="http://schemas.microsoft.com/office/drawing/2014/main" id="{2A51F0D0-F404-4169-A326-A00E3043FB3E}"/>
            </a:ext>
          </a:extLst>
        </xdr:cNvPr>
        <xdr:cNvPicPr>
          <a:picLocks noChangeAspect="1"/>
        </xdr:cNvPicPr>
      </xdr:nvPicPr>
      <xdr:blipFill>
        <a:blip xmlns:r="http://schemas.openxmlformats.org/officeDocument/2006/relationships" r:embed="rId1"/>
        <a:stretch>
          <a:fillRect/>
        </a:stretch>
      </xdr:blipFill>
      <xdr:spPr>
        <a:xfrm>
          <a:off x="4314825" y="352425"/>
          <a:ext cx="5961905" cy="37904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152400</xdr:colOff>
      <xdr:row>2</xdr:row>
      <xdr:rowOff>552450</xdr:rowOff>
    </xdr:from>
    <xdr:to>
      <xdr:col>20</xdr:col>
      <xdr:colOff>84971</xdr:colOff>
      <xdr:row>30</xdr:row>
      <xdr:rowOff>189812</xdr:rowOff>
    </xdr:to>
    <xdr:pic>
      <xdr:nvPicPr>
        <xdr:cNvPr id="2" name="Picture 1">
          <a:extLst>
            <a:ext uri="{FF2B5EF4-FFF2-40B4-BE49-F238E27FC236}">
              <a16:creationId xmlns:a16="http://schemas.microsoft.com/office/drawing/2014/main" id="{8422E67B-5F43-4FC4-8E75-A8285C7B7FA2}"/>
            </a:ext>
          </a:extLst>
        </xdr:cNvPr>
        <xdr:cNvPicPr>
          <a:picLocks noChangeAspect="1"/>
        </xdr:cNvPicPr>
      </xdr:nvPicPr>
      <xdr:blipFill>
        <a:blip xmlns:r="http://schemas.openxmlformats.org/officeDocument/2006/relationships" r:embed="rId1"/>
        <a:stretch>
          <a:fillRect/>
        </a:stretch>
      </xdr:blipFill>
      <xdr:spPr>
        <a:xfrm>
          <a:off x="6248400" y="933450"/>
          <a:ext cx="6028571" cy="5504762"/>
        </a:xfrm>
        <a:prstGeom prst="rect">
          <a:avLst/>
        </a:prstGeom>
      </xdr:spPr>
    </xdr:pic>
    <xdr:clientData/>
  </xdr:twoCellAnchor>
  <xdr:twoCellAnchor editAs="oneCell">
    <xdr:from>
      <xdr:col>10</xdr:col>
      <xdr:colOff>209550</xdr:colOff>
      <xdr:row>30</xdr:row>
      <xdr:rowOff>152400</xdr:rowOff>
    </xdr:from>
    <xdr:to>
      <xdr:col>20</xdr:col>
      <xdr:colOff>113550</xdr:colOff>
      <xdr:row>32</xdr:row>
      <xdr:rowOff>38067</xdr:rowOff>
    </xdr:to>
    <xdr:pic>
      <xdr:nvPicPr>
        <xdr:cNvPr id="3" name="Picture 2">
          <a:extLst>
            <a:ext uri="{FF2B5EF4-FFF2-40B4-BE49-F238E27FC236}">
              <a16:creationId xmlns:a16="http://schemas.microsoft.com/office/drawing/2014/main" id="{42C1CCEC-4D5C-4D6B-AB9B-1D1AFE7D4B03}"/>
            </a:ext>
          </a:extLst>
        </xdr:cNvPr>
        <xdr:cNvPicPr>
          <a:picLocks noChangeAspect="1"/>
        </xdr:cNvPicPr>
      </xdr:nvPicPr>
      <xdr:blipFill>
        <a:blip xmlns:r="http://schemas.openxmlformats.org/officeDocument/2006/relationships" r:embed="rId2"/>
        <a:stretch>
          <a:fillRect/>
        </a:stretch>
      </xdr:blipFill>
      <xdr:spPr>
        <a:xfrm>
          <a:off x="6305550" y="6400800"/>
          <a:ext cx="6000000" cy="26666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561975</xdr:colOff>
      <xdr:row>0</xdr:row>
      <xdr:rowOff>95250</xdr:rowOff>
    </xdr:from>
    <xdr:to>
      <xdr:col>19</xdr:col>
      <xdr:colOff>456451</xdr:colOff>
      <xdr:row>17</xdr:row>
      <xdr:rowOff>75798</xdr:rowOff>
    </xdr:to>
    <xdr:pic>
      <xdr:nvPicPr>
        <xdr:cNvPr id="2" name="Picture 1">
          <a:extLst>
            <a:ext uri="{FF2B5EF4-FFF2-40B4-BE49-F238E27FC236}">
              <a16:creationId xmlns:a16="http://schemas.microsoft.com/office/drawing/2014/main" id="{4EE1713B-0A03-4434-A5D9-C766D3D2BC15}"/>
            </a:ext>
          </a:extLst>
        </xdr:cNvPr>
        <xdr:cNvPicPr>
          <a:picLocks noChangeAspect="1"/>
        </xdr:cNvPicPr>
      </xdr:nvPicPr>
      <xdr:blipFill>
        <a:blip xmlns:r="http://schemas.openxmlformats.org/officeDocument/2006/relationships" r:embed="rId1"/>
        <a:stretch>
          <a:fillRect/>
        </a:stretch>
      </xdr:blipFill>
      <xdr:spPr>
        <a:xfrm>
          <a:off x="6048375" y="95250"/>
          <a:ext cx="5990476" cy="3219048"/>
        </a:xfrm>
        <a:prstGeom prst="rect">
          <a:avLst/>
        </a:prstGeom>
      </xdr:spPr>
    </xdr:pic>
    <xdr:clientData/>
  </xdr:twoCellAnchor>
  <xdr:twoCellAnchor editAs="oneCell">
    <xdr:from>
      <xdr:col>9</xdr:col>
      <xdr:colOff>571500</xdr:colOff>
      <xdr:row>16</xdr:row>
      <xdr:rowOff>180975</xdr:rowOff>
    </xdr:from>
    <xdr:to>
      <xdr:col>20</xdr:col>
      <xdr:colOff>18281</xdr:colOff>
      <xdr:row>17</xdr:row>
      <xdr:rowOff>190475</xdr:rowOff>
    </xdr:to>
    <xdr:pic>
      <xdr:nvPicPr>
        <xdr:cNvPr id="3" name="Picture 2">
          <a:extLst>
            <a:ext uri="{FF2B5EF4-FFF2-40B4-BE49-F238E27FC236}">
              <a16:creationId xmlns:a16="http://schemas.microsoft.com/office/drawing/2014/main" id="{5550E357-3406-4F07-B380-2F0F2EF57C60}"/>
            </a:ext>
          </a:extLst>
        </xdr:cNvPr>
        <xdr:cNvPicPr>
          <a:picLocks noChangeAspect="1"/>
        </xdr:cNvPicPr>
      </xdr:nvPicPr>
      <xdr:blipFill>
        <a:blip xmlns:r="http://schemas.openxmlformats.org/officeDocument/2006/relationships" r:embed="rId2"/>
        <a:stretch>
          <a:fillRect/>
        </a:stretch>
      </xdr:blipFill>
      <xdr:spPr>
        <a:xfrm>
          <a:off x="6057900" y="3228975"/>
          <a:ext cx="6152381" cy="200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11</xdr:col>
      <xdr:colOff>371475</xdr:colOff>
      <xdr:row>2</xdr:row>
      <xdr:rowOff>95250</xdr:rowOff>
    </xdr:from>
    <xdr:to>
      <xdr:col>21</xdr:col>
      <xdr:colOff>399284</xdr:colOff>
      <xdr:row>18</xdr:row>
      <xdr:rowOff>123440</xdr:rowOff>
    </xdr:to>
    <xdr:pic>
      <xdr:nvPicPr>
        <xdr:cNvPr id="2" name="Picture 1">
          <a:extLst>
            <a:ext uri="{FF2B5EF4-FFF2-40B4-BE49-F238E27FC236}">
              <a16:creationId xmlns:a16="http://schemas.microsoft.com/office/drawing/2014/main" id="{51A9AF63-ACF2-47D3-B2EE-1CF1673F8F7F}"/>
            </a:ext>
          </a:extLst>
        </xdr:cNvPr>
        <xdr:cNvPicPr>
          <a:picLocks noChangeAspect="1"/>
        </xdr:cNvPicPr>
      </xdr:nvPicPr>
      <xdr:blipFill>
        <a:blip xmlns:r="http://schemas.openxmlformats.org/officeDocument/2006/relationships" r:embed="rId1"/>
        <a:stretch>
          <a:fillRect/>
        </a:stretch>
      </xdr:blipFill>
      <xdr:spPr>
        <a:xfrm>
          <a:off x="7077075" y="285750"/>
          <a:ext cx="6123809" cy="307619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19050</xdr:colOff>
      <xdr:row>2</xdr:row>
      <xdr:rowOff>57150</xdr:rowOff>
    </xdr:from>
    <xdr:to>
      <xdr:col>20</xdr:col>
      <xdr:colOff>542174</xdr:colOff>
      <xdr:row>26</xdr:row>
      <xdr:rowOff>37465</xdr:rowOff>
    </xdr:to>
    <xdr:pic>
      <xdr:nvPicPr>
        <xdr:cNvPr id="2" name="Picture 1">
          <a:extLst>
            <a:ext uri="{FF2B5EF4-FFF2-40B4-BE49-F238E27FC236}">
              <a16:creationId xmlns:a16="http://schemas.microsoft.com/office/drawing/2014/main" id="{CC431763-293D-475F-970A-21608964F4D3}"/>
            </a:ext>
          </a:extLst>
        </xdr:cNvPr>
        <xdr:cNvPicPr>
          <a:picLocks noChangeAspect="1"/>
        </xdr:cNvPicPr>
      </xdr:nvPicPr>
      <xdr:blipFill>
        <a:blip xmlns:r="http://schemas.openxmlformats.org/officeDocument/2006/relationships" r:embed="rId1"/>
        <a:stretch>
          <a:fillRect/>
        </a:stretch>
      </xdr:blipFill>
      <xdr:spPr>
        <a:xfrm>
          <a:off x="6724650" y="438150"/>
          <a:ext cx="6009524" cy="507619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13</xdr:col>
      <xdr:colOff>290793</xdr:colOff>
      <xdr:row>0</xdr:row>
      <xdr:rowOff>177053</xdr:rowOff>
    </xdr:from>
    <xdr:to>
      <xdr:col>23</xdr:col>
      <xdr:colOff>270983</xdr:colOff>
      <xdr:row>23</xdr:row>
      <xdr:rowOff>109815</xdr:rowOff>
    </xdr:to>
    <xdr:pic>
      <xdr:nvPicPr>
        <xdr:cNvPr id="3" name="Picture 2">
          <a:extLst>
            <a:ext uri="{FF2B5EF4-FFF2-40B4-BE49-F238E27FC236}">
              <a16:creationId xmlns:a16="http://schemas.microsoft.com/office/drawing/2014/main" id="{98FA8316-B7B8-42E7-8CFB-9AB085BD3E6A}"/>
            </a:ext>
          </a:extLst>
        </xdr:cNvPr>
        <xdr:cNvPicPr>
          <a:picLocks noChangeAspect="1"/>
        </xdr:cNvPicPr>
      </xdr:nvPicPr>
      <xdr:blipFill>
        <a:blip xmlns:r="http://schemas.openxmlformats.org/officeDocument/2006/relationships" r:embed="rId1"/>
        <a:stretch>
          <a:fillRect/>
        </a:stretch>
      </xdr:blipFill>
      <xdr:spPr>
        <a:xfrm>
          <a:off x="8157322" y="177053"/>
          <a:ext cx="6031367" cy="450476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361950</xdr:colOff>
      <xdr:row>2</xdr:row>
      <xdr:rowOff>28575</xdr:rowOff>
    </xdr:from>
    <xdr:to>
      <xdr:col>18</xdr:col>
      <xdr:colOff>208807</xdr:colOff>
      <xdr:row>19</xdr:row>
      <xdr:rowOff>180456</xdr:rowOff>
    </xdr:to>
    <xdr:pic>
      <xdr:nvPicPr>
        <xdr:cNvPr id="2" name="Picture 1">
          <a:extLst>
            <a:ext uri="{FF2B5EF4-FFF2-40B4-BE49-F238E27FC236}">
              <a16:creationId xmlns:a16="http://schemas.microsoft.com/office/drawing/2014/main" id="{EF480989-0A96-40DD-A565-F82439D4EC5D}"/>
            </a:ext>
          </a:extLst>
        </xdr:cNvPr>
        <xdr:cNvPicPr>
          <a:picLocks noChangeAspect="1"/>
        </xdr:cNvPicPr>
      </xdr:nvPicPr>
      <xdr:blipFill>
        <a:blip xmlns:r="http://schemas.openxmlformats.org/officeDocument/2006/relationships" r:embed="rId1"/>
        <a:stretch>
          <a:fillRect/>
        </a:stretch>
      </xdr:blipFill>
      <xdr:spPr>
        <a:xfrm>
          <a:off x="5238750" y="409575"/>
          <a:ext cx="5942857" cy="4152381"/>
        </a:xfrm>
        <a:prstGeom prst="rect">
          <a:avLst/>
        </a:prstGeom>
      </xdr:spPr>
    </xdr:pic>
    <xdr:clientData/>
  </xdr:twoCellAnchor>
  <xdr:twoCellAnchor editAs="oneCell">
    <xdr:from>
      <xdr:col>8</xdr:col>
      <xdr:colOff>438150</xdr:colOff>
      <xdr:row>22</xdr:row>
      <xdr:rowOff>85725</xdr:rowOff>
    </xdr:from>
    <xdr:to>
      <xdr:col>18</xdr:col>
      <xdr:colOff>437388</xdr:colOff>
      <xdr:row>27</xdr:row>
      <xdr:rowOff>57035</xdr:rowOff>
    </xdr:to>
    <xdr:pic>
      <xdr:nvPicPr>
        <xdr:cNvPr id="3" name="Picture 2">
          <a:extLst>
            <a:ext uri="{FF2B5EF4-FFF2-40B4-BE49-F238E27FC236}">
              <a16:creationId xmlns:a16="http://schemas.microsoft.com/office/drawing/2014/main" id="{BC789FA0-D96C-46FD-AF0C-5ACD17916918}"/>
            </a:ext>
          </a:extLst>
        </xdr:cNvPr>
        <xdr:cNvPicPr>
          <a:picLocks noChangeAspect="1"/>
        </xdr:cNvPicPr>
      </xdr:nvPicPr>
      <xdr:blipFill>
        <a:blip xmlns:r="http://schemas.openxmlformats.org/officeDocument/2006/relationships" r:embed="rId2"/>
        <a:stretch>
          <a:fillRect/>
        </a:stretch>
      </xdr:blipFill>
      <xdr:spPr>
        <a:xfrm>
          <a:off x="5314950" y="4276725"/>
          <a:ext cx="6095238" cy="92381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66675</xdr:colOff>
      <xdr:row>2</xdr:row>
      <xdr:rowOff>47625</xdr:rowOff>
    </xdr:from>
    <xdr:to>
      <xdr:col>20</xdr:col>
      <xdr:colOff>56389</xdr:colOff>
      <xdr:row>24</xdr:row>
      <xdr:rowOff>123292</xdr:rowOff>
    </xdr:to>
    <xdr:pic>
      <xdr:nvPicPr>
        <xdr:cNvPr id="2" name="Picture 1">
          <a:extLst>
            <a:ext uri="{FF2B5EF4-FFF2-40B4-BE49-F238E27FC236}">
              <a16:creationId xmlns:a16="http://schemas.microsoft.com/office/drawing/2014/main" id="{0F94F6A7-9E07-481B-B28D-F39CF2B01AD1}"/>
            </a:ext>
          </a:extLst>
        </xdr:cNvPr>
        <xdr:cNvPicPr>
          <a:picLocks noChangeAspect="1"/>
        </xdr:cNvPicPr>
      </xdr:nvPicPr>
      <xdr:blipFill>
        <a:blip xmlns:r="http://schemas.openxmlformats.org/officeDocument/2006/relationships" r:embed="rId1"/>
        <a:stretch>
          <a:fillRect/>
        </a:stretch>
      </xdr:blipFill>
      <xdr:spPr>
        <a:xfrm>
          <a:off x="6162675" y="428625"/>
          <a:ext cx="6085714" cy="42666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18</xdr:col>
      <xdr:colOff>504076</xdr:colOff>
      <xdr:row>18</xdr:row>
      <xdr:rowOff>132857</xdr:rowOff>
    </xdr:to>
    <xdr:pic>
      <xdr:nvPicPr>
        <xdr:cNvPr id="2" name="Picture 1">
          <a:extLst>
            <a:ext uri="{FF2B5EF4-FFF2-40B4-BE49-F238E27FC236}">
              <a16:creationId xmlns:a16="http://schemas.microsoft.com/office/drawing/2014/main" id="{CFDEB102-2D49-4F41-BD4C-41F18BAD448F}"/>
            </a:ext>
          </a:extLst>
        </xdr:cNvPr>
        <xdr:cNvPicPr>
          <a:picLocks noChangeAspect="1"/>
        </xdr:cNvPicPr>
      </xdr:nvPicPr>
      <xdr:blipFill>
        <a:blip xmlns:r="http://schemas.openxmlformats.org/officeDocument/2006/relationships" r:embed="rId1"/>
        <a:stretch>
          <a:fillRect/>
        </a:stretch>
      </xdr:blipFill>
      <xdr:spPr>
        <a:xfrm>
          <a:off x="5486400" y="381000"/>
          <a:ext cx="5990476" cy="3942857"/>
        </a:xfrm>
        <a:prstGeom prst="rect">
          <a:avLst/>
        </a:prstGeom>
      </xdr:spPr>
    </xdr:pic>
    <xdr:clientData/>
  </xdr:twoCellAnchor>
  <xdr:twoCellAnchor editAs="oneCell">
    <xdr:from>
      <xdr:col>9</xdr:col>
      <xdr:colOff>0</xdr:colOff>
      <xdr:row>23</xdr:row>
      <xdr:rowOff>0</xdr:rowOff>
    </xdr:from>
    <xdr:to>
      <xdr:col>18</xdr:col>
      <xdr:colOff>570743</xdr:colOff>
      <xdr:row>27</xdr:row>
      <xdr:rowOff>161810</xdr:rowOff>
    </xdr:to>
    <xdr:pic>
      <xdr:nvPicPr>
        <xdr:cNvPr id="3" name="Picture 2">
          <a:extLst>
            <a:ext uri="{FF2B5EF4-FFF2-40B4-BE49-F238E27FC236}">
              <a16:creationId xmlns:a16="http://schemas.microsoft.com/office/drawing/2014/main" id="{35872B6E-2BC6-4D82-8197-947FCE2ED7E4}"/>
            </a:ext>
          </a:extLst>
        </xdr:cNvPr>
        <xdr:cNvPicPr>
          <a:picLocks noChangeAspect="1"/>
        </xdr:cNvPicPr>
      </xdr:nvPicPr>
      <xdr:blipFill>
        <a:blip xmlns:r="http://schemas.openxmlformats.org/officeDocument/2006/relationships" r:embed="rId2"/>
        <a:stretch>
          <a:fillRect/>
        </a:stretch>
      </xdr:blipFill>
      <xdr:spPr>
        <a:xfrm>
          <a:off x="5486400" y="4381500"/>
          <a:ext cx="6057143" cy="92381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10</xdr:col>
      <xdr:colOff>38100</xdr:colOff>
      <xdr:row>1</xdr:row>
      <xdr:rowOff>171450</xdr:rowOff>
    </xdr:from>
    <xdr:to>
      <xdr:col>19</xdr:col>
      <xdr:colOff>542176</xdr:colOff>
      <xdr:row>19</xdr:row>
      <xdr:rowOff>132926</xdr:rowOff>
    </xdr:to>
    <xdr:pic>
      <xdr:nvPicPr>
        <xdr:cNvPr id="2" name="Picture 1">
          <a:extLst>
            <a:ext uri="{FF2B5EF4-FFF2-40B4-BE49-F238E27FC236}">
              <a16:creationId xmlns:a16="http://schemas.microsoft.com/office/drawing/2014/main" id="{39613F5A-9A98-493F-AF06-FE5C87EB0318}"/>
            </a:ext>
          </a:extLst>
        </xdr:cNvPr>
        <xdr:cNvPicPr>
          <a:picLocks noChangeAspect="1"/>
        </xdr:cNvPicPr>
      </xdr:nvPicPr>
      <xdr:blipFill>
        <a:blip xmlns:r="http://schemas.openxmlformats.org/officeDocument/2006/relationships" r:embed="rId1"/>
        <a:stretch>
          <a:fillRect/>
        </a:stretch>
      </xdr:blipFill>
      <xdr:spPr>
        <a:xfrm>
          <a:off x="6134100" y="361950"/>
          <a:ext cx="5990476" cy="3390476"/>
        </a:xfrm>
        <a:prstGeom prst="rect">
          <a:avLst/>
        </a:prstGeom>
      </xdr:spPr>
    </xdr:pic>
    <xdr:clientData/>
  </xdr:twoCellAnchor>
  <xdr:twoCellAnchor editAs="oneCell">
    <xdr:from>
      <xdr:col>8</xdr:col>
      <xdr:colOff>0</xdr:colOff>
      <xdr:row>20</xdr:row>
      <xdr:rowOff>0</xdr:rowOff>
    </xdr:from>
    <xdr:to>
      <xdr:col>17</xdr:col>
      <xdr:colOff>570743</xdr:colOff>
      <xdr:row>24</xdr:row>
      <xdr:rowOff>161810</xdr:rowOff>
    </xdr:to>
    <xdr:pic>
      <xdr:nvPicPr>
        <xdr:cNvPr id="3" name="Picture 2">
          <a:extLst>
            <a:ext uri="{FF2B5EF4-FFF2-40B4-BE49-F238E27FC236}">
              <a16:creationId xmlns:a16="http://schemas.microsoft.com/office/drawing/2014/main" id="{16ECA399-A5DE-4C5A-BEF6-4E69B72A73C2}"/>
            </a:ext>
          </a:extLst>
        </xdr:cNvPr>
        <xdr:cNvPicPr>
          <a:picLocks noChangeAspect="1"/>
        </xdr:cNvPicPr>
      </xdr:nvPicPr>
      <xdr:blipFill>
        <a:blip xmlns:r="http://schemas.openxmlformats.org/officeDocument/2006/relationships" r:embed="rId2"/>
        <a:stretch>
          <a:fillRect/>
        </a:stretch>
      </xdr:blipFill>
      <xdr:spPr>
        <a:xfrm>
          <a:off x="4876800" y="3810000"/>
          <a:ext cx="6057143" cy="92381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409575</xdr:colOff>
      <xdr:row>2</xdr:row>
      <xdr:rowOff>0</xdr:rowOff>
    </xdr:from>
    <xdr:to>
      <xdr:col>18</xdr:col>
      <xdr:colOff>313575</xdr:colOff>
      <xdr:row>18</xdr:row>
      <xdr:rowOff>142381</xdr:rowOff>
    </xdr:to>
    <xdr:pic>
      <xdr:nvPicPr>
        <xdr:cNvPr id="2" name="Picture 1">
          <a:extLst>
            <a:ext uri="{FF2B5EF4-FFF2-40B4-BE49-F238E27FC236}">
              <a16:creationId xmlns:a16="http://schemas.microsoft.com/office/drawing/2014/main" id="{B302D5A5-CB73-45A0-A6ED-B8A995279DF0}"/>
            </a:ext>
          </a:extLst>
        </xdr:cNvPr>
        <xdr:cNvPicPr>
          <a:picLocks noChangeAspect="1"/>
        </xdr:cNvPicPr>
      </xdr:nvPicPr>
      <xdr:blipFill>
        <a:blip xmlns:r="http://schemas.openxmlformats.org/officeDocument/2006/relationships" r:embed="rId1"/>
        <a:stretch>
          <a:fillRect/>
        </a:stretch>
      </xdr:blipFill>
      <xdr:spPr>
        <a:xfrm>
          <a:off x="5286375" y="219075"/>
          <a:ext cx="6000000" cy="3952381"/>
        </a:xfrm>
        <a:prstGeom prst="rect">
          <a:avLst/>
        </a:prstGeom>
      </xdr:spPr>
    </xdr:pic>
    <xdr:clientData/>
  </xdr:twoCellAnchor>
  <xdr:twoCellAnchor editAs="oneCell">
    <xdr:from>
      <xdr:col>8</xdr:col>
      <xdr:colOff>0</xdr:colOff>
      <xdr:row>22</xdr:row>
      <xdr:rowOff>0</xdr:rowOff>
    </xdr:from>
    <xdr:to>
      <xdr:col>18</xdr:col>
      <xdr:colOff>46857</xdr:colOff>
      <xdr:row>27</xdr:row>
      <xdr:rowOff>161786</xdr:rowOff>
    </xdr:to>
    <xdr:pic>
      <xdr:nvPicPr>
        <xdr:cNvPr id="3" name="Picture 2">
          <a:extLst>
            <a:ext uri="{FF2B5EF4-FFF2-40B4-BE49-F238E27FC236}">
              <a16:creationId xmlns:a16="http://schemas.microsoft.com/office/drawing/2014/main" id="{7D996237-82EA-474E-9409-33D4D15B5187}"/>
            </a:ext>
          </a:extLst>
        </xdr:cNvPr>
        <xdr:cNvPicPr>
          <a:picLocks noChangeAspect="1"/>
        </xdr:cNvPicPr>
      </xdr:nvPicPr>
      <xdr:blipFill>
        <a:blip xmlns:r="http://schemas.openxmlformats.org/officeDocument/2006/relationships" r:embed="rId2"/>
        <a:stretch>
          <a:fillRect/>
        </a:stretch>
      </xdr:blipFill>
      <xdr:spPr>
        <a:xfrm>
          <a:off x="4876800" y="4191000"/>
          <a:ext cx="6142857" cy="11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600075</xdr:colOff>
      <xdr:row>1</xdr:row>
      <xdr:rowOff>161925</xdr:rowOff>
    </xdr:from>
    <xdr:to>
      <xdr:col>18</xdr:col>
      <xdr:colOff>608837</xdr:colOff>
      <xdr:row>31</xdr:row>
      <xdr:rowOff>65959</xdr:rowOff>
    </xdr:to>
    <xdr:pic>
      <xdr:nvPicPr>
        <xdr:cNvPr id="2" name="Picture 1">
          <a:extLst>
            <a:ext uri="{FF2B5EF4-FFF2-40B4-BE49-F238E27FC236}">
              <a16:creationId xmlns:a16="http://schemas.microsoft.com/office/drawing/2014/main" id="{BA5E56DC-D623-4FAD-9FF3-2F8076DF83A8}"/>
            </a:ext>
          </a:extLst>
        </xdr:cNvPr>
        <xdr:cNvPicPr>
          <a:picLocks noChangeAspect="1"/>
        </xdr:cNvPicPr>
      </xdr:nvPicPr>
      <xdr:blipFill>
        <a:blip xmlns:r="http://schemas.openxmlformats.org/officeDocument/2006/relationships" r:embed="rId1"/>
        <a:stretch>
          <a:fillRect/>
        </a:stretch>
      </xdr:blipFill>
      <xdr:spPr>
        <a:xfrm>
          <a:off x="5476875" y="352425"/>
          <a:ext cx="6104762" cy="572380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10</xdr:col>
      <xdr:colOff>57150</xdr:colOff>
      <xdr:row>2</xdr:row>
      <xdr:rowOff>171450</xdr:rowOff>
    </xdr:from>
    <xdr:to>
      <xdr:col>19</xdr:col>
      <xdr:colOff>513607</xdr:colOff>
      <xdr:row>20</xdr:row>
      <xdr:rowOff>104355</xdr:rowOff>
    </xdr:to>
    <xdr:pic>
      <xdr:nvPicPr>
        <xdr:cNvPr id="2" name="Picture 1">
          <a:extLst>
            <a:ext uri="{FF2B5EF4-FFF2-40B4-BE49-F238E27FC236}">
              <a16:creationId xmlns:a16="http://schemas.microsoft.com/office/drawing/2014/main" id="{0FB9199C-1935-43C0-8A4E-9ADF280A8D0E}"/>
            </a:ext>
          </a:extLst>
        </xdr:cNvPr>
        <xdr:cNvPicPr>
          <a:picLocks noChangeAspect="1"/>
        </xdr:cNvPicPr>
      </xdr:nvPicPr>
      <xdr:blipFill>
        <a:blip xmlns:r="http://schemas.openxmlformats.org/officeDocument/2006/relationships" r:embed="rId1"/>
        <a:stretch>
          <a:fillRect/>
        </a:stretch>
      </xdr:blipFill>
      <xdr:spPr>
        <a:xfrm>
          <a:off x="9201150" y="361950"/>
          <a:ext cx="5942857" cy="3361905"/>
        </a:xfrm>
        <a:prstGeom prst="rect">
          <a:avLst/>
        </a:prstGeom>
      </xdr:spPr>
    </xdr:pic>
    <xdr:clientData/>
  </xdr:twoCellAnchor>
  <xdr:twoCellAnchor editAs="oneCell">
    <xdr:from>
      <xdr:col>10</xdr:col>
      <xdr:colOff>209550</xdr:colOff>
      <xdr:row>20</xdr:row>
      <xdr:rowOff>114300</xdr:rowOff>
    </xdr:from>
    <xdr:to>
      <xdr:col>20</xdr:col>
      <xdr:colOff>256407</xdr:colOff>
      <xdr:row>26</xdr:row>
      <xdr:rowOff>85586</xdr:rowOff>
    </xdr:to>
    <xdr:pic>
      <xdr:nvPicPr>
        <xdr:cNvPr id="3" name="Picture 2">
          <a:extLst>
            <a:ext uri="{FF2B5EF4-FFF2-40B4-BE49-F238E27FC236}">
              <a16:creationId xmlns:a16="http://schemas.microsoft.com/office/drawing/2014/main" id="{4BF86ED8-DB25-4948-A4E9-45DD8BF9540F}"/>
            </a:ext>
          </a:extLst>
        </xdr:cNvPr>
        <xdr:cNvPicPr>
          <a:picLocks noChangeAspect="1"/>
        </xdr:cNvPicPr>
      </xdr:nvPicPr>
      <xdr:blipFill>
        <a:blip xmlns:r="http://schemas.openxmlformats.org/officeDocument/2006/relationships" r:embed="rId2"/>
        <a:stretch>
          <a:fillRect/>
        </a:stretch>
      </xdr:blipFill>
      <xdr:spPr>
        <a:xfrm>
          <a:off x="9353550" y="3733800"/>
          <a:ext cx="6142857" cy="111428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542925</xdr:colOff>
      <xdr:row>2</xdr:row>
      <xdr:rowOff>619125</xdr:rowOff>
    </xdr:from>
    <xdr:to>
      <xdr:col>18</xdr:col>
      <xdr:colOff>446925</xdr:colOff>
      <xdr:row>22</xdr:row>
      <xdr:rowOff>9030</xdr:rowOff>
    </xdr:to>
    <xdr:pic>
      <xdr:nvPicPr>
        <xdr:cNvPr id="2" name="Picture 1">
          <a:extLst>
            <a:ext uri="{FF2B5EF4-FFF2-40B4-BE49-F238E27FC236}">
              <a16:creationId xmlns:a16="http://schemas.microsoft.com/office/drawing/2014/main" id="{B15C8F5E-CF1F-442D-85D0-F54221B06917}"/>
            </a:ext>
          </a:extLst>
        </xdr:cNvPr>
        <xdr:cNvPicPr>
          <a:picLocks noChangeAspect="1"/>
        </xdr:cNvPicPr>
      </xdr:nvPicPr>
      <xdr:blipFill>
        <a:blip xmlns:r="http://schemas.openxmlformats.org/officeDocument/2006/relationships" r:embed="rId1"/>
        <a:stretch>
          <a:fillRect/>
        </a:stretch>
      </xdr:blipFill>
      <xdr:spPr>
        <a:xfrm>
          <a:off x="5419725" y="809625"/>
          <a:ext cx="6000000" cy="3961905"/>
        </a:xfrm>
        <a:prstGeom prst="rect">
          <a:avLst/>
        </a:prstGeom>
      </xdr:spPr>
    </xdr:pic>
    <xdr:clientData/>
  </xdr:twoCellAnchor>
  <xdr:twoCellAnchor editAs="oneCell">
    <xdr:from>
      <xdr:col>9</xdr:col>
      <xdr:colOff>0</xdr:colOff>
      <xdr:row>22</xdr:row>
      <xdr:rowOff>0</xdr:rowOff>
    </xdr:from>
    <xdr:to>
      <xdr:col>19</xdr:col>
      <xdr:colOff>27809</xdr:colOff>
      <xdr:row>26</xdr:row>
      <xdr:rowOff>28476</xdr:rowOff>
    </xdr:to>
    <xdr:pic>
      <xdr:nvPicPr>
        <xdr:cNvPr id="3" name="Picture 2">
          <a:extLst>
            <a:ext uri="{FF2B5EF4-FFF2-40B4-BE49-F238E27FC236}">
              <a16:creationId xmlns:a16="http://schemas.microsoft.com/office/drawing/2014/main" id="{D11D050D-B865-4888-A769-CC91D57BA266}"/>
            </a:ext>
          </a:extLst>
        </xdr:cNvPr>
        <xdr:cNvPicPr>
          <a:picLocks noChangeAspect="1"/>
        </xdr:cNvPicPr>
      </xdr:nvPicPr>
      <xdr:blipFill>
        <a:blip xmlns:r="http://schemas.openxmlformats.org/officeDocument/2006/relationships" r:embed="rId2"/>
        <a:stretch>
          <a:fillRect/>
        </a:stretch>
      </xdr:blipFill>
      <xdr:spPr>
        <a:xfrm>
          <a:off x="5486400" y="4191000"/>
          <a:ext cx="6123809" cy="79047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95250</xdr:colOff>
      <xdr:row>1</xdr:row>
      <xdr:rowOff>76200</xdr:rowOff>
    </xdr:from>
    <xdr:to>
      <xdr:col>18</xdr:col>
      <xdr:colOff>561231</xdr:colOff>
      <xdr:row>19</xdr:row>
      <xdr:rowOff>47200</xdr:rowOff>
    </xdr:to>
    <xdr:pic>
      <xdr:nvPicPr>
        <xdr:cNvPr id="2" name="Picture 1">
          <a:extLst>
            <a:ext uri="{FF2B5EF4-FFF2-40B4-BE49-F238E27FC236}">
              <a16:creationId xmlns:a16="http://schemas.microsoft.com/office/drawing/2014/main" id="{253C07D8-F909-4FD2-8C1B-6A43070FFE6E}"/>
            </a:ext>
          </a:extLst>
        </xdr:cNvPr>
        <xdr:cNvPicPr>
          <a:picLocks noChangeAspect="1"/>
        </xdr:cNvPicPr>
      </xdr:nvPicPr>
      <xdr:blipFill>
        <a:blip xmlns:r="http://schemas.openxmlformats.org/officeDocument/2006/relationships" r:embed="rId1"/>
        <a:stretch>
          <a:fillRect/>
        </a:stretch>
      </xdr:blipFill>
      <xdr:spPr>
        <a:xfrm>
          <a:off x="5581650" y="266700"/>
          <a:ext cx="5952381" cy="3400000"/>
        </a:xfrm>
        <a:prstGeom prst="rect">
          <a:avLst/>
        </a:prstGeom>
      </xdr:spPr>
    </xdr:pic>
    <xdr:clientData/>
  </xdr:twoCellAnchor>
  <xdr:twoCellAnchor editAs="oneCell">
    <xdr:from>
      <xdr:col>9</xdr:col>
      <xdr:colOff>0</xdr:colOff>
      <xdr:row>19</xdr:row>
      <xdr:rowOff>0</xdr:rowOff>
    </xdr:from>
    <xdr:to>
      <xdr:col>19</xdr:col>
      <xdr:colOff>27809</xdr:colOff>
      <xdr:row>23</xdr:row>
      <xdr:rowOff>28476</xdr:rowOff>
    </xdr:to>
    <xdr:pic>
      <xdr:nvPicPr>
        <xdr:cNvPr id="3" name="Picture 2">
          <a:extLst>
            <a:ext uri="{FF2B5EF4-FFF2-40B4-BE49-F238E27FC236}">
              <a16:creationId xmlns:a16="http://schemas.microsoft.com/office/drawing/2014/main" id="{8BF8F103-3BF8-4993-88D3-E5B7E1CBC2C9}"/>
            </a:ext>
          </a:extLst>
        </xdr:cNvPr>
        <xdr:cNvPicPr>
          <a:picLocks noChangeAspect="1"/>
        </xdr:cNvPicPr>
      </xdr:nvPicPr>
      <xdr:blipFill>
        <a:blip xmlns:r="http://schemas.openxmlformats.org/officeDocument/2006/relationships" r:embed="rId2"/>
        <a:stretch>
          <a:fillRect/>
        </a:stretch>
      </xdr:blipFill>
      <xdr:spPr>
        <a:xfrm>
          <a:off x="5486400" y="3619500"/>
          <a:ext cx="6123809" cy="79047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514350</xdr:colOff>
      <xdr:row>2</xdr:row>
      <xdr:rowOff>180975</xdr:rowOff>
    </xdr:from>
    <xdr:to>
      <xdr:col>18</xdr:col>
      <xdr:colOff>408826</xdr:colOff>
      <xdr:row>20</xdr:row>
      <xdr:rowOff>18546</xdr:rowOff>
    </xdr:to>
    <xdr:pic>
      <xdr:nvPicPr>
        <xdr:cNvPr id="2" name="Picture 1">
          <a:extLst>
            <a:ext uri="{FF2B5EF4-FFF2-40B4-BE49-F238E27FC236}">
              <a16:creationId xmlns:a16="http://schemas.microsoft.com/office/drawing/2014/main" id="{3D3B834E-F027-4E5B-9C13-96FAF675B650}"/>
            </a:ext>
          </a:extLst>
        </xdr:cNvPr>
        <xdr:cNvPicPr>
          <a:picLocks noChangeAspect="1"/>
        </xdr:cNvPicPr>
      </xdr:nvPicPr>
      <xdr:blipFill>
        <a:blip xmlns:r="http://schemas.openxmlformats.org/officeDocument/2006/relationships" r:embed="rId1"/>
        <a:stretch>
          <a:fillRect/>
        </a:stretch>
      </xdr:blipFill>
      <xdr:spPr>
        <a:xfrm>
          <a:off x="5391150" y="371475"/>
          <a:ext cx="5990476" cy="4028571"/>
        </a:xfrm>
        <a:prstGeom prst="rect">
          <a:avLst/>
        </a:prstGeom>
      </xdr:spPr>
    </xdr:pic>
    <xdr:clientData/>
  </xdr:twoCellAnchor>
  <xdr:twoCellAnchor editAs="oneCell">
    <xdr:from>
      <xdr:col>9</xdr:col>
      <xdr:colOff>0</xdr:colOff>
      <xdr:row>22</xdr:row>
      <xdr:rowOff>0</xdr:rowOff>
    </xdr:from>
    <xdr:to>
      <xdr:col>18</xdr:col>
      <xdr:colOff>551695</xdr:colOff>
      <xdr:row>25</xdr:row>
      <xdr:rowOff>123738</xdr:rowOff>
    </xdr:to>
    <xdr:pic>
      <xdr:nvPicPr>
        <xdr:cNvPr id="3" name="Picture 2">
          <a:extLst>
            <a:ext uri="{FF2B5EF4-FFF2-40B4-BE49-F238E27FC236}">
              <a16:creationId xmlns:a16="http://schemas.microsoft.com/office/drawing/2014/main" id="{C2A07399-CA6F-42FC-9038-7001DB4D7873}"/>
            </a:ext>
          </a:extLst>
        </xdr:cNvPr>
        <xdr:cNvPicPr>
          <a:picLocks noChangeAspect="1"/>
        </xdr:cNvPicPr>
      </xdr:nvPicPr>
      <xdr:blipFill>
        <a:blip xmlns:r="http://schemas.openxmlformats.org/officeDocument/2006/relationships" r:embed="rId2"/>
        <a:stretch>
          <a:fillRect/>
        </a:stretch>
      </xdr:blipFill>
      <xdr:spPr>
        <a:xfrm>
          <a:off x="5486400" y="4191000"/>
          <a:ext cx="6038095" cy="69523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361950</xdr:colOff>
      <xdr:row>1</xdr:row>
      <xdr:rowOff>161925</xdr:rowOff>
    </xdr:from>
    <xdr:to>
      <xdr:col>19</xdr:col>
      <xdr:colOff>294521</xdr:colOff>
      <xdr:row>19</xdr:row>
      <xdr:rowOff>113877</xdr:rowOff>
    </xdr:to>
    <xdr:pic>
      <xdr:nvPicPr>
        <xdr:cNvPr id="2" name="Picture 1">
          <a:extLst>
            <a:ext uri="{FF2B5EF4-FFF2-40B4-BE49-F238E27FC236}">
              <a16:creationId xmlns:a16="http://schemas.microsoft.com/office/drawing/2014/main" id="{DE37973D-CB1A-4CA9-BC70-45964A0DA037}"/>
            </a:ext>
          </a:extLst>
        </xdr:cNvPr>
        <xdr:cNvPicPr>
          <a:picLocks noChangeAspect="1"/>
        </xdr:cNvPicPr>
      </xdr:nvPicPr>
      <xdr:blipFill>
        <a:blip xmlns:r="http://schemas.openxmlformats.org/officeDocument/2006/relationships" r:embed="rId1"/>
        <a:stretch>
          <a:fillRect/>
        </a:stretch>
      </xdr:blipFill>
      <xdr:spPr>
        <a:xfrm>
          <a:off x="5848350" y="352425"/>
          <a:ext cx="6028571" cy="3380952"/>
        </a:xfrm>
        <a:prstGeom prst="rect">
          <a:avLst/>
        </a:prstGeom>
      </xdr:spPr>
    </xdr:pic>
    <xdr:clientData/>
  </xdr:twoCellAnchor>
  <xdr:twoCellAnchor editAs="oneCell">
    <xdr:from>
      <xdr:col>9</xdr:col>
      <xdr:colOff>0</xdr:colOff>
      <xdr:row>19</xdr:row>
      <xdr:rowOff>0</xdr:rowOff>
    </xdr:from>
    <xdr:to>
      <xdr:col>18</xdr:col>
      <xdr:colOff>551695</xdr:colOff>
      <xdr:row>22</xdr:row>
      <xdr:rowOff>123738</xdr:rowOff>
    </xdr:to>
    <xdr:pic>
      <xdr:nvPicPr>
        <xdr:cNvPr id="3" name="Picture 2">
          <a:extLst>
            <a:ext uri="{FF2B5EF4-FFF2-40B4-BE49-F238E27FC236}">
              <a16:creationId xmlns:a16="http://schemas.microsoft.com/office/drawing/2014/main" id="{1CB785D2-9CF2-46D7-AF24-07C7C2B2462A}"/>
            </a:ext>
          </a:extLst>
        </xdr:cNvPr>
        <xdr:cNvPicPr>
          <a:picLocks noChangeAspect="1"/>
        </xdr:cNvPicPr>
      </xdr:nvPicPr>
      <xdr:blipFill>
        <a:blip xmlns:r="http://schemas.openxmlformats.org/officeDocument/2006/relationships" r:embed="rId2"/>
        <a:stretch>
          <a:fillRect/>
        </a:stretch>
      </xdr:blipFill>
      <xdr:spPr>
        <a:xfrm>
          <a:off x="5486400" y="3619500"/>
          <a:ext cx="6038095" cy="69523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371475</xdr:colOff>
      <xdr:row>1</xdr:row>
      <xdr:rowOff>47625</xdr:rowOff>
    </xdr:from>
    <xdr:to>
      <xdr:col>18</xdr:col>
      <xdr:colOff>123094</xdr:colOff>
      <xdr:row>11</xdr:row>
      <xdr:rowOff>152077</xdr:rowOff>
    </xdr:to>
    <xdr:pic>
      <xdr:nvPicPr>
        <xdr:cNvPr id="2" name="Picture 1">
          <a:extLst>
            <a:ext uri="{FF2B5EF4-FFF2-40B4-BE49-F238E27FC236}">
              <a16:creationId xmlns:a16="http://schemas.microsoft.com/office/drawing/2014/main" id="{9F7E84CF-4864-4658-8580-0156356ECF33}"/>
            </a:ext>
          </a:extLst>
        </xdr:cNvPr>
        <xdr:cNvPicPr>
          <a:picLocks noChangeAspect="1"/>
        </xdr:cNvPicPr>
      </xdr:nvPicPr>
      <xdr:blipFill>
        <a:blip xmlns:r="http://schemas.openxmlformats.org/officeDocument/2006/relationships" r:embed="rId1"/>
        <a:stretch>
          <a:fillRect/>
        </a:stretch>
      </xdr:blipFill>
      <xdr:spPr>
        <a:xfrm>
          <a:off x="5248275" y="238125"/>
          <a:ext cx="5847619" cy="2580952"/>
        </a:xfrm>
        <a:prstGeom prst="rect">
          <a:avLst/>
        </a:prstGeom>
      </xdr:spPr>
    </xdr:pic>
    <xdr:clientData/>
  </xdr:twoCellAnchor>
  <xdr:twoCellAnchor editAs="oneCell">
    <xdr:from>
      <xdr:col>8</xdr:col>
      <xdr:colOff>476250</xdr:colOff>
      <xdr:row>15</xdr:row>
      <xdr:rowOff>0</xdr:rowOff>
    </xdr:from>
    <xdr:to>
      <xdr:col>18</xdr:col>
      <xdr:colOff>408821</xdr:colOff>
      <xdr:row>19</xdr:row>
      <xdr:rowOff>85619</xdr:rowOff>
    </xdr:to>
    <xdr:pic>
      <xdr:nvPicPr>
        <xdr:cNvPr id="3" name="Picture 2">
          <a:extLst>
            <a:ext uri="{FF2B5EF4-FFF2-40B4-BE49-F238E27FC236}">
              <a16:creationId xmlns:a16="http://schemas.microsoft.com/office/drawing/2014/main" id="{B82020D0-A024-4BEE-BB21-D0C6B23A8BE7}"/>
            </a:ext>
          </a:extLst>
        </xdr:cNvPr>
        <xdr:cNvPicPr>
          <a:picLocks noChangeAspect="1"/>
        </xdr:cNvPicPr>
      </xdr:nvPicPr>
      <xdr:blipFill>
        <a:blip xmlns:r="http://schemas.openxmlformats.org/officeDocument/2006/relationships" r:embed="rId2"/>
        <a:stretch>
          <a:fillRect/>
        </a:stretch>
      </xdr:blipFill>
      <xdr:spPr>
        <a:xfrm>
          <a:off x="5353050" y="2857500"/>
          <a:ext cx="6028571" cy="84761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66675</xdr:colOff>
      <xdr:row>1</xdr:row>
      <xdr:rowOff>133350</xdr:rowOff>
    </xdr:from>
    <xdr:to>
      <xdr:col>18</xdr:col>
      <xdr:colOff>475513</xdr:colOff>
      <xdr:row>17</xdr:row>
      <xdr:rowOff>18683</xdr:rowOff>
    </xdr:to>
    <xdr:pic>
      <xdr:nvPicPr>
        <xdr:cNvPr id="2" name="Picture 1">
          <a:extLst>
            <a:ext uri="{FF2B5EF4-FFF2-40B4-BE49-F238E27FC236}">
              <a16:creationId xmlns:a16="http://schemas.microsoft.com/office/drawing/2014/main" id="{354A0D9C-02C1-4980-BBC7-5A574DD70A57}"/>
            </a:ext>
          </a:extLst>
        </xdr:cNvPr>
        <xdr:cNvPicPr>
          <a:picLocks noChangeAspect="1"/>
        </xdr:cNvPicPr>
      </xdr:nvPicPr>
      <xdr:blipFill>
        <a:blip xmlns:r="http://schemas.openxmlformats.org/officeDocument/2006/relationships" r:embed="rId1"/>
        <a:stretch>
          <a:fillRect/>
        </a:stretch>
      </xdr:blipFill>
      <xdr:spPr>
        <a:xfrm>
          <a:off x="5553075" y="314325"/>
          <a:ext cx="5895238" cy="2933333"/>
        </a:xfrm>
        <a:prstGeom prst="rect">
          <a:avLst/>
        </a:prstGeom>
      </xdr:spPr>
    </xdr:pic>
    <xdr:clientData/>
  </xdr:twoCellAnchor>
  <xdr:twoCellAnchor editAs="oneCell">
    <xdr:from>
      <xdr:col>9</xdr:col>
      <xdr:colOff>28575</xdr:colOff>
      <xdr:row>17</xdr:row>
      <xdr:rowOff>19050</xdr:rowOff>
    </xdr:from>
    <xdr:to>
      <xdr:col>18</xdr:col>
      <xdr:colOff>570746</xdr:colOff>
      <xdr:row>21</xdr:row>
      <xdr:rowOff>104669</xdr:rowOff>
    </xdr:to>
    <xdr:pic>
      <xdr:nvPicPr>
        <xdr:cNvPr id="3" name="Picture 2">
          <a:extLst>
            <a:ext uri="{FF2B5EF4-FFF2-40B4-BE49-F238E27FC236}">
              <a16:creationId xmlns:a16="http://schemas.microsoft.com/office/drawing/2014/main" id="{569F8E55-78FB-46A7-8A0D-5978EF08B618}"/>
            </a:ext>
          </a:extLst>
        </xdr:cNvPr>
        <xdr:cNvPicPr>
          <a:picLocks noChangeAspect="1"/>
        </xdr:cNvPicPr>
      </xdr:nvPicPr>
      <xdr:blipFill>
        <a:blip xmlns:r="http://schemas.openxmlformats.org/officeDocument/2006/relationships" r:embed="rId2"/>
        <a:stretch>
          <a:fillRect/>
        </a:stretch>
      </xdr:blipFill>
      <xdr:spPr>
        <a:xfrm>
          <a:off x="5514975" y="3248025"/>
          <a:ext cx="6028571" cy="84761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352425</xdr:colOff>
      <xdr:row>1</xdr:row>
      <xdr:rowOff>28575</xdr:rowOff>
    </xdr:from>
    <xdr:to>
      <xdr:col>18</xdr:col>
      <xdr:colOff>246901</xdr:colOff>
      <xdr:row>18</xdr:row>
      <xdr:rowOff>123337</xdr:rowOff>
    </xdr:to>
    <xdr:pic>
      <xdr:nvPicPr>
        <xdr:cNvPr id="2" name="Picture 1">
          <a:extLst>
            <a:ext uri="{FF2B5EF4-FFF2-40B4-BE49-F238E27FC236}">
              <a16:creationId xmlns:a16="http://schemas.microsoft.com/office/drawing/2014/main" id="{D37F0AF4-743F-4037-8216-805E02180AED}"/>
            </a:ext>
          </a:extLst>
        </xdr:cNvPr>
        <xdr:cNvPicPr>
          <a:picLocks noChangeAspect="1"/>
        </xdr:cNvPicPr>
      </xdr:nvPicPr>
      <xdr:blipFill>
        <a:blip xmlns:r="http://schemas.openxmlformats.org/officeDocument/2006/relationships" r:embed="rId1"/>
        <a:stretch>
          <a:fillRect/>
        </a:stretch>
      </xdr:blipFill>
      <xdr:spPr>
        <a:xfrm>
          <a:off x="5229225" y="219075"/>
          <a:ext cx="5990476" cy="390476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171450</xdr:colOff>
      <xdr:row>3</xdr:row>
      <xdr:rowOff>19050</xdr:rowOff>
    </xdr:from>
    <xdr:to>
      <xdr:col>18</xdr:col>
      <xdr:colOff>75450</xdr:colOff>
      <xdr:row>22</xdr:row>
      <xdr:rowOff>189979</xdr:rowOff>
    </xdr:to>
    <xdr:pic>
      <xdr:nvPicPr>
        <xdr:cNvPr id="2" name="Picture 1">
          <a:extLst>
            <a:ext uri="{FF2B5EF4-FFF2-40B4-BE49-F238E27FC236}">
              <a16:creationId xmlns:a16="http://schemas.microsoft.com/office/drawing/2014/main" id="{2DD7031B-1648-46CE-8352-BBD6FA4F74C2}"/>
            </a:ext>
          </a:extLst>
        </xdr:cNvPr>
        <xdr:cNvPicPr>
          <a:picLocks noChangeAspect="1"/>
        </xdr:cNvPicPr>
      </xdr:nvPicPr>
      <xdr:blipFill>
        <a:blip xmlns:r="http://schemas.openxmlformats.org/officeDocument/2006/relationships" r:embed="rId1"/>
        <a:stretch>
          <a:fillRect/>
        </a:stretch>
      </xdr:blipFill>
      <xdr:spPr>
        <a:xfrm>
          <a:off x="5048250" y="400050"/>
          <a:ext cx="6000000" cy="417142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11</xdr:col>
      <xdr:colOff>581025</xdr:colOff>
      <xdr:row>1</xdr:row>
      <xdr:rowOff>161925</xdr:rowOff>
    </xdr:from>
    <xdr:to>
      <xdr:col>21</xdr:col>
      <xdr:colOff>513596</xdr:colOff>
      <xdr:row>22</xdr:row>
      <xdr:rowOff>151877</xdr:rowOff>
    </xdr:to>
    <xdr:pic>
      <xdr:nvPicPr>
        <xdr:cNvPr id="2" name="Picture 1">
          <a:extLst>
            <a:ext uri="{FF2B5EF4-FFF2-40B4-BE49-F238E27FC236}">
              <a16:creationId xmlns:a16="http://schemas.microsoft.com/office/drawing/2014/main" id="{ACBD6FFC-8CA6-4079-973F-3AA14B6DF670}"/>
            </a:ext>
          </a:extLst>
        </xdr:cNvPr>
        <xdr:cNvPicPr>
          <a:picLocks noChangeAspect="1"/>
        </xdr:cNvPicPr>
      </xdr:nvPicPr>
      <xdr:blipFill>
        <a:blip xmlns:r="http://schemas.openxmlformats.org/officeDocument/2006/relationships" r:embed="rId1"/>
        <a:stretch>
          <a:fillRect/>
        </a:stretch>
      </xdr:blipFill>
      <xdr:spPr>
        <a:xfrm>
          <a:off x="7286625" y="352425"/>
          <a:ext cx="6028571" cy="4180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561975</xdr:colOff>
      <xdr:row>1</xdr:row>
      <xdr:rowOff>180975</xdr:rowOff>
    </xdr:from>
    <xdr:to>
      <xdr:col>20</xdr:col>
      <xdr:colOff>389784</xdr:colOff>
      <xdr:row>26</xdr:row>
      <xdr:rowOff>85142</xdr:rowOff>
    </xdr:to>
    <xdr:pic>
      <xdr:nvPicPr>
        <xdr:cNvPr id="2" name="Picture 1">
          <a:extLst>
            <a:ext uri="{FF2B5EF4-FFF2-40B4-BE49-F238E27FC236}">
              <a16:creationId xmlns:a16="http://schemas.microsoft.com/office/drawing/2014/main" id="{659B4202-8619-4822-8657-264E04AC4E85}"/>
            </a:ext>
          </a:extLst>
        </xdr:cNvPr>
        <xdr:cNvPicPr>
          <a:picLocks noChangeAspect="1"/>
        </xdr:cNvPicPr>
      </xdr:nvPicPr>
      <xdr:blipFill>
        <a:blip xmlns:r="http://schemas.openxmlformats.org/officeDocument/2006/relationships" r:embed="rId1"/>
        <a:stretch>
          <a:fillRect/>
        </a:stretch>
      </xdr:blipFill>
      <xdr:spPr>
        <a:xfrm>
          <a:off x="6657975" y="371475"/>
          <a:ext cx="5923809" cy="466666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142875</xdr:colOff>
      <xdr:row>11</xdr:row>
      <xdr:rowOff>85725</xdr:rowOff>
    </xdr:from>
    <xdr:to>
      <xdr:col>18</xdr:col>
      <xdr:colOff>208780</xdr:colOff>
      <xdr:row>28</xdr:row>
      <xdr:rowOff>161511</xdr:rowOff>
    </xdr:to>
    <xdr:pic>
      <xdr:nvPicPr>
        <xdr:cNvPr id="2" name="Picture 1">
          <a:extLst>
            <a:ext uri="{FF2B5EF4-FFF2-40B4-BE49-F238E27FC236}">
              <a16:creationId xmlns:a16="http://schemas.microsoft.com/office/drawing/2014/main" id="{235C4147-181C-4D55-8708-CF3448E0CF00}"/>
            </a:ext>
          </a:extLst>
        </xdr:cNvPr>
        <xdr:cNvPicPr>
          <a:picLocks noChangeAspect="1"/>
        </xdr:cNvPicPr>
      </xdr:nvPicPr>
      <xdr:blipFill>
        <a:blip xmlns:r="http://schemas.openxmlformats.org/officeDocument/2006/relationships" r:embed="rId1"/>
        <a:stretch>
          <a:fillRect/>
        </a:stretch>
      </xdr:blipFill>
      <xdr:spPr>
        <a:xfrm>
          <a:off x="5019675" y="1990725"/>
          <a:ext cx="6161905" cy="331428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17</xdr:col>
      <xdr:colOff>532648</xdr:colOff>
      <xdr:row>22</xdr:row>
      <xdr:rowOff>28095</xdr:rowOff>
    </xdr:to>
    <xdr:pic>
      <xdr:nvPicPr>
        <xdr:cNvPr id="2" name="Picture 1">
          <a:extLst>
            <a:ext uri="{FF2B5EF4-FFF2-40B4-BE49-F238E27FC236}">
              <a16:creationId xmlns:a16="http://schemas.microsoft.com/office/drawing/2014/main" id="{12D02501-BF8A-4154-8A6C-7FD2A485F97B}"/>
            </a:ext>
          </a:extLst>
        </xdr:cNvPr>
        <xdr:cNvPicPr>
          <a:picLocks noChangeAspect="1"/>
        </xdr:cNvPicPr>
      </xdr:nvPicPr>
      <xdr:blipFill>
        <a:blip xmlns:r="http://schemas.openxmlformats.org/officeDocument/2006/relationships" r:embed="rId1"/>
        <a:stretch>
          <a:fillRect/>
        </a:stretch>
      </xdr:blipFill>
      <xdr:spPr>
        <a:xfrm>
          <a:off x="4876800" y="190500"/>
          <a:ext cx="6019048" cy="383809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238125</xdr:colOff>
      <xdr:row>2</xdr:row>
      <xdr:rowOff>47625</xdr:rowOff>
    </xdr:from>
    <xdr:to>
      <xdr:col>18</xdr:col>
      <xdr:colOff>608868</xdr:colOff>
      <xdr:row>21</xdr:row>
      <xdr:rowOff>151934</xdr:rowOff>
    </xdr:to>
    <xdr:pic>
      <xdr:nvPicPr>
        <xdr:cNvPr id="2" name="Picture 1">
          <a:extLst>
            <a:ext uri="{FF2B5EF4-FFF2-40B4-BE49-F238E27FC236}">
              <a16:creationId xmlns:a16="http://schemas.microsoft.com/office/drawing/2014/main" id="{D2E7FA36-8AFE-4571-ACA5-1176C60D3485}"/>
            </a:ext>
          </a:extLst>
        </xdr:cNvPr>
        <xdr:cNvPicPr>
          <a:picLocks noChangeAspect="1"/>
        </xdr:cNvPicPr>
      </xdr:nvPicPr>
      <xdr:blipFill>
        <a:blip xmlns:r="http://schemas.openxmlformats.org/officeDocument/2006/relationships" r:embed="rId1"/>
        <a:stretch>
          <a:fillRect/>
        </a:stretch>
      </xdr:blipFill>
      <xdr:spPr>
        <a:xfrm>
          <a:off x="5724525" y="238125"/>
          <a:ext cx="5857143" cy="372380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19</xdr:col>
      <xdr:colOff>18286</xdr:colOff>
      <xdr:row>21</xdr:row>
      <xdr:rowOff>47095</xdr:rowOff>
    </xdr:to>
    <xdr:pic>
      <xdr:nvPicPr>
        <xdr:cNvPr id="2" name="Picture 1">
          <a:extLst>
            <a:ext uri="{FF2B5EF4-FFF2-40B4-BE49-F238E27FC236}">
              <a16:creationId xmlns:a16="http://schemas.microsoft.com/office/drawing/2014/main" id="{F1B96C9F-0730-4C60-8D6D-A71A24040AC3}"/>
            </a:ext>
          </a:extLst>
        </xdr:cNvPr>
        <xdr:cNvPicPr>
          <a:picLocks noChangeAspect="1"/>
        </xdr:cNvPicPr>
      </xdr:nvPicPr>
      <xdr:blipFill>
        <a:blip xmlns:r="http://schemas.openxmlformats.org/officeDocument/2006/relationships" r:embed="rId1"/>
        <a:stretch>
          <a:fillRect/>
        </a:stretch>
      </xdr:blipFill>
      <xdr:spPr>
        <a:xfrm>
          <a:off x="5486400" y="381000"/>
          <a:ext cx="6114286" cy="423809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8</xdr:col>
      <xdr:colOff>523875</xdr:colOff>
      <xdr:row>1</xdr:row>
      <xdr:rowOff>104775</xdr:rowOff>
    </xdr:from>
    <xdr:to>
      <xdr:col>18</xdr:col>
      <xdr:colOff>475494</xdr:colOff>
      <xdr:row>23</xdr:row>
      <xdr:rowOff>180370</xdr:rowOff>
    </xdr:to>
    <xdr:pic>
      <xdr:nvPicPr>
        <xdr:cNvPr id="2" name="Picture 1">
          <a:extLst>
            <a:ext uri="{FF2B5EF4-FFF2-40B4-BE49-F238E27FC236}">
              <a16:creationId xmlns:a16="http://schemas.microsoft.com/office/drawing/2014/main" id="{3F9C8980-0170-4CE9-827A-141AA695D1F1}"/>
            </a:ext>
          </a:extLst>
        </xdr:cNvPr>
        <xdr:cNvPicPr>
          <a:picLocks noChangeAspect="1"/>
        </xdr:cNvPicPr>
      </xdr:nvPicPr>
      <xdr:blipFill>
        <a:blip xmlns:r="http://schemas.openxmlformats.org/officeDocument/2006/relationships" r:embed="rId1"/>
        <a:stretch>
          <a:fillRect/>
        </a:stretch>
      </xdr:blipFill>
      <xdr:spPr>
        <a:xfrm>
          <a:off x="5400675" y="295275"/>
          <a:ext cx="6047619" cy="483809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8</xdr:col>
      <xdr:colOff>333375</xdr:colOff>
      <xdr:row>1</xdr:row>
      <xdr:rowOff>85725</xdr:rowOff>
    </xdr:from>
    <xdr:to>
      <xdr:col>18</xdr:col>
      <xdr:colOff>265946</xdr:colOff>
      <xdr:row>19</xdr:row>
      <xdr:rowOff>47201</xdr:rowOff>
    </xdr:to>
    <xdr:pic>
      <xdr:nvPicPr>
        <xdr:cNvPr id="2" name="Picture 1">
          <a:extLst>
            <a:ext uri="{FF2B5EF4-FFF2-40B4-BE49-F238E27FC236}">
              <a16:creationId xmlns:a16="http://schemas.microsoft.com/office/drawing/2014/main" id="{226E1333-6E82-40F5-AE5A-9112F9B7B349}"/>
            </a:ext>
          </a:extLst>
        </xdr:cNvPr>
        <xdr:cNvPicPr>
          <a:picLocks noChangeAspect="1"/>
        </xdr:cNvPicPr>
      </xdr:nvPicPr>
      <xdr:blipFill>
        <a:blip xmlns:r="http://schemas.openxmlformats.org/officeDocument/2006/relationships" r:embed="rId1"/>
        <a:stretch>
          <a:fillRect/>
        </a:stretch>
      </xdr:blipFill>
      <xdr:spPr>
        <a:xfrm>
          <a:off x="5210175" y="276225"/>
          <a:ext cx="6028571" cy="3390476"/>
        </a:xfrm>
        <a:prstGeom prst="rect">
          <a:avLst/>
        </a:prstGeom>
      </xdr:spPr>
    </xdr:pic>
    <xdr:clientData/>
  </xdr:twoCellAnchor>
  <xdr:twoCellAnchor editAs="oneCell">
    <xdr:from>
      <xdr:col>8</xdr:col>
      <xdr:colOff>438150</xdr:colOff>
      <xdr:row>20</xdr:row>
      <xdr:rowOff>28575</xdr:rowOff>
    </xdr:from>
    <xdr:to>
      <xdr:col>18</xdr:col>
      <xdr:colOff>342150</xdr:colOff>
      <xdr:row>25</xdr:row>
      <xdr:rowOff>152265</xdr:rowOff>
    </xdr:to>
    <xdr:pic>
      <xdr:nvPicPr>
        <xdr:cNvPr id="3" name="Picture 2">
          <a:extLst>
            <a:ext uri="{FF2B5EF4-FFF2-40B4-BE49-F238E27FC236}">
              <a16:creationId xmlns:a16="http://schemas.microsoft.com/office/drawing/2014/main" id="{4EB0714B-E9D7-414F-A8A9-081FA89B9BB2}"/>
            </a:ext>
          </a:extLst>
        </xdr:cNvPr>
        <xdr:cNvPicPr>
          <a:picLocks noChangeAspect="1"/>
        </xdr:cNvPicPr>
      </xdr:nvPicPr>
      <xdr:blipFill>
        <a:blip xmlns:r="http://schemas.openxmlformats.org/officeDocument/2006/relationships" r:embed="rId2"/>
        <a:stretch>
          <a:fillRect/>
        </a:stretch>
      </xdr:blipFill>
      <xdr:spPr>
        <a:xfrm>
          <a:off x="5314950" y="3838575"/>
          <a:ext cx="6000000" cy="107619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13</xdr:col>
      <xdr:colOff>342900</xdr:colOff>
      <xdr:row>1</xdr:row>
      <xdr:rowOff>76200</xdr:rowOff>
    </xdr:from>
    <xdr:to>
      <xdr:col>23</xdr:col>
      <xdr:colOff>265948</xdr:colOff>
      <xdr:row>21</xdr:row>
      <xdr:rowOff>123343</xdr:rowOff>
    </xdr:to>
    <xdr:pic>
      <xdr:nvPicPr>
        <xdr:cNvPr id="2" name="Picture 1">
          <a:extLst>
            <a:ext uri="{FF2B5EF4-FFF2-40B4-BE49-F238E27FC236}">
              <a16:creationId xmlns:a16="http://schemas.microsoft.com/office/drawing/2014/main" id="{E866F19C-9B29-489A-BC4A-8E31184A2D8C}"/>
            </a:ext>
          </a:extLst>
        </xdr:cNvPr>
        <xdr:cNvPicPr>
          <a:picLocks noChangeAspect="1"/>
        </xdr:cNvPicPr>
      </xdr:nvPicPr>
      <xdr:blipFill>
        <a:blip xmlns:r="http://schemas.openxmlformats.org/officeDocument/2006/relationships" r:embed="rId1"/>
        <a:stretch>
          <a:fillRect/>
        </a:stretch>
      </xdr:blipFill>
      <xdr:spPr>
        <a:xfrm>
          <a:off x="8267700" y="266700"/>
          <a:ext cx="6019048" cy="3857143"/>
        </a:xfrm>
        <a:prstGeom prst="rect">
          <a:avLst/>
        </a:prstGeom>
      </xdr:spPr>
    </xdr:pic>
    <xdr:clientData/>
  </xdr:twoCellAnchor>
  <xdr:twoCellAnchor editAs="oneCell">
    <xdr:from>
      <xdr:col>13</xdr:col>
      <xdr:colOff>238125</xdr:colOff>
      <xdr:row>21</xdr:row>
      <xdr:rowOff>180975</xdr:rowOff>
    </xdr:from>
    <xdr:to>
      <xdr:col>23</xdr:col>
      <xdr:colOff>142125</xdr:colOff>
      <xdr:row>27</xdr:row>
      <xdr:rowOff>114165</xdr:rowOff>
    </xdr:to>
    <xdr:pic>
      <xdr:nvPicPr>
        <xdr:cNvPr id="3" name="Picture 2">
          <a:extLst>
            <a:ext uri="{FF2B5EF4-FFF2-40B4-BE49-F238E27FC236}">
              <a16:creationId xmlns:a16="http://schemas.microsoft.com/office/drawing/2014/main" id="{091BB727-DFA3-4DFE-9379-97F10F54B6D0}"/>
            </a:ext>
          </a:extLst>
        </xdr:cNvPr>
        <xdr:cNvPicPr>
          <a:picLocks noChangeAspect="1"/>
        </xdr:cNvPicPr>
      </xdr:nvPicPr>
      <xdr:blipFill>
        <a:blip xmlns:r="http://schemas.openxmlformats.org/officeDocument/2006/relationships" r:embed="rId2"/>
        <a:stretch>
          <a:fillRect/>
        </a:stretch>
      </xdr:blipFill>
      <xdr:spPr>
        <a:xfrm>
          <a:off x="8162925" y="4181475"/>
          <a:ext cx="6000000" cy="107619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16</xdr:col>
      <xdr:colOff>390525</xdr:colOff>
      <xdr:row>2</xdr:row>
      <xdr:rowOff>28575</xdr:rowOff>
    </xdr:from>
    <xdr:to>
      <xdr:col>26</xdr:col>
      <xdr:colOff>342144</xdr:colOff>
      <xdr:row>23</xdr:row>
      <xdr:rowOff>170908</xdr:rowOff>
    </xdr:to>
    <xdr:pic>
      <xdr:nvPicPr>
        <xdr:cNvPr id="2" name="Picture 1">
          <a:extLst>
            <a:ext uri="{FF2B5EF4-FFF2-40B4-BE49-F238E27FC236}">
              <a16:creationId xmlns:a16="http://schemas.microsoft.com/office/drawing/2014/main" id="{CDDAE8E4-4642-47F3-A2D3-8D6399477399}"/>
            </a:ext>
          </a:extLst>
        </xdr:cNvPr>
        <xdr:cNvPicPr>
          <a:picLocks noChangeAspect="1"/>
        </xdr:cNvPicPr>
      </xdr:nvPicPr>
      <xdr:blipFill>
        <a:blip xmlns:r="http://schemas.openxmlformats.org/officeDocument/2006/relationships" r:embed="rId1"/>
        <a:stretch>
          <a:fillRect/>
        </a:stretch>
      </xdr:blipFill>
      <xdr:spPr>
        <a:xfrm>
          <a:off x="12001500" y="219075"/>
          <a:ext cx="6047619" cy="433333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7</xdr:col>
      <xdr:colOff>504825</xdr:colOff>
      <xdr:row>1</xdr:row>
      <xdr:rowOff>133350</xdr:rowOff>
    </xdr:from>
    <xdr:to>
      <xdr:col>17</xdr:col>
      <xdr:colOff>561206</xdr:colOff>
      <xdr:row>22</xdr:row>
      <xdr:rowOff>151867</xdr:rowOff>
    </xdr:to>
    <xdr:pic>
      <xdr:nvPicPr>
        <xdr:cNvPr id="2" name="Picture 1">
          <a:extLst>
            <a:ext uri="{FF2B5EF4-FFF2-40B4-BE49-F238E27FC236}">
              <a16:creationId xmlns:a16="http://schemas.microsoft.com/office/drawing/2014/main" id="{6CFB274C-EE03-4AF0-B6D3-FA5F5DA92C6D}"/>
            </a:ext>
          </a:extLst>
        </xdr:cNvPr>
        <xdr:cNvPicPr>
          <a:picLocks noChangeAspect="1"/>
        </xdr:cNvPicPr>
      </xdr:nvPicPr>
      <xdr:blipFill>
        <a:blip xmlns:r="http://schemas.openxmlformats.org/officeDocument/2006/relationships" r:embed="rId1"/>
        <a:stretch>
          <a:fillRect/>
        </a:stretch>
      </xdr:blipFill>
      <xdr:spPr>
        <a:xfrm>
          <a:off x="4772025" y="323850"/>
          <a:ext cx="6152381" cy="426666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8</xdr:col>
      <xdr:colOff>542925</xdr:colOff>
      <xdr:row>1</xdr:row>
      <xdr:rowOff>38100</xdr:rowOff>
    </xdr:from>
    <xdr:to>
      <xdr:col>15</xdr:col>
      <xdr:colOff>237630</xdr:colOff>
      <xdr:row>23</xdr:row>
      <xdr:rowOff>37576</xdr:rowOff>
    </xdr:to>
    <xdr:pic>
      <xdr:nvPicPr>
        <xdr:cNvPr id="2" name="Picture 1">
          <a:extLst>
            <a:ext uri="{FF2B5EF4-FFF2-40B4-BE49-F238E27FC236}">
              <a16:creationId xmlns:a16="http://schemas.microsoft.com/office/drawing/2014/main" id="{FD467C53-04DC-4F6F-A1E3-AA6EF93431EB}"/>
            </a:ext>
          </a:extLst>
        </xdr:cNvPr>
        <xdr:cNvPicPr>
          <a:picLocks noChangeAspect="1"/>
        </xdr:cNvPicPr>
      </xdr:nvPicPr>
      <xdr:blipFill>
        <a:blip xmlns:r="http://schemas.openxmlformats.org/officeDocument/2006/relationships" r:embed="rId1"/>
        <a:stretch>
          <a:fillRect/>
        </a:stretch>
      </xdr:blipFill>
      <xdr:spPr>
        <a:xfrm>
          <a:off x="5419725" y="228600"/>
          <a:ext cx="3961905" cy="4190476"/>
        </a:xfrm>
        <a:prstGeom prst="rect">
          <a:avLst/>
        </a:prstGeom>
      </xdr:spPr>
    </xdr:pic>
    <xdr:clientData/>
  </xdr:twoCellAnchor>
  <xdr:twoCellAnchor editAs="oneCell">
    <xdr:from>
      <xdr:col>8</xdr:col>
      <xdr:colOff>485775</xdr:colOff>
      <xdr:row>23</xdr:row>
      <xdr:rowOff>95250</xdr:rowOff>
    </xdr:from>
    <xdr:to>
      <xdr:col>22</xdr:col>
      <xdr:colOff>37089</xdr:colOff>
      <xdr:row>39</xdr:row>
      <xdr:rowOff>161536</xdr:rowOff>
    </xdr:to>
    <xdr:pic>
      <xdr:nvPicPr>
        <xdr:cNvPr id="3" name="Picture 2">
          <a:extLst>
            <a:ext uri="{FF2B5EF4-FFF2-40B4-BE49-F238E27FC236}">
              <a16:creationId xmlns:a16="http://schemas.microsoft.com/office/drawing/2014/main" id="{D2278482-F79A-4450-8327-83573EDD7BE5}"/>
            </a:ext>
          </a:extLst>
        </xdr:cNvPr>
        <xdr:cNvPicPr>
          <a:picLocks noChangeAspect="1"/>
        </xdr:cNvPicPr>
      </xdr:nvPicPr>
      <xdr:blipFill>
        <a:blip xmlns:r="http://schemas.openxmlformats.org/officeDocument/2006/relationships" r:embed="rId2"/>
        <a:stretch>
          <a:fillRect/>
        </a:stretch>
      </xdr:blipFill>
      <xdr:spPr>
        <a:xfrm>
          <a:off x="5362575" y="4476750"/>
          <a:ext cx="8085714" cy="31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16</xdr:col>
      <xdr:colOff>608838</xdr:colOff>
      <xdr:row>27</xdr:row>
      <xdr:rowOff>37451</xdr:rowOff>
    </xdr:to>
    <xdr:pic>
      <xdr:nvPicPr>
        <xdr:cNvPr id="3" name="Picture 2">
          <a:extLst>
            <a:ext uri="{FF2B5EF4-FFF2-40B4-BE49-F238E27FC236}">
              <a16:creationId xmlns:a16="http://schemas.microsoft.com/office/drawing/2014/main" id="{0715F3BE-DD45-4B7C-964A-C47BCACB6C45}"/>
            </a:ext>
          </a:extLst>
        </xdr:cNvPr>
        <xdr:cNvPicPr>
          <a:picLocks noChangeAspect="1"/>
        </xdr:cNvPicPr>
      </xdr:nvPicPr>
      <xdr:blipFill>
        <a:blip xmlns:r="http://schemas.openxmlformats.org/officeDocument/2006/relationships" r:embed="rId1"/>
        <a:stretch>
          <a:fillRect/>
        </a:stretch>
      </xdr:blipFill>
      <xdr:spPr>
        <a:xfrm>
          <a:off x="4267200" y="381000"/>
          <a:ext cx="6095238" cy="5190476"/>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13</xdr:col>
      <xdr:colOff>247650</xdr:colOff>
      <xdr:row>21</xdr:row>
      <xdr:rowOff>95250</xdr:rowOff>
    </xdr:from>
    <xdr:to>
      <xdr:col>26</xdr:col>
      <xdr:colOff>408564</xdr:colOff>
      <xdr:row>37</xdr:row>
      <xdr:rowOff>161536</xdr:rowOff>
    </xdr:to>
    <xdr:pic>
      <xdr:nvPicPr>
        <xdr:cNvPr id="2" name="Picture 1">
          <a:extLst>
            <a:ext uri="{FF2B5EF4-FFF2-40B4-BE49-F238E27FC236}">
              <a16:creationId xmlns:a16="http://schemas.microsoft.com/office/drawing/2014/main" id="{5394DFCF-295C-4CD7-B0AF-77CA5C11D929}"/>
            </a:ext>
          </a:extLst>
        </xdr:cNvPr>
        <xdr:cNvPicPr>
          <a:picLocks noChangeAspect="1"/>
        </xdr:cNvPicPr>
      </xdr:nvPicPr>
      <xdr:blipFill>
        <a:blip xmlns:r="http://schemas.openxmlformats.org/officeDocument/2006/relationships" r:embed="rId1"/>
        <a:stretch>
          <a:fillRect/>
        </a:stretch>
      </xdr:blipFill>
      <xdr:spPr>
        <a:xfrm>
          <a:off x="8172450" y="4095750"/>
          <a:ext cx="8085714" cy="3114286"/>
        </a:xfrm>
        <a:prstGeom prst="rect">
          <a:avLst/>
        </a:prstGeom>
      </xdr:spPr>
    </xdr:pic>
    <xdr:clientData/>
  </xdr:twoCellAnchor>
  <xdr:twoCellAnchor editAs="oneCell">
    <xdr:from>
      <xdr:col>4</xdr:col>
      <xdr:colOff>466725</xdr:colOff>
      <xdr:row>2</xdr:row>
      <xdr:rowOff>38100</xdr:rowOff>
    </xdr:from>
    <xdr:to>
      <xdr:col>11</xdr:col>
      <xdr:colOff>47144</xdr:colOff>
      <xdr:row>23</xdr:row>
      <xdr:rowOff>9029</xdr:rowOff>
    </xdr:to>
    <xdr:pic>
      <xdr:nvPicPr>
        <xdr:cNvPr id="3" name="Picture 2">
          <a:extLst>
            <a:ext uri="{FF2B5EF4-FFF2-40B4-BE49-F238E27FC236}">
              <a16:creationId xmlns:a16="http://schemas.microsoft.com/office/drawing/2014/main" id="{42D37FDB-DFD9-4774-983A-CBD01BA8F2B7}"/>
            </a:ext>
          </a:extLst>
        </xdr:cNvPr>
        <xdr:cNvPicPr>
          <a:picLocks noChangeAspect="1"/>
        </xdr:cNvPicPr>
      </xdr:nvPicPr>
      <xdr:blipFill>
        <a:blip xmlns:r="http://schemas.openxmlformats.org/officeDocument/2006/relationships" r:embed="rId2"/>
        <a:stretch>
          <a:fillRect/>
        </a:stretch>
      </xdr:blipFill>
      <xdr:spPr>
        <a:xfrm>
          <a:off x="2905125" y="419100"/>
          <a:ext cx="3847619" cy="3971429"/>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12</xdr:col>
      <xdr:colOff>247162</xdr:colOff>
      <xdr:row>24</xdr:row>
      <xdr:rowOff>66143</xdr:rowOff>
    </xdr:to>
    <xdr:pic>
      <xdr:nvPicPr>
        <xdr:cNvPr id="2" name="Picture 1">
          <a:extLst>
            <a:ext uri="{FF2B5EF4-FFF2-40B4-BE49-F238E27FC236}">
              <a16:creationId xmlns:a16="http://schemas.microsoft.com/office/drawing/2014/main" id="{18331D3E-8A20-48DC-9E05-DEE6DCFC6B8A}"/>
            </a:ext>
          </a:extLst>
        </xdr:cNvPr>
        <xdr:cNvPicPr>
          <a:picLocks noChangeAspect="1"/>
        </xdr:cNvPicPr>
      </xdr:nvPicPr>
      <xdr:blipFill>
        <a:blip xmlns:r="http://schemas.openxmlformats.org/officeDocument/2006/relationships" r:embed="rId1"/>
        <a:stretch>
          <a:fillRect/>
        </a:stretch>
      </xdr:blipFill>
      <xdr:spPr>
        <a:xfrm>
          <a:off x="3657600" y="381000"/>
          <a:ext cx="3904762" cy="4257143"/>
        </a:xfrm>
        <a:prstGeom prst="rect">
          <a:avLst/>
        </a:prstGeom>
      </xdr:spPr>
    </xdr:pic>
    <xdr:clientData/>
  </xdr:twoCellAnchor>
  <xdr:twoCellAnchor editAs="oneCell">
    <xdr:from>
      <xdr:col>6</xdr:col>
      <xdr:colOff>0</xdr:colOff>
      <xdr:row>24</xdr:row>
      <xdr:rowOff>0</xdr:rowOff>
    </xdr:from>
    <xdr:to>
      <xdr:col>19</xdr:col>
      <xdr:colOff>75200</xdr:colOff>
      <xdr:row>34</xdr:row>
      <xdr:rowOff>104524</xdr:rowOff>
    </xdr:to>
    <xdr:pic>
      <xdr:nvPicPr>
        <xdr:cNvPr id="3" name="Picture 2">
          <a:extLst>
            <a:ext uri="{FF2B5EF4-FFF2-40B4-BE49-F238E27FC236}">
              <a16:creationId xmlns:a16="http://schemas.microsoft.com/office/drawing/2014/main" id="{4992B8CB-201D-455D-9BFF-85995A2C67DA}"/>
            </a:ext>
          </a:extLst>
        </xdr:cNvPr>
        <xdr:cNvPicPr>
          <a:picLocks noChangeAspect="1"/>
        </xdr:cNvPicPr>
      </xdr:nvPicPr>
      <xdr:blipFill>
        <a:blip xmlns:r="http://schemas.openxmlformats.org/officeDocument/2006/relationships" r:embed="rId2"/>
        <a:stretch>
          <a:fillRect/>
        </a:stretch>
      </xdr:blipFill>
      <xdr:spPr>
        <a:xfrm>
          <a:off x="3657600" y="4762500"/>
          <a:ext cx="8000000" cy="20095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12</xdr:col>
      <xdr:colOff>37638</xdr:colOff>
      <xdr:row>24</xdr:row>
      <xdr:rowOff>47095</xdr:rowOff>
    </xdr:to>
    <xdr:pic>
      <xdr:nvPicPr>
        <xdr:cNvPr id="2" name="Picture 1">
          <a:extLst>
            <a:ext uri="{FF2B5EF4-FFF2-40B4-BE49-F238E27FC236}">
              <a16:creationId xmlns:a16="http://schemas.microsoft.com/office/drawing/2014/main" id="{802894B6-1AB1-4514-8463-7FDD95E990A8}"/>
            </a:ext>
          </a:extLst>
        </xdr:cNvPr>
        <xdr:cNvPicPr>
          <a:picLocks noChangeAspect="1"/>
        </xdr:cNvPicPr>
      </xdr:nvPicPr>
      <xdr:blipFill>
        <a:blip xmlns:r="http://schemas.openxmlformats.org/officeDocument/2006/relationships" r:embed="rId1"/>
        <a:stretch>
          <a:fillRect/>
        </a:stretch>
      </xdr:blipFill>
      <xdr:spPr>
        <a:xfrm>
          <a:off x="3657600" y="381000"/>
          <a:ext cx="3695238" cy="4238095"/>
        </a:xfrm>
        <a:prstGeom prst="rect">
          <a:avLst/>
        </a:prstGeom>
      </xdr:spPr>
    </xdr:pic>
    <xdr:clientData/>
  </xdr:twoCellAnchor>
  <xdr:twoCellAnchor editAs="oneCell">
    <xdr:from>
      <xdr:col>6</xdr:col>
      <xdr:colOff>0</xdr:colOff>
      <xdr:row>25</xdr:row>
      <xdr:rowOff>0</xdr:rowOff>
    </xdr:from>
    <xdr:to>
      <xdr:col>19</xdr:col>
      <xdr:colOff>75200</xdr:colOff>
      <xdr:row>35</xdr:row>
      <xdr:rowOff>104524</xdr:rowOff>
    </xdr:to>
    <xdr:pic>
      <xdr:nvPicPr>
        <xdr:cNvPr id="3" name="Picture 2">
          <a:extLst>
            <a:ext uri="{FF2B5EF4-FFF2-40B4-BE49-F238E27FC236}">
              <a16:creationId xmlns:a16="http://schemas.microsoft.com/office/drawing/2014/main" id="{74BE9126-6315-4C36-B937-B6526B23BF88}"/>
            </a:ext>
          </a:extLst>
        </xdr:cNvPr>
        <xdr:cNvPicPr>
          <a:picLocks noChangeAspect="1"/>
        </xdr:cNvPicPr>
      </xdr:nvPicPr>
      <xdr:blipFill>
        <a:blip xmlns:r="http://schemas.openxmlformats.org/officeDocument/2006/relationships" r:embed="rId2"/>
        <a:stretch>
          <a:fillRect/>
        </a:stretch>
      </xdr:blipFill>
      <xdr:spPr>
        <a:xfrm>
          <a:off x="3657600" y="4762500"/>
          <a:ext cx="8000000" cy="200952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16</xdr:col>
      <xdr:colOff>113448</xdr:colOff>
      <xdr:row>22</xdr:row>
      <xdr:rowOff>47143</xdr:rowOff>
    </xdr:to>
    <xdr:pic>
      <xdr:nvPicPr>
        <xdr:cNvPr id="2" name="Picture 1">
          <a:extLst>
            <a:ext uri="{FF2B5EF4-FFF2-40B4-BE49-F238E27FC236}">
              <a16:creationId xmlns:a16="http://schemas.microsoft.com/office/drawing/2014/main" id="{01853B1F-ED82-46E4-9F5B-BBC6E6B5987F}"/>
            </a:ext>
          </a:extLst>
        </xdr:cNvPr>
        <xdr:cNvPicPr>
          <a:picLocks noChangeAspect="1"/>
        </xdr:cNvPicPr>
      </xdr:nvPicPr>
      <xdr:blipFill>
        <a:blip xmlns:r="http://schemas.openxmlformats.org/officeDocument/2006/relationships" r:embed="rId1"/>
        <a:stretch>
          <a:fillRect/>
        </a:stretch>
      </xdr:blipFill>
      <xdr:spPr>
        <a:xfrm>
          <a:off x="3048000" y="381000"/>
          <a:ext cx="6819048" cy="3857143"/>
        </a:xfrm>
        <a:prstGeom prst="rect">
          <a:avLst/>
        </a:prstGeom>
      </xdr:spPr>
    </xdr:pic>
    <xdr:clientData/>
  </xdr:twoCellAnchor>
  <xdr:twoCellAnchor editAs="oneCell">
    <xdr:from>
      <xdr:col>6</xdr:col>
      <xdr:colOff>0</xdr:colOff>
      <xdr:row>24</xdr:row>
      <xdr:rowOff>0</xdr:rowOff>
    </xdr:from>
    <xdr:to>
      <xdr:col>19</xdr:col>
      <xdr:colOff>75200</xdr:colOff>
      <xdr:row>34</xdr:row>
      <xdr:rowOff>104524</xdr:rowOff>
    </xdr:to>
    <xdr:pic>
      <xdr:nvPicPr>
        <xdr:cNvPr id="3" name="Picture 2">
          <a:extLst>
            <a:ext uri="{FF2B5EF4-FFF2-40B4-BE49-F238E27FC236}">
              <a16:creationId xmlns:a16="http://schemas.microsoft.com/office/drawing/2014/main" id="{3BB2FB9B-6AE8-45CD-8136-0AC547EC38EB}"/>
            </a:ext>
          </a:extLst>
        </xdr:cNvPr>
        <xdr:cNvPicPr>
          <a:picLocks noChangeAspect="1"/>
        </xdr:cNvPicPr>
      </xdr:nvPicPr>
      <xdr:blipFill>
        <a:blip xmlns:r="http://schemas.openxmlformats.org/officeDocument/2006/relationships" r:embed="rId2"/>
        <a:stretch>
          <a:fillRect/>
        </a:stretch>
      </xdr:blipFill>
      <xdr:spPr>
        <a:xfrm>
          <a:off x="3657600" y="4572000"/>
          <a:ext cx="8000000" cy="200952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8</xdr:col>
      <xdr:colOff>0</xdr:colOff>
      <xdr:row>19</xdr:row>
      <xdr:rowOff>0</xdr:rowOff>
    </xdr:from>
    <xdr:to>
      <xdr:col>21</xdr:col>
      <xdr:colOff>8533</xdr:colOff>
      <xdr:row>27</xdr:row>
      <xdr:rowOff>28381</xdr:rowOff>
    </xdr:to>
    <xdr:pic>
      <xdr:nvPicPr>
        <xdr:cNvPr id="2" name="Picture 1">
          <a:extLst>
            <a:ext uri="{FF2B5EF4-FFF2-40B4-BE49-F238E27FC236}">
              <a16:creationId xmlns:a16="http://schemas.microsoft.com/office/drawing/2014/main" id="{9B2C02C6-459A-431A-9236-B0A02B089259}"/>
            </a:ext>
          </a:extLst>
        </xdr:cNvPr>
        <xdr:cNvPicPr>
          <a:picLocks noChangeAspect="1"/>
        </xdr:cNvPicPr>
      </xdr:nvPicPr>
      <xdr:blipFill>
        <a:blip xmlns:r="http://schemas.openxmlformats.org/officeDocument/2006/relationships" r:embed="rId1"/>
        <a:stretch>
          <a:fillRect/>
        </a:stretch>
      </xdr:blipFill>
      <xdr:spPr>
        <a:xfrm>
          <a:off x="4876800" y="3657600"/>
          <a:ext cx="7933333" cy="1552381"/>
        </a:xfrm>
        <a:prstGeom prst="rect">
          <a:avLst/>
        </a:prstGeom>
      </xdr:spPr>
    </xdr:pic>
    <xdr:clientData/>
  </xdr:twoCellAnchor>
  <xdr:twoCellAnchor editAs="oneCell">
    <xdr:from>
      <xdr:col>3</xdr:col>
      <xdr:colOff>0</xdr:colOff>
      <xdr:row>2</xdr:row>
      <xdr:rowOff>0</xdr:rowOff>
    </xdr:from>
    <xdr:to>
      <xdr:col>8</xdr:col>
      <xdr:colOff>399619</xdr:colOff>
      <xdr:row>16</xdr:row>
      <xdr:rowOff>75857</xdr:rowOff>
    </xdr:to>
    <xdr:pic>
      <xdr:nvPicPr>
        <xdr:cNvPr id="3" name="Picture 2">
          <a:extLst>
            <a:ext uri="{FF2B5EF4-FFF2-40B4-BE49-F238E27FC236}">
              <a16:creationId xmlns:a16="http://schemas.microsoft.com/office/drawing/2014/main" id="{A8566AFA-A1C3-4AFE-8CC2-9243A260E2C2}"/>
            </a:ext>
          </a:extLst>
        </xdr:cNvPr>
        <xdr:cNvPicPr>
          <a:picLocks noChangeAspect="1"/>
        </xdr:cNvPicPr>
      </xdr:nvPicPr>
      <xdr:blipFill>
        <a:blip xmlns:r="http://schemas.openxmlformats.org/officeDocument/2006/relationships" r:embed="rId2"/>
        <a:stretch>
          <a:fillRect/>
        </a:stretch>
      </xdr:blipFill>
      <xdr:spPr>
        <a:xfrm>
          <a:off x="1828800" y="419100"/>
          <a:ext cx="3447619" cy="2742857"/>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8</xdr:col>
      <xdr:colOff>0</xdr:colOff>
      <xdr:row>20</xdr:row>
      <xdr:rowOff>0</xdr:rowOff>
    </xdr:from>
    <xdr:to>
      <xdr:col>21</xdr:col>
      <xdr:colOff>8533</xdr:colOff>
      <xdr:row>28</xdr:row>
      <xdr:rowOff>28381</xdr:rowOff>
    </xdr:to>
    <xdr:pic>
      <xdr:nvPicPr>
        <xdr:cNvPr id="2" name="Picture 1">
          <a:extLst>
            <a:ext uri="{FF2B5EF4-FFF2-40B4-BE49-F238E27FC236}">
              <a16:creationId xmlns:a16="http://schemas.microsoft.com/office/drawing/2014/main" id="{C1595603-2CEB-4F74-9C6C-FB4E9B4B5A48}"/>
            </a:ext>
          </a:extLst>
        </xdr:cNvPr>
        <xdr:cNvPicPr>
          <a:picLocks noChangeAspect="1"/>
        </xdr:cNvPicPr>
      </xdr:nvPicPr>
      <xdr:blipFill>
        <a:blip xmlns:r="http://schemas.openxmlformats.org/officeDocument/2006/relationships" r:embed="rId1"/>
        <a:stretch>
          <a:fillRect/>
        </a:stretch>
      </xdr:blipFill>
      <xdr:spPr>
        <a:xfrm>
          <a:off x="4876800" y="3810000"/>
          <a:ext cx="7933333" cy="1552381"/>
        </a:xfrm>
        <a:prstGeom prst="rect">
          <a:avLst/>
        </a:prstGeom>
      </xdr:spPr>
    </xdr:pic>
    <xdr:clientData/>
  </xdr:twoCellAnchor>
  <xdr:twoCellAnchor editAs="oneCell">
    <xdr:from>
      <xdr:col>4</xdr:col>
      <xdr:colOff>0</xdr:colOff>
      <xdr:row>2</xdr:row>
      <xdr:rowOff>0</xdr:rowOff>
    </xdr:from>
    <xdr:to>
      <xdr:col>9</xdr:col>
      <xdr:colOff>523429</xdr:colOff>
      <xdr:row>19</xdr:row>
      <xdr:rowOff>28167</xdr:rowOff>
    </xdr:to>
    <xdr:pic>
      <xdr:nvPicPr>
        <xdr:cNvPr id="3" name="Picture 2">
          <a:extLst>
            <a:ext uri="{FF2B5EF4-FFF2-40B4-BE49-F238E27FC236}">
              <a16:creationId xmlns:a16="http://schemas.microsoft.com/office/drawing/2014/main" id="{C04C2D8A-5960-457D-8754-7CECCE3DC5B3}"/>
            </a:ext>
          </a:extLst>
        </xdr:cNvPr>
        <xdr:cNvPicPr>
          <a:picLocks noChangeAspect="1"/>
        </xdr:cNvPicPr>
      </xdr:nvPicPr>
      <xdr:blipFill>
        <a:blip xmlns:r="http://schemas.openxmlformats.org/officeDocument/2006/relationships" r:embed="rId2"/>
        <a:stretch>
          <a:fillRect/>
        </a:stretch>
      </xdr:blipFill>
      <xdr:spPr>
        <a:xfrm>
          <a:off x="2438400" y="381000"/>
          <a:ext cx="3571429" cy="326666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6</xdr:col>
      <xdr:colOff>57150</xdr:colOff>
      <xdr:row>18</xdr:row>
      <xdr:rowOff>180975</xdr:rowOff>
    </xdr:from>
    <xdr:to>
      <xdr:col>19</xdr:col>
      <xdr:colOff>65683</xdr:colOff>
      <xdr:row>27</xdr:row>
      <xdr:rowOff>18856</xdr:rowOff>
    </xdr:to>
    <xdr:pic>
      <xdr:nvPicPr>
        <xdr:cNvPr id="2" name="Picture 1">
          <a:extLst>
            <a:ext uri="{FF2B5EF4-FFF2-40B4-BE49-F238E27FC236}">
              <a16:creationId xmlns:a16="http://schemas.microsoft.com/office/drawing/2014/main" id="{ACE45149-C67F-435C-B332-BA40C89A255A}"/>
            </a:ext>
          </a:extLst>
        </xdr:cNvPr>
        <xdr:cNvPicPr>
          <a:picLocks noChangeAspect="1"/>
        </xdr:cNvPicPr>
      </xdr:nvPicPr>
      <xdr:blipFill>
        <a:blip xmlns:r="http://schemas.openxmlformats.org/officeDocument/2006/relationships" r:embed="rId1"/>
        <a:stretch>
          <a:fillRect/>
        </a:stretch>
      </xdr:blipFill>
      <xdr:spPr>
        <a:xfrm>
          <a:off x="3714750" y="3609975"/>
          <a:ext cx="7933333" cy="1552381"/>
        </a:xfrm>
        <a:prstGeom prst="rect">
          <a:avLst/>
        </a:prstGeom>
      </xdr:spPr>
    </xdr:pic>
    <xdr:clientData/>
  </xdr:twoCellAnchor>
  <xdr:twoCellAnchor editAs="oneCell">
    <xdr:from>
      <xdr:col>4</xdr:col>
      <xdr:colOff>0</xdr:colOff>
      <xdr:row>1</xdr:row>
      <xdr:rowOff>133350</xdr:rowOff>
    </xdr:from>
    <xdr:to>
      <xdr:col>9</xdr:col>
      <xdr:colOff>418667</xdr:colOff>
      <xdr:row>17</xdr:row>
      <xdr:rowOff>56779</xdr:rowOff>
    </xdr:to>
    <xdr:pic>
      <xdr:nvPicPr>
        <xdr:cNvPr id="3" name="Picture 2">
          <a:extLst>
            <a:ext uri="{FF2B5EF4-FFF2-40B4-BE49-F238E27FC236}">
              <a16:creationId xmlns:a16="http://schemas.microsoft.com/office/drawing/2014/main" id="{DF32D045-2147-43CA-AA12-689304B48FA8}"/>
            </a:ext>
          </a:extLst>
        </xdr:cNvPr>
        <xdr:cNvPicPr>
          <a:picLocks noChangeAspect="1"/>
        </xdr:cNvPicPr>
      </xdr:nvPicPr>
      <xdr:blipFill>
        <a:blip xmlns:r="http://schemas.openxmlformats.org/officeDocument/2006/relationships" r:embed="rId2"/>
        <a:stretch>
          <a:fillRect/>
        </a:stretch>
      </xdr:blipFill>
      <xdr:spPr>
        <a:xfrm>
          <a:off x="2438400" y="323850"/>
          <a:ext cx="3466667" cy="2971429"/>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4</xdr:col>
      <xdr:colOff>47625</xdr:colOff>
      <xdr:row>18</xdr:row>
      <xdr:rowOff>104775</xdr:rowOff>
    </xdr:from>
    <xdr:to>
      <xdr:col>17</xdr:col>
      <xdr:colOff>56158</xdr:colOff>
      <xdr:row>26</xdr:row>
      <xdr:rowOff>133156</xdr:rowOff>
    </xdr:to>
    <xdr:pic>
      <xdr:nvPicPr>
        <xdr:cNvPr id="2" name="Picture 1">
          <a:extLst>
            <a:ext uri="{FF2B5EF4-FFF2-40B4-BE49-F238E27FC236}">
              <a16:creationId xmlns:a16="http://schemas.microsoft.com/office/drawing/2014/main" id="{EBB2B324-1A3F-43A4-8935-661540E37E05}"/>
            </a:ext>
          </a:extLst>
        </xdr:cNvPr>
        <xdr:cNvPicPr>
          <a:picLocks noChangeAspect="1"/>
        </xdr:cNvPicPr>
      </xdr:nvPicPr>
      <xdr:blipFill>
        <a:blip xmlns:r="http://schemas.openxmlformats.org/officeDocument/2006/relationships" r:embed="rId1"/>
        <a:stretch>
          <a:fillRect/>
        </a:stretch>
      </xdr:blipFill>
      <xdr:spPr>
        <a:xfrm>
          <a:off x="2486025" y="3533775"/>
          <a:ext cx="7933333" cy="1552381"/>
        </a:xfrm>
        <a:prstGeom prst="rect">
          <a:avLst/>
        </a:prstGeom>
      </xdr:spPr>
    </xdr:pic>
    <xdr:clientData/>
  </xdr:twoCellAnchor>
  <xdr:twoCellAnchor editAs="oneCell">
    <xdr:from>
      <xdr:col>4</xdr:col>
      <xdr:colOff>0</xdr:colOff>
      <xdr:row>2</xdr:row>
      <xdr:rowOff>0</xdr:rowOff>
    </xdr:from>
    <xdr:to>
      <xdr:col>9</xdr:col>
      <xdr:colOff>475809</xdr:colOff>
      <xdr:row>17</xdr:row>
      <xdr:rowOff>47262</xdr:rowOff>
    </xdr:to>
    <xdr:pic>
      <xdr:nvPicPr>
        <xdr:cNvPr id="3" name="Picture 2">
          <a:extLst>
            <a:ext uri="{FF2B5EF4-FFF2-40B4-BE49-F238E27FC236}">
              <a16:creationId xmlns:a16="http://schemas.microsoft.com/office/drawing/2014/main" id="{C0519FD2-61BA-4F78-87F1-61FC624E8847}"/>
            </a:ext>
          </a:extLst>
        </xdr:cNvPr>
        <xdr:cNvPicPr>
          <a:picLocks noChangeAspect="1"/>
        </xdr:cNvPicPr>
      </xdr:nvPicPr>
      <xdr:blipFill>
        <a:blip xmlns:r="http://schemas.openxmlformats.org/officeDocument/2006/relationships" r:embed="rId2"/>
        <a:stretch>
          <a:fillRect/>
        </a:stretch>
      </xdr:blipFill>
      <xdr:spPr>
        <a:xfrm>
          <a:off x="2438400" y="381000"/>
          <a:ext cx="3523809" cy="290476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6</xdr:col>
      <xdr:colOff>66675</xdr:colOff>
      <xdr:row>2</xdr:row>
      <xdr:rowOff>114300</xdr:rowOff>
    </xdr:from>
    <xdr:to>
      <xdr:col>18</xdr:col>
      <xdr:colOff>380046</xdr:colOff>
      <xdr:row>27</xdr:row>
      <xdr:rowOff>66086</xdr:rowOff>
    </xdr:to>
    <xdr:pic>
      <xdr:nvPicPr>
        <xdr:cNvPr id="3" name="Picture 2">
          <a:extLst>
            <a:ext uri="{FF2B5EF4-FFF2-40B4-BE49-F238E27FC236}">
              <a16:creationId xmlns:a16="http://schemas.microsoft.com/office/drawing/2014/main" id="{A8217B08-4608-431C-A699-18C9F11A36D3}"/>
            </a:ext>
          </a:extLst>
        </xdr:cNvPr>
        <xdr:cNvPicPr>
          <a:picLocks noChangeAspect="1"/>
        </xdr:cNvPicPr>
      </xdr:nvPicPr>
      <xdr:blipFill>
        <a:blip xmlns:r="http://schemas.openxmlformats.org/officeDocument/2006/relationships" r:embed="rId1"/>
        <a:stretch>
          <a:fillRect/>
        </a:stretch>
      </xdr:blipFill>
      <xdr:spPr>
        <a:xfrm>
          <a:off x="3724275" y="495300"/>
          <a:ext cx="7628571" cy="471428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13</xdr:col>
      <xdr:colOff>599543</xdr:colOff>
      <xdr:row>25</xdr:row>
      <xdr:rowOff>123286</xdr:rowOff>
    </xdr:to>
    <xdr:pic>
      <xdr:nvPicPr>
        <xdr:cNvPr id="2" name="Picture 1">
          <a:extLst>
            <a:ext uri="{FF2B5EF4-FFF2-40B4-BE49-F238E27FC236}">
              <a16:creationId xmlns:a16="http://schemas.microsoft.com/office/drawing/2014/main" id="{014F6AEB-8E59-4E61-81B1-D6A4F93C8933}"/>
            </a:ext>
          </a:extLst>
        </xdr:cNvPr>
        <xdr:cNvPicPr>
          <a:picLocks noChangeAspect="1"/>
        </xdr:cNvPicPr>
      </xdr:nvPicPr>
      <xdr:blipFill>
        <a:blip xmlns:r="http://schemas.openxmlformats.org/officeDocument/2006/relationships" r:embed="rId1"/>
        <a:stretch>
          <a:fillRect/>
        </a:stretch>
      </xdr:blipFill>
      <xdr:spPr>
        <a:xfrm>
          <a:off x="4267200" y="571500"/>
          <a:ext cx="4257143" cy="4314286"/>
        </a:xfrm>
        <a:prstGeom prst="rect">
          <a:avLst/>
        </a:prstGeom>
      </xdr:spPr>
    </xdr:pic>
    <xdr:clientData/>
  </xdr:twoCellAnchor>
  <xdr:twoCellAnchor editAs="oneCell">
    <xdr:from>
      <xdr:col>7</xdr:col>
      <xdr:colOff>0</xdr:colOff>
      <xdr:row>26</xdr:row>
      <xdr:rowOff>0</xdr:rowOff>
    </xdr:from>
    <xdr:to>
      <xdr:col>20</xdr:col>
      <xdr:colOff>303771</xdr:colOff>
      <xdr:row>29</xdr:row>
      <xdr:rowOff>66595</xdr:rowOff>
    </xdr:to>
    <xdr:pic>
      <xdr:nvPicPr>
        <xdr:cNvPr id="3" name="Picture 2">
          <a:extLst>
            <a:ext uri="{FF2B5EF4-FFF2-40B4-BE49-F238E27FC236}">
              <a16:creationId xmlns:a16="http://schemas.microsoft.com/office/drawing/2014/main" id="{2695D692-B741-4F60-8530-E73664DE475E}"/>
            </a:ext>
          </a:extLst>
        </xdr:cNvPr>
        <xdr:cNvPicPr>
          <a:picLocks noChangeAspect="1"/>
        </xdr:cNvPicPr>
      </xdr:nvPicPr>
      <xdr:blipFill>
        <a:blip xmlns:r="http://schemas.openxmlformats.org/officeDocument/2006/relationships" r:embed="rId2"/>
        <a:stretch>
          <a:fillRect/>
        </a:stretch>
      </xdr:blipFill>
      <xdr:spPr>
        <a:xfrm>
          <a:off x="4267200" y="4953000"/>
          <a:ext cx="8228571" cy="6380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18</xdr:col>
      <xdr:colOff>542171</xdr:colOff>
      <xdr:row>28</xdr:row>
      <xdr:rowOff>94546</xdr:rowOff>
    </xdr:to>
    <xdr:pic>
      <xdr:nvPicPr>
        <xdr:cNvPr id="2" name="Picture 1">
          <a:extLst>
            <a:ext uri="{FF2B5EF4-FFF2-40B4-BE49-F238E27FC236}">
              <a16:creationId xmlns:a16="http://schemas.microsoft.com/office/drawing/2014/main" id="{3142E1DD-34DA-4204-90AC-72C5AC990F08}"/>
            </a:ext>
          </a:extLst>
        </xdr:cNvPr>
        <xdr:cNvPicPr>
          <a:picLocks noChangeAspect="1"/>
        </xdr:cNvPicPr>
      </xdr:nvPicPr>
      <xdr:blipFill>
        <a:blip xmlns:r="http://schemas.openxmlformats.org/officeDocument/2006/relationships" r:embed="rId1"/>
        <a:stretch>
          <a:fillRect/>
        </a:stretch>
      </xdr:blipFill>
      <xdr:spPr>
        <a:xfrm>
          <a:off x="5486400" y="190500"/>
          <a:ext cx="6028571" cy="562857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13</xdr:col>
      <xdr:colOff>370971</xdr:colOff>
      <xdr:row>27</xdr:row>
      <xdr:rowOff>104190</xdr:rowOff>
    </xdr:to>
    <xdr:pic>
      <xdr:nvPicPr>
        <xdr:cNvPr id="2" name="Picture 1">
          <a:extLst>
            <a:ext uri="{FF2B5EF4-FFF2-40B4-BE49-F238E27FC236}">
              <a16:creationId xmlns:a16="http://schemas.microsoft.com/office/drawing/2014/main" id="{C238B98B-BF71-4B29-9C80-7169D7B0B085}"/>
            </a:ext>
          </a:extLst>
        </xdr:cNvPr>
        <xdr:cNvPicPr>
          <a:picLocks noChangeAspect="1"/>
        </xdr:cNvPicPr>
      </xdr:nvPicPr>
      <xdr:blipFill>
        <a:blip xmlns:r="http://schemas.openxmlformats.org/officeDocument/2006/relationships" r:embed="rId1"/>
        <a:stretch>
          <a:fillRect/>
        </a:stretch>
      </xdr:blipFill>
      <xdr:spPr>
        <a:xfrm>
          <a:off x="4267200" y="571500"/>
          <a:ext cx="4028571" cy="4676190"/>
        </a:xfrm>
        <a:prstGeom prst="rect">
          <a:avLst/>
        </a:prstGeom>
      </xdr:spPr>
    </xdr:pic>
    <xdr:clientData/>
  </xdr:twoCellAnchor>
  <xdr:twoCellAnchor editAs="oneCell">
    <xdr:from>
      <xdr:col>7</xdr:col>
      <xdr:colOff>0</xdr:colOff>
      <xdr:row>28</xdr:row>
      <xdr:rowOff>0</xdr:rowOff>
    </xdr:from>
    <xdr:to>
      <xdr:col>20</xdr:col>
      <xdr:colOff>303771</xdr:colOff>
      <xdr:row>31</xdr:row>
      <xdr:rowOff>66595</xdr:rowOff>
    </xdr:to>
    <xdr:pic>
      <xdr:nvPicPr>
        <xdr:cNvPr id="3" name="Picture 2">
          <a:extLst>
            <a:ext uri="{FF2B5EF4-FFF2-40B4-BE49-F238E27FC236}">
              <a16:creationId xmlns:a16="http://schemas.microsoft.com/office/drawing/2014/main" id="{FED564DA-B802-4884-A016-00ABB31299CC}"/>
            </a:ext>
          </a:extLst>
        </xdr:cNvPr>
        <xdr:cNvPicPr>
          <a:picLocks noChangeAspect="1"/>
        </xdr:cNvPicPr>
      </xdr:nvPicPr>
      <xdr:blipFill>
        <a:blip xmlns:r="http://schemas.openxmlformats.org/officeDocument/2006/relationships" r:embed="rId2"/>
        <a:stretch>
          <a:fillRect/>
        </a:stretch>
      </xdr:blipFill>
      <xdr:spPr>
        <a:xfrm>
          <a:off x="4267200" y="5334000"/>
          <a:ext cx="8228571" cy="63809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19</xdr:col>
      <xdr:colOff>246628</xdr:colOff>
      <xdr:row>23</xdr:row>
      <xdr:rowOff>142381</xdr:rowOff>
    </xdr:to>
    <xdr:pic>
      <xdr:nvPicPr>
        <xdr:cNvPr id="2" name="Picture 1">
          <a:extLst>
            <a:ext uri="{FF2B5EF4-FFF2-40B4-BE49-F238E27FC236}">
              <a16:creationId xmlns:a16="http://schemas.microsoft.com/office/drawing/2014/main" id="{502A1BE6-E610-4306-BB09-E9A3D320D857}"/>
            </a:ext>
          </a:extLst>
        </xdr:cNvPr>
        <xdr:cNvPicPr>
          <a:picLocks noChangeAspect="1"/>
        </xdr:cNvPicPr>
      </xdr:nvPicPr>
      <xdr:blipFill>
        <a:blip xmlns:r="http://schemas.openxmlformats.org/officeDocument/2006/relationships" r:embed="rId1"/>
        <a:stretch>
          <a:fillRect/>
        </a:stretch>
      </xdr:blipFill>
      <xdr:spPr>
        <a:xfrm>
          <a:off x="3657600" y="571500"/>
          <a:ext cx="8171428" cy="3952381"/>
        </a:xfrm>
        <a:prstGeom prst="rect">
          <a:avLst/>
        </a:prstGeom>
      </xdr:spPr>
    </xdr:pic>
    <xdr:clientData/>
  </xdr:twoCellAnchor>
  <xdr:twoCellAnchor editAs="oneCell">
    <xdr:from>
      <xdr:col>6</xdr:col>
      <xdr:colOff>47625</xdr:colOff>
      <xdr:row>24</xdr:row>
      <xdr:rowOff>0</xdr:rowOff>
    </xdr:from>
    <xdr:to>
      <xdr:col>19</xdr:col>
      <xdr:colOff>351396</xdr:colOff>
      <xdr:row>27</xdr:row>
      <xdr:rowOff>66595</xdr:rowOff>
    </xdr:to>
    <xdr:pic>
      <xdr:nvPicPr>
        <xdr:cNvPr id="3" name="Picture 2">
          <a:extLst>
            <a:ext uri="{FF2B5EF4-FFF2-40B4-BE49-F238E27FC236}">
              <a16:creationId xmlns:a16="http://schemas.microsoft.com/office/drawing/2014/main" id="{18DC8F7B-AA19-4A6F-BA93-F4D33AABD22F}"/>
            </a:ext>
          </a:extLst>
        </xdr:cNvPr>
        <xdr:cNvPicPr>
          <a:picLocks noChangeAspect="1"/>
        </xdr:cNvPicPr>
      </xdr:nvPicPr>
      <xdr:blipFill>
        <a:blip xmlns:r="http://schemas.openxmlformats.org/officeDocument/2006/relationships" r:embed="rId2"/>
        <a:stretch>
          <a:fillRect/>
        </a:stretch>
      </xdr:blipFill>
      <xdr:spPr>
        <a:xfrm>
          <a:off x="3705225" y="4572000"/>
          <a:ext cx="8228571" cy="638095"/>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12</xdr:col>
      <xdr:colOff>189943</xdr:colOff>
      <xdr:row>26</xdr:row>
      <xdr:rowOff>104214</xdr:rowOff>
    </xdr:to>
    <xdr:pic>
      <xdr:nvPicPr>
        <xdr:cNvPr id="2" name="Picture 1">
          <a:extLst>
            <a:ext uri="{FF2B5EF4-FFF2-40B4-BE49-F238E27FC236}">
              <a16:creationId xmlns:a16="http://schemas.microsoft.com/office/drawing/2014/main" id="{0A0F43E9-D261-4073-B8E6-622AC3B92338}"/>
            </a:ext>
          </a:extLst>
        </xdr:cNvPr>
        <xdr:cNvPicPr>
          <a:picLocks noChangeAspect="1"/>
        </xdr:cNvPicPr>
      </xdr:nvPicPr>
      <xdr:blipFill>
        <a:blip xmlns:r="http://schemas.openxmlformats.org/officeDocument/2006/relationships" r:embed="rId1"/>
        <a:stretch>
          <a:fillRect/>
        </a:stretch>
      </xdr:blipFill>
      <xdr:spPr>
        <a:xfrm>
          <a:off x="3048000" y="571500"/>
          <a:ext cx="4457143" cy="448571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11</xdr:col>
      <xdr:colOff>599543</xdr:colOff>
      <xdr:row>24</xdr:row>
      <xdr:rowOff>180429</xdr:rowOff>
    </xdr:to>
    <xdr:pic>
      <xdr:nvPicPr>
        <xdr:cNvPr id="2" name="Picture 1">
          <a:extLst>
            <a:ext uri="{FF2B5EF4-FFF2-40B4-BE49-F238E27FC236}">
              <a16:creationId xmlns:a16="http://schemas.microsoft.com/office/drawing/2014/main" id="{F1717EB6-41EE-4210-B7E9-315D734F2475}"/>
            </a:ext>
          </a:extLst>
        </xdr:cNvPr>
        <xdr:cNvPicPr>
          <a:picLocks noChangeAspect="1"/>
        </xdr:cNvPicPr>
      </xdr:nvPicPr>
      <xdr:blipFill>
        <a:blip xmlns:r="http://schemas.openxmlformats.org/officeDocument/2006/relationships" r:embed="rId1"/>
        <a:stretch>
          <a:fillRect/>
        </a:stretch>
      </xdr:blipFill>
      <xdr:spPr>
        <a:xfrm>
          <a:off x="3048000" y="381000"/>
          <a:ext cx="4257143" cy="4371429"/>
        </a:xfrm>
        <a:prstGeom prst="rect">
          <a:avLst/>
        </a:prstGeom>
      </xdr:spPr>
    </xdr:pic>
    <xdr:clientData/>
  </xdr:twoCellAnchor>
  <xdr:twoCellAnchor editAs="oneCell">
    <xdr:from>
      <xdr:col>25</xdr:col>
      <xdr:colOff>104775</xdr:colOff>
      <xdr:row>1</xdr:row>
      <xdr:rowOff>142875</xdr:rowOff>
    </xdr:from>
    <xdr:to>
      <xdr:col>30</xdr:col>
      <xdr:colOff>94870</xdr:colOff>
      <xdr:row>17</xdr:row>
      <xdr:rowOff>123446</xdr:rowOff>
    </xdr:to>
    <xdr:pic>
      <xdr:nvPicPr>
        <xdr:cNvPr id="3" name="Picture 2">
          <a:extLst>
            <a:ext uri="{FF2B5EF4-FFF2-40B4-BE49-F238E27FC236}">
              <a16:creationId xmlns:a16="http://schemas.microsoft.com/office/drawing/2014/main" id="{687B5537-51D2-48C8-A27A-0E6AEDABCF3D}"/>
            </a:ext>
          </a:extLst>
        </xdr:cNvPr>
        <xdr:cNvPicPr>
          <a:picLocks noChangeAspect="1"/>
        </xdr:cNvPicPr>
      </xdr:nvPicPr>
      <xdr:blipFill>
        <a:blip xmlns:r="http://schemas.openxmlformats.org/officeDocument/2006/relationships" r:embed="rId2"/>
        <a:stretch>
          <a:fillRect/>
        </a:stretch>
      </xdr:blipFill>
      <xdr:spPr>
        <a:xfrm>
          <a:off x="15344775" y="333375"/>
          <a:ext cx="3038095" cy="3028571"/>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14</xdr:col>
      <xdr:colOff>218514</xdr:colOff>
      <xdr:row>25</xdr:row>
      <xdr:rowOff>132809</xdr:rowOff>
    </xdr:to>
    <xdr:pic>
      <xdr:nvPicPr>
        <xdr:cNvPr id="3" name="Picture 2">
          <a:extLst>
            <a:ext uri="{FF2B5EF4-FFF2-40B4-BE49-F238E27FC236}">
              <a16:creationId xmlns:a16="http://schemas.microsoft.com/office/drawing/2014/main" id="{09D9C284-C7A2-43B0-B144-D2D1FE844A08}"/>
            </a:ext>
          </a:extLst>
        </xdr:cNvPr>
        <xdr:cNvPicPr>
          <a:picLocks noChangeAspect="1"/>
        </xdr:cNvPicPr>
      </xdr:nvPicPr>
      <xdr:blipFill>
        <a:blip xmlns:r="http://schemas.openxmlformats.org/officeDocument/2006/relationships" r:embed="rId1"/>
        <a:stretch>
          <a:fillRect/>
        </a:stretch>
      </xdr:blipFill>
      <xdr:spPr>
        <a:xfrm>
          <a:off x="4267200" y="571500"/>
          <a:ext cx="4485714" cy="4323809"/>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8</xdr:col>
      <xdr:colOff>0</xdr:colOff>
      <xdr:row>3</xdr:row>
      <xdr:rowOff>0</xdr:rowOff>
    </xdr:from>
    <xdr:to>
      <xdr:col>15</xdr:col>
      <xdr:colOff>142324</xdr:colOff>
      <xdr:row>25</xdr:row>
      <xdr:rowOff>9000</xdr:rowOff>
    </xdr:to>
    <xdr:pic>
      <xdr:nvPicPr>
        <xdr:cNvPr id="2" name="Picture 1">
          <a:extLst>
            <a:ext uri="{FF2B5EF4-FFF2-40B4-BE49-F238E27FC236}">
              <a16:creationId xmlns:a16="http://schemas.microsoft.com/office/drawing/2014/main" id="{BBED0FEB-C0FF-473A-8256-9C8CA7EF2BE2}"/>
            </a:ext>
          </a:extLst>
        </xdr:cNvPr>
        <xdr:cNvPicPr>
          <a:picLocks noChangeAspect="1"/>
        </xdr:cNvPicPr>
      </xdr:nvPicPr>
      <xdr:blipFill>
        <a:blip xmlns:r="http://schemas.openxmlformats.org/officeDocument/2006/relationships" r:embed="rId1"/>
        <a:stretch>
          <a:fillRect/>
        </a:stretch>
      </xdr:blipFill>
      <xdr:spPr>
        <a:xfrm>
          <a:off x="4876800" y="571500"/>
          <a:ext cx="4409524" cy="420000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12</xdr:col>
      <xdr:colOff>142324</xdr:colOff>
      <xdr:row>20</xdr:row>
      <xdr:rowOff>180524</xdr:rowOff>
    </xdr:to>
    <xdr:pic>
      <xdr:nvPicPr>
        <xdr:cNvPr id="2" name="Picture 1">
          <a:extLst>
            <a:ext uri="{FF2B5EF4-FFF2-40B4-BE49-F238E27FC236}">
              <a16:creationId xmlns:a16="http://schemas.microsoft.com/office/drawing/2014/main" id="{FAAE75E8-6B83-4DF3-91AD-64FE43186C1A}"/>
            </a:ext>
          </a:extLst>
        </xdr:cNvPr>
        <xdr:cNvPicPr>
          <a:picLocks noChangeAspect="1"/>
        </xdr:cNvPicPr>
      </xdr:nvPicPr>
      <xdr:blipFill>
        <a:blip xmlns:r="http://schemas.openxmlformats.org/officeDocument/2006/relationships" r:embed="rId1"/>
        <a:stretch>
          <a:fillRect/>
        </a:stretch>
      </xdr:blipFill>
      <xdr:spPr>
        <a:xfrm>
          <a:off x="3048000" y="381000"/>
          <a:ext cx="4409524" cy="3609524"/>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10</xdr:col>
      <xdr:colOff>447162</xdr:colOff>
      <xdr:row>20</xdr:row>
      <xdr:rowOff>113857</xdr:rowOff>
    </xdr:to>
    <xdr:pic>
      <xdr:nvPicPr>
        <xdr:cNvPr id="2" name="Picture 1">
          <a:extLst>
            <a:ext uri="{FF2B5EF4-FFF2-40B4-BE49-F238E27FC236}">
              <a16:creationId xmlns:a16="http://schemas.microsoft.com/office/drawing/2014/main" id="{6DF6B49A-02BC-4000-B76C-0DAFDFB65E66}"/>
            </a:ext>
          </a:extLst>
        </xdr:cNvPr>
        <xdr:cNvPicPr>
          <a:picLocks noChangeAspect="1"/>
        </xdr:cNvPicPr>
      </xdr:nvPicPr>
      <xdr:blipFill>
        <a:blip xmlns:r="http://schemas.openxmlformats.org/officeDocument/2006/relationships" r:embed="rId1"/>
        <a:stretch>
          <a:fillRect/>
        </a:stretch>
      </xdr:blipFill>
      <xdr:spPr>
        <a:xfrm>
          <a:off x="2438400" y="381000"/>
          <a:ext cx="4104762" cy="3542857"/>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14</xdr:col>
      <xdr:colOff>266133</xdr:colOff>
      <xdr:row>23</xdr:row>
      <xdr:rowOff>104286</xdr:rowOff>
    </xdr:to>
    <xdr:pic>
      <xdr:nvPicPr>
        <xdr:cNvPr id="2" name="Picture 1">
          <a:extLst>
            <a:ext uri="{FF2B5EF4-FFF2-40B4-BE49-F238E27FC236}">
              <a16:creationId xmlns:a16="http://schemas.microsoft.com/office/drawing/2014/main" id="{F9B756C0-98B3-4DDF-A8D8-E65F7A8D603C}"/>
            </a:ext>
          </a:extLst>
        </xdr:cNvPr>
        <xdr:cNvPicPr>
          <a:picLocks noChangeAspect="1"/>
        </xdr:cNvPicPr>
      </xdr:nvPicPr>
      <xdr:blipFill>
        <a:blip xmlns:r="http://schemas.openxmlformats.org/officeDocument/2006/relationships" r:embed="rId1"/>
        <a:stretch>
          <a:fillRect/>
        </a:stretch>
      </xdr:blipFill>
      <xdr:spPr>
        <a:xfrm>
          <a:off x="4267200" y="571500"/>
          <a:ext cx="4533333" cy="3914286"/>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14</xdr:col>
      <xdr:colOff>123276</xdr:colOff>
      <xdr:row>22</xdr:row>
      <xdr:rowOff>113809</xdr:rowOff>
    </xdr:to>
    <xdr:pic>
      <xdr:nvPicPr>
        <xdr:cNvPr id="2" name="Picture 1">
          <a:extLst>
            <a:ext uri="{FF2B5EF4-FFF2-40B4-BE49-F238E27FC236}">
              <a16:creationId xmlns:a16="http://schemas.microsoft.com/office/drawing/2014/main" id="{3289471E-CDFD-4651-B372-1D6B44E2E7E5}"/>
            </a:ext>
          </a:extLst>
        </xdr:cNvPr>
        <xdr:cNvPicPr>
          <a:picLocks noChangeAspect="1"/>
        </xdr:cNvPicPr>
      </xdr:nvPicPr>
      <xdr:blipFill>
        <a:blip xmlns:r="http://schemas.openxmlformats.org/officeDocument/2006/relationships" r:embed="rId1"/>
        <a:stretch>
          <a:fillRect/>
        </a:stretch>
      </xdr:blipFill>
      <xdr:spPr>
        <a:xfrm>
          <a:off x="4267200" y="381000"/>
          <a:ext cx="4390476" cy="39238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590550</xdr:colOff>
      <xdr:row>1</xdr:row>
      <xdr:rowOff>180975</xdr:rowOff>
    </xdr:from>
    <xdr:to>
      <xdr:col>19</xdr:col>
      <xdr:colOff>504074</xdr:colOff>
      <xdr:row>25</xdr:row>
      <xdr:rowOff>27992</xdr:rowOff>
    </xdr:to>
    <xdr:pic>
      <xdr:nvPicPr>
        <xdr:cNvPr id="2" name="Picture 1">
          <a:extLst>
            <a:ext uri="{FF2B5EF4-FFF2-40B4-BE49-F238E27FC236}">
              <a16:creationId xmlns:a16="http://schemas.microsoft.com/office/drawing/2014/main" id="{11382C54-B848-40B4-97E6-BDE1C252D0E9}"/>
            </a:ext>
          </a:extLst>
        </xdr:cNvPr>
        <xdr:cNvPicPr>
          <a:picLocks noChangeAspect="1"/>
        </xdr:cNvPicPr>
      </xdr:nvPicPr>
      <xdr:blipFill>
        <a:blip xmlns:r="http://schemas.openxmlformats.org/officeDocument/2006/relationships" r:embed="rId1"/>
        <a:stretch>
          <a:fillRect/>
        </a:stretch>
      </xdr:blipFill>
      <xdr:spPr>
        <a:xfrm>
          <a:off x="6076950" y="371475"/>
          <a:ext cx="6009524" cy="4666667"/>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7</xdr:col>
      <xdr:colOff>600075</xdr:colOff>
      <xdr:row>3</xdr:row>
      <xdr:rowOff>171450</xdr:rowOff>
    </xdr:from>
    <xdr:to>
      <xdr:col>15</xdr:col>
      <xdr:colOff>37561</xdr:colOff>
      <xdr:row>28</xdr:row>
      <xdr:rowOff>151783</xdr:rowOff>
    </xdr:to>
    <xdr:pic>
      <xdr:nvPicPr>
        <xdr:cNvPr id="2" name="Picture 1">
          <a:extLst>
            <a:ext uri="{FF2B5EF4-FFF2-40B4-BE49-F238E27FC236}">
              <a16:creationId xmlns:a16="http://schemas.microsoft.com/office/drawing/2014/main" id="{9D29D932-46EB-4F63-9DC5-90ECA4F95D96}"/>
            </a:ext>
          </a:extLst>
        </xdr:cNvPr>
        <xdr:cNvPicPr>
          <a:picLocks noChangeAspect="1"/>
        </xdr:cNvPicPr>
      </xdr:nvPicPr>
      <xdr:blipFill>
        <a:blip xmlns:r="http://schemas.openxmlformats.org/officeDocument/2006/relationships" r:embed="rId1"/>
        <a:stretch>
          <a:fillRect/>
        </a:stretch>
      </xdr:blipFill>
      <xdr:spPr>
        <a:xfrm>
          <a:off x="4867275" y="742950"/>
          <a:ext cx="4314286" cy="4933333"/>
        </a:xfrm>
        <a:prstGeom prst="rect">
          <a:avLst/>
        </a:prstGeom>
      </xdr:spPr>
    </xdr:pic>
    <xdr:clientData/>
  </xdr:twoCellAnchor>
  <xdr:twoCellAnchor editAs="oneCell">
    <xdr:from>
      <xdr:col>8</xdr:col>
      <xdr:colOff>0</xdr:colOff>
      <xdr:row>31</xdr:row>
      <xdr:rowOff>0</xdr:rowOff>
    </xdr:from>
    <xdr:to>
      <xdr:col>20</xdr:col>
      <xdr:colOff>341943</xdr:colOff>
      <xdr:row>34</xdr:row>
      <xdr:rowOff>57071</xdr:rowOff>
    </xdr:to>
    <xdr:pic>
      <xdr:nvPicPr>
        <xdr:cNvPr id="3" name="Picture 2">
          <a:extLst>
            <a:ext uri="{FF2B5EF4-FFF2-40B4-BE49-F238E27FC236}">
              <a16:creationId xmlns:a16="http://schemas.microsoft.com/office/drawing/2014/main" id="{45AD5EC1-BDE1-4DFB-BC98-7C7BAB3B5728}"/>
            </a:ext>
          </a:extLst>
        </xdr:cNvPr>
        <xdr:cNvPicPr>
          <a:picLocks noChangeAspect="1"/>
        </xdr:cNvPicPr>
      </xdr:nvPicPr>
      <xdr:blipFill>
        <a:blip xmlns:r="http://schemas.openxmlformats.org/officeDocument/2006/relationships" r:embed="rId2"/>
        <a:stretch>
          <a:fillRect/>
        </a:stretch>
      </xdr:blipFill>
      <xdr:spPr>
        <a:xfrm>
          <a:off x="4876800" y="5905500"/>
          <a:ext cx="7657143" cy="628571"/>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11</xdr:col>
      <xdr:colOff>590019</xdr:colOff>
      <xdr:row>27</xdr:row>
      <xdr:rowOff>180357</xdr:rowOff>
    </xdr:to>
    <xdr:pic>
      <xdr:nvPicPr>
        <xdr:cNvPr id="2" name="Picture 1">
          <a:extLst>
            <a:ext uri="{FF2B5EF4-FFF2-40B4-BE49-F238E27FC236}">
              <a16:creationId xmlns:a16="http://schemas.microsoft.com/office/drawing/2014/main" id="{9233EC19-ECE9-4FE7-B78D-1A4A3B8A5614}"/>
            </a:ext>
          </a:extLst>
        </xdr:cNvPr>
        <xdr:cNvPicPr>
          <a:picLocks noChangeAspect="1"/>
        </xdr:cNvPicPr>
      </xdr:nvPicPr>
      <xdr:blipFill>
        <a:blip xmlns:r="http://schemas.openxmlformats.org/officeDocument/2006/relationships" r:embed="rId1"/>
        <a:stretch>
          <a:fillRect/>
        </a:stretch>
      </xdr:blipFill>
      <xdr:spPr>
        <a:xfrm>
          <a:off x="3048000" y="381000"/>
          <a:ext cx="4247619" cy="4942857"/>
        </a:xfrm>
        <a:prstGeom prst="rect">
          <a:avLst/>
        </a:prstGeom>
      </xdr:spPr>
    </xdr:pic>
    <xdr:clientData/>
  </xdr:twoCellAnchor>
  <xdr:twoCellAnchor editAs="oneCell">
    <xdr:from>
      <xdr:col>5</xdr:col>
      <xdr:colOff>0</xdr:colOff>
      <xdr:row>28</xdr:row>
      <xdr:rowOff>0</xdr:rowOff>
    </xdr:from>
    <xdr:to>
      <xdr:col>17</xdr:col>
      <xdr:colOff>341943</xdr:colOff>
      <xdr:row>31</xdr:row>
      <xdr:rowOff>57071</xdr:rowOff>
    </xdr:to>
    <xdr:pic>
      <xdr:nvPicPr>
        <xdr:cNvPr id="3" name="Picture 2">
          <a:extLst>
            <a:ext uri="{FF2B5EF4-FFF2-40B4-BE49-F238E27FC236}">
              <a16:creationId xmlns:a16="http://schemas.microsoft.com/office/drawing/2014/main" id="{FA25FFCC-EBAC-4278-852A-2CBF9CA8F768}"/>
            </a:ext>
          </a:extLst>
        </xdr:cNvPr>
        <xdr:cNvPicPr>
          <a:picLocks noChangeAspect="1"/>
        </xdr:cNvPicPr>
      </xdr:nvPicPr>
      <xdr:blipFill>
        <a:blip xmlns:r="http://schemas.openxmlformats.org/officeDocument/2006/relationships" r:embed="rId2"/>
        <a:stretch>
          <a:fillRect/>
        </a:stretch>
      </xdr:blipFill>
      <xdr:spPr>
        <a:xfrm>
          <a:off x="3048000" y="5334000"/>
          <a:ext cx="7657143" cy="628571"/>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22</xdr:col>
      <xdr:colOff>303695</xdr:colOff>
      <xdr:row>27</xdr:row>
      <xdr:rowOff>37487</xdr:rowOff>
    </xdr:to>
    <xdr:pic>
      <xdr:nvPicPr>
        <xdr:cNvPr id="2" name="Picture 1">
          <a:extLst>
            <a:ext uri="{FF2B5EF4-FFF2-40B4-BE49-F238E27FC236}">
              <a16:creationId xmlns:a16="http://schemas.microsoft.com/office/drawing/2014/main" id="{2EB7C37F-FC30-46B9-907D-AC6F9A854F29}"/>
            </a:ext>
          </a:extLst>
        </xdr:cNvPr>
        <xdr:cNvPicPr>
          <a:picLocks noChangeAspect="1"/>
        </xdr:cNvPicPr>
      </xdr:nvPicPr>
      <xdr:blipFill>
        <a:blip xmlns:r="http://schemas.openxmlformats.org/officeDocument/2006/relationships" r:embed="rId1"/>
        <a:stretch>
          <a:fillRect/>
        </a:stretch>
      </xdr:blipFill>
      <xdr:spPr>
        <a:xfrm>
          <a:off x="4876800" y="381000"/>
          <a:ext cx="8838095" cy="4904762"/>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10</xdr:col>
      <xdr:colOff>266209</xdr:colOff>
      <xdr:row>20</xdr:row>
      <xdr:rowOff>180524</xdr:rowOff>
    </xdr:to>
    <xdr:pic>
      <xdr:nvPicPr>
        <xdr:cNvPr id="2" name="Picture 1">
          <a:extLst>
            <a:ext uri="{FF2B5EF4-FFF2-40B4-BE49-F238E27FC236}">
              <a16:creationId xmlns:a16="http://schemas.microsoft.com/office/drawing/2014/main" id="{79BA08CB-09CD-4941-BAEC-259ACF089830}"/>
            </a:ext>
          </a:extLst>
        </xdr:cNvPr>
        <xdr:cNvPicPr>
          <a:picLocks noChangeAspect="1"/>
        </xdr:cNvPicPr>
      </xdr:nvPicPr>
      <xdr:blipFill>
        <a:blip xmlns:r="http://schemas.openxmlformats.org/officeDocument/2006/relationships" r:embed="rId1"/>
        <a:stretch>
          <a:fillRect/>
        </a:stretch>
      </xdr:blipFill>
      <xdr:spPr>
        <a:xfrm>
          <a:off x="2438400" y="381000"/>
          <a:ext cx="3923809" cy="3609524"/>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12</xdr:col>
      <xdr:colOff>113752</xdr:colOff>
      <xdr:row>22</xdr:row>
      <xdr:rowOff>85238</xdr:rowOff>
    </xdr:to>
    <xdr:pic>
      <xdr:nvPicPr>
        <xdr:cNvPr id="2" name="Picture 1">
          <a:extLst>
            <a:ext uri="{FF2B5EF4-FFF2-40B4-BE49-F238E27FC236}">
              <a16:creationId xmlns:a16="http://schemas.microsoft.com/office/drawing/2014/main" id="{0C7BFA0E-5355-4BDC-93EA-26AA4A2B3512}"/>
            </a:ext>
          </a:extLst>
        </xdr:cNvPr>
        <xdr:cNvPicPr>
          <a:picLocks noChangeAspect="1"/>
        </xdr:cNvPicPr>
      </xdr:nvPicPr>
      <xdr:blipFill>
        <a:blip xmlns:r="http://schemas.openxmlformats.org/officeDocument/2006/relationships" r:embed="rId1"/>
        <a:stretch>
          <a:fillRect/>
        </a:stretch>
      </xdr:blipFill>
      <xdr:spPr>
        <a:xfrm>
          <a:off x="3048000" y="381000"/>
          <a:ext cx="4380952" cy="3895238"/>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3</xdr:col>
      <xdr:colOff>0</xdr:colOff>
      <xdr:row>1</xdr:row>
      <xdr:rowOff>173763</xdr:rowOff>
    </xdr:from>
    <xdr:to>
      <xdr:col>12</xdr:col>
      <xdr:colOff>408521</xdr:colOff>
      <xdr:row>16</xdr:row>
      <xdr:rowOff>180462</xdr:rowOff>
    </xdr:to>
    <xdr:pic>
      <xdr:nvPicPr>
        <xdr:cNvPr id="2" name="Picture 1">
          <a:extLst>
            <a:ext uri="{FF2B5EF4-FFF2-40B4-BE49-F238E27FC236}">
              <a16:creationId xmlns:a16="http://schemas.microsoft.com/office/drawing/2014/main" id="{FC10BC13-9BAB-495B-A5CA-31724EBDCB2F}"/>
            </a:ext>
          </a:extLst>
        </xdr:cNvPr>
        <xdr:cNvPicPr>
          <a:picLocks noChangeAspect="1"/>
        </xdr:cNvPicPr>
      </xdr:nvPicPr>
      <xdr:blipFill>
        <a:blip xmlns:r="http://schemas.openxmlformats.org/officeDocument/2006/relationships" r:embed="rId1"/>
        <a:stretch>
          <a:fillRect/>
        </a:stretch>
      </xdr:blipFill>
      <xdr:spPr>
        <a:xfrm>
          <a:off x="2466975" y="364263"/>
          <a:ext cx="5894921" cy="2864199"/>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4</xdr:col>
      <xdr:colOff>447675</xdr:colOff>
      <xdr:row>1</xdr:row>
      <xdr:rowOff>148959</xdr:rowOff>
    </xdr:from>
    <xdr:to>
      <xdr:col>16</xdr:col>
      <xdr:colOff>427518</xdr:colOff>
      <xdr:row>23</xdr:row>
      <xdr:rowOff>123193</xdr:rowOff>
    </xdr:to>
    <xdr:pic>
      <xdr:nvPicPr>
        <xdr:cNvPr id="2" name="Picture 1">
          <a:extLst>
            <a:ext uri="{FF2B5EF4-FFF2-40B4-BE49-F238E27FC236}">
              <a16:creationId xmlns:a16="http://schemas.microsoft.com/office/drawing/2014/main" id="{F2763275-69D4-4747-9B7F-DE3F515B9A89}"/>
            </a:ext>
          </a:extLst>
        </xdr:cNvPr>
        <xdr:cNvPicPr>
          <a:picLocks noChangeAspect="1"/>
        </xdr:cNvPicPr>
      </xdr:nvPicPr>
      <xdr:blipFill>
        <a:blip xmlns:r="http://schemas.openxmlformats.org/officeDocument/2006/relationships" r:embed="rId1"/>
        <a:stretch>
          <a:fillRect/>
        </a:stretch>
      </xdr:blipFill>
      <xdr:spPr>
        <a:xfrm>
          <a:off x="2886075" y="339459"/>
          <a:ext cx="7295043" cy="4165234"/>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13</xdr:col>
      <xdr:colOff>381000</xdr:colOff>
      <xdr:row>2</xdr:row>
      <xdr:rowOff>142875</xdr:rowOff>
    </xdr:from>
    <xdr:to>
      <xdr:col>21</xdr:col>
      <xdr:colOff>37533</xdr:colOff>
      <xdr:row>25</xdr:row>
      <xdr:rowOff>47089</xdr:rowOff>
    </xdr:to>
    <xdr:pic>
      <xdr:nvPicPr>
        <xdr:cNvPr id="2" name="Picture 1">
          <a:extLst>
            <a:ext uri="{FF2B5EF4-FFF2-40B4-BE49-F238E27FC236}">
              <a16:creationId xmlns:a16="http://schemas.microsoft.com/office/drawing/2014/main" id="{62463DF4-B42B-49C1-94F2-F50095D89EDC}"/>
            </a:ext>
          </a:extLst>
        </xdr:cNvPr>
        <xdr:cNvPicPr>
          <a:picLocks noChangeAspect="1"/>
        </xdr:cNvPicPr>
      </xdr:nvPicPr>
      <xdr:blipFill>
        <a:blip xmlns:r="http://schemas.openxmlformats.org/officeDocument/2006/relationships" r:embed="rId1"/>
        <a:stretch>
          <a:fillRect/>
        </a:stretch>
      </xdr:blipFill>
      <xdr:spPr>
        <a:xfrm>
          <a:off x="8305800" y="523875"/>
          <a:ext cx="4533333" cy="4285714"/>
        </a:xfrm>
        <a:prstGeom prst="rect">
          <a:avLst/>
        </a:prstGeom>
      </xdr:spPr>
    </xdr:pic>
    <xdr:clientData/>
  </xdr:twoCellAnchor>
  <xdr:twoCellAnchor editAs="oneCell">
    <xdr:from>
      <xdr:col>13</xdr:col>
      <xdr:colOff>323850</xdr:colOff>
      <xdr:row>25</xdr:row>
      <xdr:rowOff>57150</xdr:rowOff>
    </xdr:from>
    <xdr:to>
      <xdr:col>23</xdr:col>
      <xdr:colOff>199279</xdr:colOff>
      <xdr:row>26</xdr:row>
      <xdr:rowOff>171412</xdr:rowOff>
    </xdr:to>
    <xdr:pic>
      <xdr:nvPicPr>
        <xdr:cNvPr id="3" name="Picture 2">
          <a:extLst>
            <a:ext uri="{FF2B5EF4-FFF2-40B4-BE49-F238E27FC236}">
              <a16:creationId xmlns:a16="http://schemas.microsoft.com/office/drawing/2014/main" id="{6DF4C3EE-1D4D-4BF2-B7C3-E30D2D435FB7}"/>
            </a:ext>
          </a:extLst>
        </xdr:cNvPr>
        <xdr:cNvPicPr>
          <a:picLocks noChangeAspect="1"/>
        </xdr:cNvPicPr>
      </xdr:nvPicPr>
      <xdr:blipFill>
        <a:blip xmlns:r="http://schemas.openxmlformats.org/officeDocument/2006/relationships" r:embed="rId2"/>
        <a:stretch>
          <a:fillRect/>
        </a:stretch>
      </xdr:blipFill>
      <xdr:spPr>
        <a:xfrm>
          <a:off x="8248650" y="4819650"/>
          <a:ext cx="5971429" cy="304762"/>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13</xdr:col>
      <xdr:colOff>600075</xdr:colOff>
      <xdr:row>3</xdr:row>
      <xdr:rowOff>28575</xdr:rowOff>
    </xdr:from>
    <xdr:to>
      <xdr:col>21</xdr:col>
      <xdr:colOff>228037</xdr:colOff>
      <xdr:row>25</xdr:row>
      <xdr:rowOff>28051</xdr:rowOff>
    </xdr:to>
    <xdr:pic>
      <xdr:nvPicPr>
        <xdr:cNvPr id="2" name="Picture 1">
          <a:extLst>
            <a:ext uri="{FF2B5EF4-FFF2-40B4-BE49-F238E27FC236}">
              <a16:creationId xmlns:a16="http://schemas.microsoft.com/office/drawing/2014/main" id="{40C6862D-3C09-414A-A254-B475851715B1}"/>
            </a:ext>
          </a:extLst>
        </xdr:cNvPr>
        <xdr:cNvPicPr>
          <a:picLocks noChangeAspect="1"/>
        </xdr:cNvPicPr>
      </xdr:nvPicPr>
      <xdr:blipFill>
        <a:blip xmlns:r="http://schemas.openxmlformats.org/officeDocument/2006/relationships" r:embed="rId1"/>
        <a:stretch>
          <a:fillRect/>
        </a:stretch>
      </xdr:blipFill>
      <xdr:spPr>
        <a:xfrm>
          <a:off x="8524875" y="790575"/>
          <a:ext cx="4504762" cy="4190476"/>
        </a:xfrm>
        <a:prstGeom prst="rect">
          <a:avLst/>
        </a:prstGeom>
      </xdr:spPr>
    </xdr:pic>
    <xdr:clientData/>
  </xdr:twoCellAnchor>
  <xdr:twoCellAnchor editAs="oneCell">
    <xdr:from>
      <xdr:col>13</xdr:col>
      <xdr:colOff>571500</xdr:colOff>
      <xdr:row>25</xdr:row>
      <xdr:rowOff>19050</xdr:rowOff>
    </xdr:from>
    <xdr:to>
      <xdr:col>23</xdr:col>
      <xdr:colOff>446929</xdr:colOff>
      <xdr:row>26</xdr:row>
      <xdr:rowOff>133312</xdr:rowOff>
    </xdr:to>
    <xdr:pic>
      <xdr:nvPicPr>
        <xdr:cNvPr id="3" name="Picture 2">
          <a:extLst>
            <a:ext uri="{FF2B5EF4-FFF2-40B4-BE49-F238E27FC236}">
              <a16:creationId xmlns:a16="http://schemas.microsoft.com/office/drawing/2014/main" id="{FCFCD220-231B-4B3A-AA46-4713C7080E90}"/>
            </a:ext>
          </a:extLst>
        </xdr:cNvPr>
        <xdr:cNvPicPr>
          <a:picLocks noChangeAspect="1"/>
        </xdr:cNvPicPr>
      </xdr:nvPicPr>
      <xdr:blipFill>
        <a:blip xmlns:r="http://schemas.openxmlformats.org/officeDocument/2006/relationships" r:embed="rId2"/>
        <a:stretch>
          <a:fillRect/>
        </a:stretch>
      </xdr:blipFill>
      <xdr:spPr>
        <a:xfrm>
          <a:off x="8496300" y="4972050"/>
          <a:ext cx="5971429" cy="304762"/>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14</xdr:col>
      <xdr:colOff>0</xdr:colOff>
      <xdr:row>3</xdr:row>
      <xdr:rowOff>9525</xdr:rowOff>
    </xdr:from>
    <xdr:to>
      <xdr:col>21</xdr:col>
      <xdr:colOff>256609</xdr:colOff>
      <xdr:row>25</xdr:row>
      <xdr:rowOff>94715</xdr:rowOff>
    </xdr:to>
    <xdr:pic>
      <xdr:nvPicPr>
        <xdr:cNvPr id="2" name="Picture 1">
          <a:extLst>
            <a:ext uri="{FF2B5EF4-FFF2-40B4-BE49-F238E27FC236}">
              <a16:creationId xmlns:a16="http://schemas.microsoft.com/office/drawing/2014/main" id="{2FF9BA24-D004-4152-BA95-0DFE0D4FB8F8}"/>
            </a:ext>
          </a:extLst>
        </xdr:cNvPr>
        <xdr:cNvPicPr>
          <a:picLocks noChangeAspect="1"/>
        </xdr:cNvPicPr>
      </xdr:nvPicPr>
      <xdr:blipFill>
        <a:blip xmlns:r="http://schemas.openxmlformats.org/officeDocument/2006/relationships" r:embed="rId1"/>
        <a:stretch>
          <a:fillRect/>
        </a:stretch>
      </xdr:blipFill>
      <xdr:spPr>
        <a:xfrm>
          <a:off x="8534400" y="581025"/>
          <a:ext cx="4523809" cy="4276190"/>
        </a:xfrm>
        <a:prstGeom prst="rect">
          <a:avLst/>
        </a:prstGeom>
      </xdr:spPr>
    </xdr:pic>
    <xdr:clientData/>
  </xdr:twoCellAnchor>
  <xdr:twoCellAnchor editAs="oneCell">
    <xdr:from>
      <xdr:col>13</xdr:col>
      <xdr:colOff>600075</xdr:colOff>
      <xdr:row>24</xdr:row>
      <xdr:rowOff>171450</xdr:rowOff>
    </xdr:from>
    <xdr:to>
      <xdr:col>23</xdr:col>
      <xdr:colOff>475504</xdr:colOff>
      <xdr:row>26</xdr:row>
      <xdr:rowOff>95212</xdr:rowOff>
    </xdr:to>
    <xdr:pic>
      <xdr:nvPicPr>
        <xdr:cNvPr id="3" name="Picture 2">
          <a:extLst>
            <a:ext uri="{FF2B5EF4-FFF2-40B4-BE49-F238E27FC236}">
              <a16:creationId xmlns:a16="http://schemas.microsoft.com/office/drawing/2014/main" id="{520EF23D-7F11-48B8-8FE5-651E26B62E70}"/>
            </a:ext>
          </a:extLst>
        </xdr:cNvPr>
        <xdr:cNvPicPr>
          <a:picLocks noChangeAspect="1"/>
        </xdr:cNvPicPr>
      </xdr:nvPicPr>
      <xdr:blipFill>
        <a:blip xmlns:r="http://schemas.openxmlformats.org/officeDocument/2006/relationships" r:embed="rId2"/>
        <a:stretch>
          <a:fillRect/>
        </a:stretch>
      </xdr:blipFill>
      <xdr:spPr>
        <a:xfrm>
          <a:off x="8524875" y="4743450"/>
          <a:ext cx="5971429" cy="304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9525</xdr:colOff>
      <xdr:row>2</xdr:row>
      <xdr:rowOff>9525</xdr:rowOff>
    </xdr:from>
    <xdr:to>
      <xdr:col>19</xdr:col>
      <xdr:colOff>570744</xdr:colOff>
      <xdr:row>16</xdr:row>
      <xdr:rowOff>123446</xdr:rowOff>
    </xdr:to>
    <xdr:pic>
      <xdr:nvPicPr>
        <xdr:cNvPr id="2" name="Picture 1">
          <a:extLst>
            <a:ext uri="{FF2B5EF4-FFF2-40B4-BE49-F238E27FC236}">
              <a16:creationId xmlns:a16="http://schemas.microsoft.com/office/drawing/2014/main" id="{4A4CDB50-0976-4D26-A38B-DEF4E45DB95D}"/>
            </a:ext>
          </a:extLst>
        </xdr:cNvPr>
        <xdr:cNvPicPr>
          <a:picLocks noChangeAspect="1"/>
        </xdr:cNvPicPr>
      </xdr:nvPicPr>
      <xdr:blipFill>
        <a:blip xmlns:r="http://schemas.openxmlformats.org/officeDocument/2006/relationships" r:embed="rId1"/>
        <a:stretch>
          <a:fillRect/>
        </a:stretch>
      </xdr:blipFill>
      <xdr:spPr>
        <a:xfrm>
          <a:off x="6105525" y="390525"/>
          <a:ext cx="6047619" cy="302857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14</xdr:col>
      <xdr:colOff>9525</xdr:colOff>
      <xdr:row>2</xdr:row>
      <xdr:rowOff>161925</xdr:rowOff>
    </xdr:from>
    <xdr:to>
      <xdr:col>21</xdr:col>
      <xdr:colOff>151849</xdr:colOff>
      <xdr:row>24</xdr:row>
      <xdr:rowOff>132830</xdr:rowOff>
    </xdr:to>
    <xdr:pic>
      <xdr:nvPicPr>
        <xdr:cNvPr id="2" name="Picture 1">
          <a:extLst>
            <a:ext uri="{FF2B5EF4-FFF2-40B4-BE49-F238E27FC236}">
              <a16:creationId xmlns:a16="http://schemas.microsoft.com/office/drawing/2014/main" id="{8F480901-4F27-4E49-A760-324C086D7656}"/>
            </a:ext>
          </a:extLst>
        </xdr:cNvPr>
        <xdr:cNvPicPr>
          <a:picLocks noChangeAspect="1"/>
        </xdr:cNvPicPr>
      </xdr:nvPicPr>
      <xdr:blipFill>
        <a:blip xmlns:r="http://schemas.openxmlformats.org/officeDocument/2006/relationships" r:embed="rId1"/>
        <a:stretch>
          <a:fillRect/>
        </a:stretch>
      </xdr:blipFill>
      <xdr:spPr>
        <a:xfrm>
          <a:off x="8543925" y="733425"/>
          <a:ext cx="4409524" cy="4161905"/>
        </a:xfrm>
        <a:prstGeom prst="rect">
          <a:avLst/>
        </a:prstGeom>
      </xdr:spPr>
    </xdr:pic>
    <xdr:clientData/>
  </xdr:twoCellAnchor>
  <xdr:twoCellAnchor editAs="oneCell">
    <xdr:from>
      <xdr:col>14</xdr:col>
      <xdr:colOff>9525</xdr:colOff>
      <xdr:row>24</xdr:row>
      <xdr:rowOff>152400</xdr:rowOff>
    </xdr:from>
    <xdr:to>
      <xdr:col>23</xdr:col>
      <xdr:colOff>494554</xdr:colOff>
      <xdr:row>26</xdr:row>
      <xdr:rowOff>76162</xdr:rowOff>
    </xdr:to>
    <xdr:pic>
      <xdr:nvPicPr>
        <xdr:cNvPr id="3" name="Picture 2">
          <a:extLst>
            <a:ext uri="{FF2B5EF4-FFF2-40B4-BE49-F238E27FC236}">
              <a16:creationId xmlns:a16="http://schemas.microsoft.com/office/drawing/2014/main" id="{A7ED977E-76DD-4130-B949-2699B41BF9B4}"/>
            </a:ext>
          </a:extLst>
        </xdr:cNvPr>
        <xdr:cNvPicPr>
          <a:picLocks noChangeAspect="1"/>
        </xdr:cNvPicPr>
      </xdr:nvPicPr>
      <xdr:blipFill>
        <a:blip xmlns:r="http://schemas.openxmlformats.org/officeDocument/2006/relationships" r:embed="rId2"/>
        <a:stretch>
          <a:fillRect/>
        </a:stretch>
      </xdr:blipFill>
      <xdr:spPr>
        <a:xfrm>
          <a:off x="8543925" y="4914900"/>
          <a:ext cx="5971429" cy="304762"/>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19</xdr:col>
      <xdr:colOff>484724</xdr:colOff>
      <xdr:row>26</xdr:row>
      <xdr:rowOff>75607</xdr:rowOff>
    </xdr:to>
    <xdr:pic>
      <xdr:nvPicPr>
        <xdr:cNvPr id="2" name="Picture 1">
          <a:extLst>
            <a:ext uri="{FF2B5EF4-FFF2-40B4-BE49-F238E27FC236}">
              <a16:creationId xmlns:a16="http://schemas.microsoft.com/office/drawing/2014/main" id="{BB135C85-A955-49D2-9EC4-66B1D55251D8}"/>
            </a:ext>
          </a:extLst>
        </xdr:cNvPr>
        <xdr:cNvPicPr>
          <a:picLocks noChangeAspect="1"/>
        </xdr:cNvPicPr>
      </xdr:nvPicPr>
      <xdr:blipFill>
        <a:blip xmlns:r="http://schemas.openxmlformats.org/officeDocument/2006/relationships" r:embed="rId1"/>
        <a:stretch>
          <a:fillRect/>
        </a:stretch>
      </xdr:blipFill>
      <xdr:spPr>
        <a:xfrm>
          <a:off x="3657600" y="381000"/>
          <a:ext cx="8409524" cy="4742857"/>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3</xdr:col>
      <xdr:colOff>590550</xdr:colOff>
      <xdr:row>2</xdr:row>
      <xdr:rowOff>13470</xdr:rowOff>
    </xdr:from>
    <xdr:to>
      <xdr:col>14</xdr:col>
      <xdr:colOff>570362</xdr:colOff>
      <xdr:row>24</xdr:row>
      <xdr:rowOff>18335</xdr:rowOff>
    </xdr:to>
    <xdr:pic>
      <xdr:nvPicPr>
        <xdr:cNvPr id="2" name="Picture 1">
          <a:extLst>
            <a:ext uri="{FF2B5EF4-FFF2-40B4-BE49-F238E27FC236}">
              <a16:creationId xmlns:a16="http://schemas.microsoft.com/office/drawing/2014/main" id="{148661F9-1DDB-4079-B5BD-B3F1AB857645}"/>
            </a:ext>
          </a:extLst>
        </xdr:cNvPr>
        <xdr:cNvPicPr>
          <a:picLocks noChangeAspect="1"/>
        </xdr:cNvPicPr>
      </xdr:nvPicPr>
      <xdr:blipFill>
        <a:blip xmlns:r="http://schemas.openxmlformats.org/officeDocument/2006/relationships" r:embed="rId1"/>
        <a:stretch>
          <a:fillRect/>
        </a:stretch>
      </xdr:blipFill>
      <xdr:spPr>
        <a:xfrm>
          <a:off x="2419350" y="394470"/>
          <a:ext cx="6685412" cy="4195865"/>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20</xdr:col>
      <xdr:colOff>579886</xdr:colOff>
      <xdr:row>38</xdr:row>
      <xdr:rowOff>37238</xdr:rowOff>
    </xdr:to>
    <xdr:pic>
      <xdr:nvPicPr>
        <xdr:cNvPr id="2" name="Picture 1">
          <a:extLst>
            <a:ext uri="{FF2B5EF4-FFF2-40B4-BE49-F238E27FC236}">
              <a16:creationId xmlns:a16="http://schemas.microsoft.com/office/drawing/2014/main" id="{362C297F-9C3E-45A1-AD7D-C8DB438D9A56}"/>
            </a:ext>
          </a:extLst>
        </xdr:cNvPr>
        <xdr:cNvPicPr>
          <a:picLocks noChangeAspect="1"/>
        </xdr:cNvPicPr>
      </xdr:nvPicPr>
      <xdr:blipFill>
        <a:blip xmlns:r="http://schemas.openxmlformats.org/officeDocument/2006/relationships" r:embed="rId1"/>
        <a:stretch>
          <a:fillRect/>
        </a:stretch>
      </xdr:blipFill>
      <xdr:spPr>
        <a:xfrm>
          <a:off x="3657600" y="381000"/>
          <a:ext cx="9114286" cy="6895238"/>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21</xdr:col>
      <xdr:colOff>541790</xdr:colOff>
      <xdr:row>32</xdr:row>
      <xdr:rowOff>94524</xdr:rowOff>
    </xdr:to>
    <xdr:pic>
      <xdr:nvPicPr>
        <xdr:cNvPr id="2" name="Picture 1">
          <a:extLst>
            <a:ext uri="{FF2B5EF4-FFF2-40B4-BE49-F238E27FC236}">
              <a16:creationId xmlns:a16="http://schemas.microsoft.com/office/drawing/2014/main" id="{F15B6E3C-29D0-4B52-8A61-128923362963}"/>
            </a:ext>
          </a:extLst>
        </xdr:cNvPr>
        <xdr:cNvPicPr>
          <a:picLocks noChangeAspect="1"/>
        </xdr:cNvPicPr>
      </xdr:nvPicPr>
      <xdr:blipFill>
        <a:blip xmlns:r="http://schemas.openxmlformats.org/officeDocument/2006/relationships" r:embed="rId1"/>
        <a:stretch>
          <a:fillRect/>
        </a:stretch>
      </xdr:blipFill>
      <xdr:spPr>
        <a:xfrm>
          <a:off x="4267200" y="381000"/>
          <a:ext cx="9076190" cy="5809524"/>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21</xdr:col>
      <xdr:colOff>246552</xdr:colOff>
      <xdr:row>30</xdr:row>
      <xdr:rowOff>104119</xdr:rowOff>
    </xdr:to>
    <xdr:pic>
      <xdr:nvPicPr>
        <xdr:cNvPr id="2" name="Picture 1">
          <a:extLst>
            <a:ext uri="{FF2B5EF4-FFF2-40B4-BE49-F238E27FC236}">
              <a16:creationId xmlns:a16="http://schemas.microsoft.com/office/drawing/2014/main" id="{31D20BEC-9810-463C-9150-0A8C1AFE4B38}"/>
            </a:ext>
          </a:extLst>
        </xdr:cNvPr>
        <xdr:cNvPicPr>
          <a:picLocks noChangeAspect="1"/>
        </xdr:cNvPicPr>
      </xdr:nvPicPr>
      <xdr:blipFill>
        <a:blip xmlns:r="http://schemas.openxmlformats.org/officeDocument/2006/relationships" r:embed="rId1"/>
        <a:stretch>
          <a:fillRect/>
        </a:stretch>
      </xdr:blipFill>
      <xdr:spPr>
        <a:xfrm>
          <a:off x="4267200" y="571500"/>
          <a:ext cx="8780952" cy="5247619"/>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10</xdr:col>
      <xdr:colOff>47124</xdr:colOff>
      <xdr:row>21</xdr:row>
      <xdr:rowOff>142452</xdr:rowOff>
    </xdr:to>
    <xdr:pic>
      <xdr:nvPicPr>
        <xdr:cNvPr id="3" name="Picture 2">
          <a:extLst>
            <a:ext uri="{FF2B5EF4-FFF2-40B4-BE49-F238E27FC236}">
              <a16:creationId xmlns:a16="http://schemas.microsoft.com/office/drawing/2014/main" id="{8EAB37C0-0021-4FAF-A7A2-40717B7F93BA}"/>
            </a:ext>
          </a:extLst>
        </xdr:cNvPr>
        <xdr:cNvPicPr>
          <a:picLocks noChangeAspect="1"/>
        </xdr:cNvPicPr>
      </xdr:nvPicPr>
      <xdr:blipFill>
        <a:blip xmlns:r="http://schemas.openxmlformats.org/officeDocument/2006/relationships" r:embed="rId1"/>
        <a:stretch>
          <a:fillRect/>
        </a:stretch>
      </xdr:blipFill>
      <xdr:spPr>
        <a:xfrm>
          <a:off x="2438400" y="571500"/>
          <a:ext cx="4009524" cy="3380952"/>
        </a:xfrm>
        <a:prstGeom prst="rect">
          <a:avLst/>
        </a:prstGeom>
      </xdr:spPr>
    </xdr:pic>
    <xdr:clientData/>
  </xdr:twoCellAnchor>
  <xdr:twoCellAnchor editAs="oneCell">
    <xdr:from>
      <xdr:col>4</xdr:col>
      <xdr:colOff>0</xdr:colOff>
      <xdr:row>23</xdr:row>
      <xdr:rowOff>0</xdr:rowOff>
    </xdr:from>
    <xdr:to>
      <xdr:col>10</xdr:col>
      <xdr:colOff>247124</xdr:colOff>
      <xdr:row>31</xdr:row>
      <xdr:rowOff>123619</xdr:rowOff>
    </xdr:to>
    <xdr:pic>
      <xdr:nvPicPr>
        <xdr:cNvPr id="4" name="Picture 3">
          <a:extLst>
            <a:ext uri="{FF2B5EF4-FFF2-40B4-BE49-F238E27FC236}">
              <a16:creationId xmlns:a16="http://schemas.microsoft.com/office/drawing/2014/main" id="{2BB063A9-7237-4939-A374-647E1E27DB3B}"/>
            </a:ext>
          </a:extLst>
        </xdr:cNvPr>
        <xdr:cNvPicPr>
          <a:picLocks noChangeAspect="1"/>
        </xdr:cNvPicPr>
      </xdr:nvPicPr>
      <xdr:blipFill>
        <a:blip xmlns:r="http://schemas.openxmlformats.org/officeDocument/2006/relationships" r:embed="rId2"/>
        <a:stretch>
          <a:fillRect/>
        </a:stretch>
      </xdr:blipFill>
      <xdr:spPr>
        <a:xfrm>
          <a:off x="2438400" y="4191000"/>
          <a:ext cx="4209524" cy="1647619"/>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12</xdr:col>
      <xdr:colOff>542400</xdr:colOff>
      <xdr:row>20</xdr:row>
      <xdr:rowOff>113881</xdr:rowOff>
    </xdr:to>
    <xdr:pic>
      <xdr:nvPicPr>
        <xdr:cNvPr id="2" name="Picture 1">
          <a:extLst>
            <a:ext uri="{FF2B5EF4-FFF2-40B4-BE49-F238E27FC236}">
              <a16:creationId xmlns:a16="http://schemas.microsoft.com/office/drawing/2014/main" id="{40768A76-BCE6-4BA5-9EDA-764DFC86D635}"/>
            </a:ext>
          </a:extLst>
        </xdr:cNvPr>
        <xdr:cNvPicPr>
          <a:picLocks noChangeAspect="1"/>
        </xdr:cNvPicPr>
      </xdr:nvPicPr>
      <xdr:blipFill>
        <a:blip xmlns:r="http://schemas.openxmlformats.org/officeDocument/2006/relationships" r:embed="rId1"/>
        <a:stretch>
          <a:fillRect/>
        </a:stretch>
      </xdr:blipFill>
      <xdr:spPr>
        <a:xfrm>
          <a:off x="3752850" y="571500"/>
          <a:ext cx="4200000" cy="3352381"/>
        </a:xfrm>
        <a:prstGeom prst="rect">
          <a:avLst/>
        </a:prstGeom>
      </xdr:spPr>
    </xdr:pic>
    <xdr:clientData/>
  </xdr:twoCellAnchor>
  <xdr:twoCellAnchor editAs="oneCell">
    <xdr:from>
      <xdr:col>6</xdr:col>
      <xdr:colOff>457200</xdr:colOff>
      <xdr:row>20</xdr:row>
      <xdr:rowOff>104775</xdr:rowOff>
    </xdr:from>
    <xdr:to>
      <xdr:col>12</xdr:col>
      <xdr:colOff>113886</xdr:colOff>
      <xdr:row>23</xdr:row>
      <xdr:rowOff>18989</xdr:rowOff>
    </xdr:to>
    <xdr:pic>
      <xdr:nvPicPr>
        <xdr:cNvPr id="3" name="Picture 2">
          <a:extLst>
            <a:ext uri="{FF2B5EF4-FFF2-40B4-BE49-F238E27FC236}">
              <a16:creationId xmlns:a16="http://schemas.microsoft.com/office/drawing/2014/main" id="{1F26D7A8-3951-4487-815C-A57ACBEDEB90}"/>
            </a:ext>
          </a:extLst>
        </xdr:cNvPr>
        <xdr:cNvPicPr>
          <a:picLocks noChangeAspect="1"/>
        </xdr:cNvPicPr>
      </xdr:nvPicPr>
      <xdr:blipFill>
        <a:blip xmlns:r="http://schemas.openxmlformats.org/officeDocument/2006/relationships" r:embed="rId2"/>
        <a:stretch>
          <a:fillRect/>
        </a:stretch>
      </xdr:blipFill>
      <xdr:spPr>
        <a:xfrm>
          <a:off x="4210050" y="3914775"/>
          <a:ext cx="3314286" cy="485714"/>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22</xdr:col>
      <xdr:colOff>27428</xdr:colOff>
      <xdr:row>32</xdr:row>
      <xdr:rowOff>8809</xdr:rowOff>
    </xdr:to>
    <xdr:pic>
      <xdr:nvPicPr>
        <xdr:cNvPr id="2" name="Picture 1">
          <a:extLst>
            <a:ext uri="{FF2B5EF4-FFF2-40B4-BE49-F238E27FC236}">
              <a16:creationId xmlns:a16="http://schemas.microsoft.com/office/drawing/2014/main" id="{FB70DC51-3739-49D2-AF51-BB9E09B1C141}"/>
            </a:ext>
          </a:extLst>
        </xdr:cNvPr>
        <xdr:cNvPicPr>
          <a:picLocks noChangeAspect="1"/>
        </xdr:cNvPicPr>
      </xdr:nvPicPr>
      <xdr:blipFill>
        <a:blip xmlns:r="http://schemas.openxmlformats.org/officeDocument/2006/relationships" r:embed="rId1"/>
        <a:stretch>
          <a:fillRect/>
        </a:stretch>
      </xdr:blipFill>
      <xdr:spPr>
        <a:xfrm>
          <a:off x="4267200" y="381000"/>
          <a:ext cx="9171428" cy="5723809"/>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21</xdr:col>
      <xdr:colOff>27428</xdr:colOff>
      <xdr:row>32</xdr:row>
      <xdr:rowOff>37405</xdr:rowOff>
    </xdr:to>
    <xdr:pic>
      <xdr:nvPicPr>
        <xdr:cNvPr id="2" name="Picture 1">
          <a:extLst>
            <a:ext uri="{FF2B5EF4-FFF2-40B4-BE49-F238E27FC236}">
              <a16:creationId xmlns:a16="http://schemas.microsoft.com/office/drawing/2014/main" id="{D5B9D730-3DBE-4B1D-8FA0-7B53A2A1F0C1}"/>
            </a:ext>
          </a:extLst>
        </xdr:cNvPr>
        <xdr:cNvPicPr>
          <a:picLocks noChangeAspect="1"/>
        </xdr:cNvPicPr>
      </xdr:nvPicPr>
      <xdr:blipFill>
        <a:blip xmlns:r="http://schemas.openxmlformats.org/officeDocument/2006/relationships" r:embed="rId1"/>
        <a:stretch>
          <a:fillRect/>
        </a:stretch>
      </xdr:blipFill>
      <xdr:spPr>
        <a:xfrm>
          <a:off x="3657600" y="571500"/>
          <a:ext cx="9171428" cy="55619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390525</xdr:colOff>
      <xdr:row>1</xdr:row>
      <xdr:rowOff>152400</xdr:rowOff>
    </xdr:from>
    <xdr:to>
      <xdr:col>19</xdr:col>
      <xdr:colOff>342144</xdr:colOff>
      <xdr:row>18</xdr:row>
      <xdr:rowOff>104345</xdr:rowOff>
    </xdr:to>
    <xdr:pic>
      <xdr:nvPicPr>
        <xdr:cNvPr id="2" name="Picture 1">
          <a:extLst>
            <a:ext uri="{FF2B5EF4-FFF2-40B4-BE49-F238E27FC236}">
              <a16:creationId xmlns:a16="http://schemas.microsoft.com/office/drawing/2014/main" id="{5A8BBABC-C417-4545-A902-39669409D76A}"/>
            </a:ext>
          </a:extLst>
        </xdr:cNvPr>
        <xdr:cNvPicPr>
          <a:picLocks noChangeAspect="1"/>
        </xdr:cNvPicPr>
      </xdr:nvPicPr>
      <xdr:blipFill>
        <a:blip xmlns:r="http://schemas.openxmlformats.org/officeDocument/2006/relationships" r:embed="rId1"/>
        <a:stretch>
          <a:fillRect/>
        </a:stretch>
      </xdr:blipFill>
      <xdr:spPr>
        <a:xfrm>
          <a:off x="5876925" y="342900"/>
          <a:ext cx="6047619" cy="3438095"/>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8</xdr:col>
      <xdr:colOff>495300</xdr:colOff>
      <xdr:row>2</xdr:row>
      <xdr:rowOff>0</xdr:rowOff>
    </xdr:from>
    <xdr:to>
      <xdr:col>23</xdr:col>
      <xdr:colOff>341776</xdr:colOff>
      <xdr:row>31</xdr:row>
      <xdr:rowOff>75476</xdr:rowOff>
    </xdr:to>
    <xdr:pic>
      <xdr:nvPicPr>
        <xdr:cNvPr id="2" name="Picture 1">
          <a:extLst>
            <a:ext uri="{FF2B5EF4-FFF2-40B4-BE49-F238E27FC236}">
              <a16:creationId xmlns:a16="http://schemas.microsoft.com/office/drawing/2014/main" id="{09459728-F03F-4BD5-B67B-01940C59EBB7}"/>
            </a:ext>
          </a:extLst>
        </xdr:cNvPr>
        <xdr:cNvPicPr>
          <a:picLocks noChangeAspect="1"/>
        </xdr:cNvPicPr>
      </xdr:nvPicPr>
      <xdr:blipFill>
        <a:blip xmlns:r="http://schemas.openxmlformats.org/officeDocument/2006/relationships" r:embed="rId1"/>
        <a:stretch>
          <a:fillRect/>
        </a:stretch>
      </xdr:blipFill>
      <xdr:spPr>
        <a:xfrm>
          <a:off x="5372100" y="381000"/>
          <a:ext cx="8990476" cy="5790476"/>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8</xdr:col>
      <xdr:colOff>133350</xdr:colOff>
      <xdr:row>2</xdr:row>
      <xdr:rowOff>47625</xdr:rowOff>
    </xdr:from>
    <xdr:to>
      <xdr:col>23</xdr:col>
      <xdr:colOff>17921</xdr:colOff>
      <xdr:row>28</xdr:row>
      <xdr:rowOff>37411</xdr:rowOff>
    </xdr:to>
    <xdr:pic>
      <xdr:nvPicPr>
        <xdr:cNvPr id="2" name="Picture 1">
          <a:extLst>
            <a:ext uri="{FF2B5EF4-FFF2-40B4-BE49-F238E27FC236}">
              <a16:creationId xmlns:a16="http://schemas.microsoft.com/office/drawing/2014/main" id="{1176D7A2-049E-4644-9C73-75594A48BF6F}"/>
            </a:ext>
          </a:extLst>
        </xdr:cNvPr>
        <xdr:cNvPicPr>
          <a:picLocks noChangeAspect="1"/>
        </xdr:cNvPicPr>
      </xdr:nvPicPr>
      <xdr:blipFill>
        <a:blip xmlns:r="http://schemas.openxmlformats.org/officeDocument/2006/relationships" r:embed="rId1"/>
        <a:stretch>
          <a:fillRect/>
        </a:stretch>
      </xdr:blipFill>
      <xdr:spPr>
        <a:xfrm>
          <a:off x="5010150" y="428625"/>
          <a:ext cx="9028571" cy="5514286"/>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20</xdr:col>
      <xdr:colOff>446552</xdr:colOff>
      <xdr:row>34</xdr:row>
      <xdr:rowOff>161167</xdr:rowOff>
    </xdr:to>
    <xdr:pic>
      <xdr:nvPicPr>
        <xdr:cNvPr id="2" name="Picture 1">
          <a:extLst>
            <a:ext uri="{FF2B5EF4-FFF2-40B4-BE49-F238E27FC236}">
              <a16:creationId xmlns:a16="http://schemas.microsoft.com/office/drawing/2014/main" id="{61B63173-F95E-44FB-8839-3751A2143603}"/>
            </a:ext>
          </a:extLst>
        </xdr:cNvPr>
        <xdr:cNvPicPr>
          <a:picLocks noChangeAspect="1"/>
        </xdr:cNvPicPr>
      </xdr:nvPicPr>
      <xdr:blipFill>
        <a:blip xmlns:r="http://schemas.openxmlformats.org/officeDocument/2006/relationships" r:embed="rId1"/>
        <a:stretch>
          <a:fillRect/>
        </a:stretch>
      </xdr:blipFill>
      <xdr:spPr>
        <a:xfrm>
          <a:off x="3657600" y="571500"/>
          <a:ext cx="8980952" cy="6066667"/>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19</xdr:col>
      <xdr:colOff>484648</xdr:colOff>
      <xdr:row>40</xdr:row>
      <xdr:rowOff>46714</xdr:rowOff>
    </xdr:to>
    <xdr:pic>
      <xdr:nvPicPr>
        <xdr:cNvPr id="2" name="Picture 1">
          <a:extLst>
            <a:ext uri="{FF2B5EF4-FFF2-40B4-BE49-F238E27FC236}">
              <a16:creationId xmlns:a16="http://schemas.microsoft.com/office/drawing/2014/main" id="{517B7880-9B80-4200-B572-0A8517AC4B34}"/>
            </a:ext>
          </a:extLst>
        </xdr:cNvPr>
        <xdr:cNvPicPr>
          <a:picLocks noChangeAspect="1"/>
        </xdr:cNvPicPr>
      </xdr:nvPicPr>
      <xdr:blipFill>
        <a:blip xmlns:r="http://schemas.openxmlformats.org/officeDocument/2006/relationships" r:embed="rId1"/>
        <a:stretch>
          <a:fillRect/>
        </a:stretch>
      </xdr:blipFill>
      <xdr:spPr>
        <a:xfrm>
          <a:off x="3048000" y="381000"/>
          <a:ext cx="9019048" cy="7285714"/>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21</xdr:col>
      <xdr:colOff>370362</xdr:colOff>
      <xdr:row>33</xdr:row>
      <xdr:rowOff>161190</xdr:rowOff>
    </xdr:to>
    <xdr:pic>
      <xdr:nvPicPr>
        <xdr:cNvPr id="2" name="Picture 1">
          <a:extLst>
            <a:ext uri="{FF2B5EF4-FFF2-40B4-BE49-F238E27FC236}">
              <a16:creationId xmlns:a16="http://schemas.microsoft.com/office/drawing/2014/main" id="{347D3BB0-1B9F-42A1-AA0E-DA350006060E}"/>
            </a:ext>
          </a:extLst>
        </xdr:cNvPr>
        <xdr:cNvPicPr>
          <a:picLocks noChangeAspect="1"/>
        </xdr:cNvPicPr>
      </xdr:nvPicPr>
      <xdr:blipFill>
        <a:blip xmlns:r="http://schemas.openxmlformats.org/officeDocument/2006/relationships" r:embed="rId1"/>
        <a:stretch>
          <a:fillRect/>
        </a:stretch>
      </xdr:blipFill>
      <xdr:spPr>
        <a:xfrm>
          <a:off x="4267200" y="571500"/>
          <a:ext cx="8904762" cy="587619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19</xdr:col>
      <xdr:colOff>284648</xdr:colOff>
      <xdr:row>30</xdr:row>
      <xdr:rowOff>161238</xdr:rowOff>
    </xdr:to>
    <xdr:pic>
      <xdr:nvPicPr>
        <xdr:cNvPr id="2" name="Picture 1">
          <a:extLst>
            <a:ext uri="{FF2B5EF4-FFF2-40B4-BE49-F238E27FC236}">
              <a16:creationId xmlns:a16="http://schemas.microsoft.com/office/drawing/2014/main" id="{9CF5234B-9581-4D9E-A3AD-F4C617563684}"/>
            </a:ext>
          </a:extLst>
        </xdr:cNvPr>
        <xdr:cNvPicPr>
          <a:picLocks noChangeAspect="1"/>
        </xdr:cNvPicPr>
      </xdr:nvPicPr>
      <xdr:blipFill>
        <a:blip xmlns:r="http://schemas.openxmlformats.org/officeDocument/2006/relationships" r:embed="rId1"/>
        <a:stretch>
          <a:fillRect/>
        </a:stretch>
      </xdr:blipFill>
      <xdr:spPr>
        <a:xfrm>
          <a:off x="3048000" y="381000"/>
          <a:ext cx="8819048" cy="5495238"/>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5</xdr:col>
      <xdr:colOff>104775</xdr:colOff>
      <xdr:row>1</xdr:row>
      <xdr:rowOff>180975</xdr:rowOff>
    </xdr:from>
    <xdr:to>
      <xdr:col>15</xdr:col>
      <xdr:colOff>464782</xdr:colOff>
      <xdr:row>27</xdr:row>
      <xdr:rowOff>8689</xdr:rowOff>
    </xdr:to>
    <xdr:pic>
      <xdr:nvPicPr>
        <xdr:cNvPr id="2" name="Picture 1">
          <a:extLst>
            <a:ext uri="{FF2B5EF4-FFF2-40B4-BE49-F238E27FC236}">
              <a16:creationId xmlns:a16="http://schemas.microsoft.com/office/drawing/2014/main" id="{965985C1-4C06-47C7-9B1F-37F462DDF54F}"/>
            </a:ext>
          </a:extLst>
        </xdr:cNvPr>
        <xdr:cNvPicPr>
          <a:picLocks noChangeAspect="1"/>
        </xdr:cNvPicPr>
      </xdr:nvPicPr>
      <xdr:blipFill>
        <a:blip xmlns:r="http://schemas.openxmlformats.org/officeDocument/2006/relationships" r:embed="rId1"/>
        <a:stretch>
          <a:fillRect/>
        </a:stretch>
      </xdr:blipFill>
      <xdr:spPr>
        <a:xfrm>
          <a:off x="3152775" y="371475"/>
          <a:ext cx="6456007" cy="4780714"/>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19</xdr:col>
      <xdr:colOff>389409</xdr:colOff>
      <xdr:row>25</xdr:row>
      <xdr:rowOff>56452</xdr:rowOff>
    </xdr:to>
    <xdr:pic>
      <xdr:nvPicPr>
        <xdr:cNvPr id="2" name="Picture 1">
          <a:extLst>
            <a:ext uri="{FF2B5EF4-FFF2-40B4-BE49-F238E27FC236}">
              <a16:creationId xmlns:a16="http://schemas.microsoft.com/office/drawing/2014/main" id="{C57E6AD9-31EB-49C1-9A75-73D393FF0C2C}"/>
            </a:ext>
          </a:extLst>
        </xdr:cNvPr>
        <xdr:cNvPicPr>
          <a:picLocks noChangeAspect="1"/>
        </xdr:cNvPicPr>
      </xdr:nvPicPr>
      <xdr:blipFill>
        <a:blip xmlns:r="http://schemas.openxmlformats.org/officeDocument/2006/relationships" r:embed="rId1"/>
        <a:stretch>
          <a:fillRect/>
        </a:stretch>
      </xdr:blipFill>
      <xdr:spPr>
        <a:xfrm>
          <a:off x="3048000" y="381000"/>
          <a:ext cx="8923809" cy="5580952"/>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11</xdr:col>
      <xdr:colOff>180975</xdr:colOff>
      <xdr:row>1</xdr:row>
      <xdr:rowOff>76200</xdr:rowOff>
    </xdr:from>
    <xdr:to>
      <xdr:col>26</xdr:col>
      <xdr:colOff>46499</xdr:colOff>
      <xdr:row>67</xdr:row>
      <xdr:rowOff>131771</xdr:rowOff>
    </xdr:to>
    <xdr:pic>
      <xdr:nvPicPr>
        <xdr:cNvPr id="2" name="Picture 1">
          <a:extLst>
            <a:ext uri="{FF2B5EF4-FFF2-40B4-BE49-F238E27FC236}">
              <a16:creationId xmlns:a16="http://schemas.microsoft.com/office/drawing/2014/main" id="{17153A1A-EA66-4225-917F-18B1F1C584B0}"/>
            </a:ext>
          </a:extLst>
        </xdr:cNvPr>
        <xdr:cNvPicPr>
          <a:picLocks noChangeAspect="1"/>
        </xdr:cNvPicPr>
      </xdr:nvPicPr>
      <xdr:blipFill>
        <a:blip xmlns:r="http://schemas.openxmlformats.org/officeDocument/2006/relationships" r:embed="rId1"/>
        <a:stretch>
          <a:fillRect/>
        </a:stretch>
      </xdr:blipFill>
      <xdr:spPr>
        <a:xfrm>
          <a:off x="6886575" y="266700"/>
          <a:ext cx="9009524" cy="12628571"/>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19</xdr:col>
      <xdr:colOff>379886</xdr:colOff>
      <xdr:row>29</xdr:row>
      <xdr:rowOff>8881</xdr:rowOff>
    </xdr:to>
    <xdr:pic>
      <xdr:nvPicPr>
        <xdr:cNvPr id="2" name="Picture 1">
          <a:extLst>
            <a:ext uri="{FF2B5EF4-FFF2-40B4-BE49-F238E27FC236}">
              <a16:creationId xmlns:a16="http://schemas.microsoft.com/office/drawing/2014/main" id="{DAD992C2-EDA1-4774-9B2A-4DA17DEC049E}"/>
            </a:ext>
          </a:extLst>
        </xdr:cNvPr>
        <xdr:cNvPicPr>
          <a:picLocks noChangeAspect="1"/>
        </xdr:cNvPicPr>
      </xdr:nvPicPr>
      <xdr:blipFill>
        <a:blip xmlns:r="http://schemas.openxmlformats.org/officeDocument/2006/relationships" r:embed="rId1"/>
        <a:stretch>
          <a:fillRect/>
        </a:stretch>
      </xdr:blipFill>
      <xdr:spPr>
        <a:xfrm>
          <a:off x="3048000" y="381000"/>
          <a:ext cx="8914286" cy="51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ihw.gov.au/australias-health"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6.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7.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8.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9.bin"/></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1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C51E-E667-4988-9A76-AE35E7767608}">
  <sheetPr>
    <pageSetUpPr autoPageBreaks="0"/>
  </sheetPr>
  <dimension ref="A6:K170"/>
  <sheetViews>
    <sheetView showGridLines="0" tabSelected="1" zoomScaleNormal="100" workbookViewId="0"/>
  </sheetViews>
  <sheetFormatPr defaultRowHeight="14.4" x14ac:dyDescent="0.55000000000000004"/>
  <cols>
    <col min="1" max="1" width="2.68359375" customWidth="1"/>
    <col min="2" max="2" width="14.83984375" customWidth="1"/>
    <col min="3" max="3" width="195.578125" customWidth="1"/>
  </cols>
  <sheetData>
    <row r="6" spans="2:3" ht="23.1" x14ac:dyDescent="0.85">
      <c r="B6" s="1" t="s">
        <v>889</v>
      </c>
    </row>
    <row r="7" spans="2:3" x14ac:dyDescent="0.55000000000000004">
      <c r="B7" s="2" t="s">
        <v>0</v>
      </c>
    </row>
    <row r="8" spans="2:3" x14ac:dyDescent="0.55000000000000004">
      <c r="B8" s="2"/>
    </row>
    <row r="9" spans="2:3" ht="18.3" x14ac:dyDescent="0.7">
      <c r="B9" s="3" t="s">
        <v>1</v>
      </c>
    </row>
    <row r="10" spans="2:3" x14ac:dyDescent="0.55000000000000004">
      <c r="B10" s="4" t="s">
        <v>13</v>
      </c>
      <c r="C10" s="5" t="s">
        <v>2</v>
      </c>
    </row>
    <row r="11" spans="2:3" x14ac:dyDescent="0.55000000000000004">
      <c r="B11" s="4"/>
      <c r="C11" s="126" t="s">
        <v>26</v>
      </c>
    </row>
    <row r="12" spans="2:3" x14ac:dyDescent="0.55000000000000004">
      <c r="B12" s="4"/>
      <c r="C12" s="126" t="s">
        <v>39</v>
      </c>
    </row>
    <row r="13" spans="2:3" x14ac:dyDescent="0.55000000000000004">
      <c r="B13" s="4"/>
      <c r="C13" s="338" t="s">
        <v>51</v>
      </c>
    </row>
    <row r="14" spans="2:3" x14ac:dyDescent="0.55000000000000004">
      <c r="B14" s="4"/>
      <c r="C14" s="126" t="s">
        <v>58</v>
      </c>
    </row>
    <row r="15" spans="2:3" x14ac:dyDescent="0.55000000000000004">
      <c r="B15" s="4"/>
      <c r="C15" s="2" t="s">
        <v>61</v>
      </c>
    </row>
    <row r="16" spans="2:3" x14ac:dyDescent="0.55000000000000004">
      <c r="B16" s="4"/>
      <c r="C16" s="2" t="s">
        <v>102</v>
      </c>
    </row>
    <row r="17" spans="2:3" x14ac:dyDescent="0.55000000000000004">
      <c r="B17" s="4"/>
      <c r="C17" s="2" t="s">
        <v>107</v>
      </c>
    </row>
    <row r="18" spans="2:3" x14ac:dyDescent="0.55000000000000004">
      <c r="B18" s="4"/>
      <c r="C18" s="2" t="s">
        <v>108</v>
      </c>
    </row>
    <row r="19" spans="2:3" x14ac:dyDescent="0.55000000000000004">
      <c r="B19" s="4"/>
      <c r="C19" s="126" t="s">
        <v>114</v>
      </c>
    </row>
    <row r="20" spans="2:3" x14ac:dyDescent="0.55000000000000004">
      <c r="B20" s="4"/>
      <c r="C20" s="126" t="s">
        <v>119</v>
      </c>
    </row>
    <row r="21" spans="2:3" x14ac:dyDescent="0.55000000000000004">
      <c r="B21" s="4"/>
      <c r="C21" s="2" t="s">
        <v>132</v>
      </c>
    </row>
    <row r="22" spans="2:3" x14ac:dyDescent="0.55000000000000004">
      <c r="B22" s="4"/>
      <c r="C22" s="2" t="s">
        <v>888</v>
      </c>
    </row>
    <row r="23" spans="2:3" x14ac:dyDescent="0.55000000000000004">
      <c r="B23" s="4"/>
      <c r="C23" s="2" t="s">
        <v>170</v>
      </c>
    </row>
    <row r="24" spans="2:3" x14ac:dyDescent="0.55000000000000004">
      <c r="B24" s="4"/>
      <c r="C24" s="2" t="s">
        <v>169</v>
      </c>
    </row>
    <row r="25" spans="2:3" x14ac:dyDescent="0.55000000000000004">
      <c r="B25" s="4"/>
      <c r="C25" s="2" t="s">
        <v>204</v>
      </c>
    </row>
    <row r="26" spans="2:3" x14ac:dyDescent="0.55000000000000004">
      <c r="B26" s="4"/>
      <c r="C26" s="2" t="s">
        <v>203</v>
      </c>
    </row>
    <row r="27" spans="2:3" x14ac:dyDescent="0.55000000000000004">
      <c r="B27" s="4"/>
      <c r="C27" s="2" t="s">
        <v>202</v>
      </c>
    </row>
    <row r="28" spans="2:3" x14ac:dyDescent="0.55000000000000004">
      <c r="B28" s="4"/>
      <c r="C28" s="2" t="s">
        <v>201</v>
      </c>
    </row>
    <row r="29" spans="2:3" x14ac:dyDescent="0.55000000000000004">
      <c r="B29" s="4"/>
      <c r="C29" s="125"/>
    </row>
    <row r="30" spans="2:3" x14ac:dyDescent="0.55000000000000004">
      <c r="B30" s="4" t="s">
        <v>12</v>
      </c>
      <c r="C30" s="5" t="s">
        <v>3</v>
      </c>
    </row>
    <row r="31" spans="2:3" x14ac:dyDescent="0.55000000000000004">
      <c r="B31" s="4"/>
      <c r="C31" s="339" t="str">
        <f>' 2.1'!A1</f>
        <v>Figure 2.1: All-cause death rates, Australia, 1996–2021</v>
      </c>
    </row>
    <row r="32" spans="2:3" x14ac:dyDescent="0.55000000000000004">
      <c r="B32" s="4"/>
      <c r="C32" s="339" t="str">
        <f>'2.2a'!A1</f>
        <v>Figure 2.2a: Monthly age-standardised death rates</v>
      </c>
    </row>
    <row r="33" spans="2:3" x14ac:dyDescent="0.55000000000000004">
      <c r="B33" s="4"/>
      <c r="C33" s="339" t="str">
        <f>'2.2b-c'!A1</f>
        <v>Figure 2.2b-c: Indexed age standardised death rates for doctor-certified deaths by age group for males (b) and females (c)</v>
      </c>
    </row>
    <row r="34" spans="2:3" x14ac:dyDescent="0.55000000000000004">
      <c r="B34" s="4"/>
      <c r="C34" s="339" t="str">
        <f>' 2.3'!A1</f>
        <v>Figure 2.3: Excess mortality from doctor-certified deaths per week (percentage of expected mortality)</v>
      </c>
    </row>
    <row r="35" spans="2:3" x14ac:dyDescent="0.55000000000000004">
      <c r="B35" s="4"/>
      <c r="C35" s="339" t="str">
        <f>' 2.4'!A1</f>
        <v>Figure 2.4: Average psychological distress (K6), 2017–2022  </v>
      </c>
    </row>
    <row r="36" spans="2:3" x14ac:dyDescent="0.55000000000000004">
      <c r="B36" s="4"/>
      <c r="C36" s="339" t="str">
        <f>' 2.5a'!A1</f>
        <v>Figure 2.5a: Age-standardised death rates from respiratory diseases, 1997–2001</v>
      </c>
    </row>
    <row r="37" spans="2:3" x14ac:dyDescent="0.55000000000000004">
      <c r="B37" s="4"/>
      <c r="C37" s="339" t="str">
        <f>'2.5b'!A1</f>
        <v>Figure 2.5b:  Monthly age-standardised death rate from respiratory diseases for doctor-certified deaths, 2015 to February 2022</v>
      </c>
    </row>
    <row r="38" spans="2:3" x14ac:dyDescent="0.55000000000000004">
      <c r="B38" s="4"/>
      <c r="C38" s="339" t="str">
        <f>' 2.6a'!A1</f>
        <v>Figure 2.6a: Deaths from chronic lower respiratory diseases, 1997–2021</v>
      </c>
    </row>
    <row r="39" spans="2:3" x14ac:dyDescent="0.55000000000000004">
      <c r="B39" s="4"/>
      <c r="C39" s="339" t="str">
        <f>' 2.6b'!A1</f>
        <v>Figure 2.6b: Age-standardised deaths rates from chronic lower respiratory diseases, monthly, for doctor-certified deaths, 2015 to February 2022</v>
      </c>
    </row>
    <row r="40" spans="2:3" x14ac:dyDescent="0.55000000000000004">
      <c r="B40" s="4"/>
      <c r="C40" s="339" t="str">
        <f>' 2.7a'!A1</f>
        <v>Figure 2.7a: Age-standardised death rates from influenza and pneumonia, 1997 to 2021</v>
      </c>
    </row>
    <row r="41" spans="2:3" x14ac:dyDescent="0.55000000000000004">
      <c r="B41" s="4"/>
      <c r="C41" s="339" t="str">
        <f>'2.8a'!A1</f>
        <v>Figure 2.8: Age-standardised death rates from coronary heart disease, 1997 to 2021</v>
      </c>
    </row>
    <row r="42" spans="2:3" x14ac:dyDescent="0.55000000000000004">
      <c r="B42" s="4"/>
      <c r="C42" s="339" t="str">
        <f>'2.8b'!A1</f>
        <v>Figure 2.8b: Age-standardised death rates from coronary heart disease, monthly for doctor-certified deaths, 2015 to February 2022 (b)</v>
      </c>
    </row>
    <row r="43" spans="2:3" x14ac:dyDescent="0.55000000000000004">
      <c r="B43" s="4"/>
      <c r="C43" s="339" t="str">
        <f>'2.9a'!A1</f>
        <v>Figure 2.9a: Age-standardised deaths from stroke, 1997 to 2021</v>
      </c>
    </row>
    <row r="44" spans="2:3" x14ac:dyDescent="0.55000000000000004">
      <c r="B44" s="4"/>
      <c r="C44" s="339" t="str">
        <f>'2.9b'!A1</f>
        <v>Figure 2.9b: Age-standardised deaths from stroke, monthly, for doctor-certified deaths, 2015 to February 2022</v>
      </c>
    </row>
    <row r="45" spans="2:3" x14ac:dyDescent="0.55000000000000004">
      <c r="B45" s="4"/>
      <c r="C45" s="339" t="str">
        <f>'2.10a'!A1</f>
        <v xml:space="preserve">Figure 2.10a: Age-standardised death rates from injuries, 1997 to 2020 </v>
      </c>
    </row>
    <row r="46" spans="2:3" x14ac:dyDescent="0.55000000000000004">
      <c r="B46" s="4"/>
      <c r="C46" s="2" t="s">
        <v>292</v>
      </c>
    </row>
    <row r="47" spans="2:3" x14ac:dyDescent="0.55000000000000004">
      <c r="B47" s="4"/>
      <c r="C47" s="2" t="str">
        <f>'2.11'!A1</f>
        <v>Figure 2.11: Age-standardised death rates from injuries in land transport incidents , 1997–2020</v>
      </c>
    </row>
    <row r="48" spans="2:3" x14ac:dyDescent="0.55000000000000004">
      <c r="B48" s="4"/>
      <c r="C48" s="2" t="str">
        <f>'2.12'!$A$1</f>
        <v>Figure 2.12: Rate of non-referred general practitioner attendances, 1996–2021</v>
      </c>
    </row>
    <row r="49" spans="2:3" x14ac:dyDescent="0.55000000000000004">
      <c r="B49" s="4"/>
      <c r="C49" s="2" t="str">
        <f>'2.13'!A1</f>
        <v>Figure 2.13: Number of non-referred General Practitioner attendances by month, 2016–March 2022</v>
      </c>
    </row>
    <row r="50" spans="2:3" x14ac:dyDescent="0.55000000000000004">
      <c r="B50" s="4"/>
      <c r="C50" s="2" t="str">
        <f>'2.14'!A1</f>
        <v>Figure 2.14: Trends in non-referred GP attendances, for males (a) and females (b), by age, 2016 to 2021</v>
      </c>
    </row>
    <row r="51" spans="2:3" x14ac:dyDescent="0.55000000000000004">
      <c r="B51" s="4"/>
      <c r="C51" s="339" t="str">
        <f>' 2.15'!A1</f>
        <v>Figure 2.15: Rate of Medicare-subsidised operations for private patients, 1996–2021</v>
      </c>
    </row>
    <row r="52" spans="2:3" x14ac:dyDescent="0.55000000000000004">
      <c r="B52" s="4"/>
      <c r="C52" s="339" t="str">
        <f>' 2.16'!A1</f>
        <v>Figure 2.16: Number of Medicare-subsidised operations for private patients by month, 2016–March 2022</v>
      </c>
    </row>
    <row r="53" spans="2:3" x14ac:dyDescent="0.55000000000000004">
      <c r="B53" s="4"/>
      <c r="C53" s="339" t="str">
        <f>' 2.17'!A1</f>
        <v>Figure 2.17: Rate of patients receiving at least one MBS-subsidised colonoscopy in a year, 2010–2021</v>
      </c>
    </row>
    <row r="54" spans="2:3" x14ac:dyDescent="0.55000000000000004">
      <c r="B54" s="4"/>
      <c r="C54" s="339" t="str">
        <f>' 2.18'!A1</f>
        <v>Figure 2.18: Rate of services for MBS chronic disease items, 2010–2021   </v>
      </c>
    </row>
    <row r="55" spans="2:3" x14ac:dyDescent="0.55000000000000004">
      <c r="B55" s="4"/>
      <c r="C55" s="339" t="str">
        <f>' 2.19a'!A1</f>
        <v>Figure 2.19a: Number of services for chronic disease services via GPMP, by month, 2016 to February 2022</v>
      </c>
    </row>
    <row r="56" spans="2:3" x14ac:dyDescent="0.55000000000000004">
      <c r="B56" s="4"/>
      <c r="C56" s="339" t="str">
        <f>' 2.19b'!E1</f>
        <v>Figure 2.19b: Number of services for chronic disease services via TCA, by month, 2016 to February 2022</v>
      </c>
    </row>
    <row r="57" spans="2:3" x14ac:dyDescent="0.55000000000000004">
      <c r="B57" s="4"/>
      <c r="C57" s="340" t="s">
        <v>302</v>
      </c>
    </row>
    <row r="58" spans="2:3" x14ac:dyDescent="0.55000000000000004">
      <c r="B58" s="4"/>
      <c r="C58" s="164"/>
    </row>
    <row r="59" spans="2:3" ht="14.25" customHeight="1" x14ac:dyDescent="0.55000000000000004">
      <c r="B59" s="4" t="s">
        <v>14</v>
      </c>
      <c r="C59" s="5" t="s">
        <v>4</v>
      </c>
    </row>
    <row r="60" spans="2:3" ht="14.25" customHeight="1" x14ac:dyDescent="0.55000000000000004">
      <c r="B60" s="4"/>
      <c r="C60" s="339" t="s">
        <v>303</v>
      </c>
    </row>
    <row r="61" spans="2:3" ht="14.25" customHeight="1" x14ac:dyDescent="0.55000000000000004">
      <c r="B61" s="4"/>
      <c r="C61" s="2" t="s">
        <v>314</v>
      </c>
    </row>
    <row r="62" spans="2:3" ht="14.25" customHeight="1" x14ac:dyDescent="0.55000000000000004">
      <c r="B62" s="4"/>
      <c r="C62" s="2" t="s">
        <v>313</v>
      </c>
    </row>
    <row r="63" spans="2:3" ht="14.25" customHeight="1" x14ac:dyDescent="0.55000000000000004">
      <c r="B63" s="4"/>
      <c r="C63" s="2" t="s">
        <v>316</v>
      </c>
    </row>
    <row r="64" spans="2:3" ht="14.25" customHeight="1" x14ac:dyDescent="0.55000000000000004">
      <c r="B64" s="4"/>
      <c r="C64" s="2" t="s">
        <v>317</v>
      </c>
    </row>
    <row r="65" spans="2:3" ht="14.25" customHeight="1" x14ac:dyDescent="0.55000000000000004">
      <c r="B65" s="4"/>
      <c r="C65" s="2" t="s">
        <v>332</v>
      </c>
    </row>
    <row r="66" spans="2:3" ht="14.25" customHeight="1" x14ac:dyDescent="0.55000000000000004">
      <c r="B66" s="4"/>
      <c r="C66" s="357" t="s">
        <v>333</v>
      </c>
    </row>
    <row r="67" spans="2:3" ht="14.25" customHeight="1" x14ac:dyDescent="0.55000000000000004">
      <c r="B67" s="4"/>
      <c r="C67" s="2" t="s">
        <v>334</v>
      </c>
    </row>
    <row r="68" spans="2:3" ht="14.25" customHeight="1" x14ac:dyDescent="0.55000000000000004">
      <c r="B68" s="4"/>
      <c r="C68" s="2" t="s">
        <v>701</v>
      </c>
    </row>
    <row r="69" spans="2:3" ht="14.25" customHeight="1" x14ac:dyDescent="0.55000000000000004">
      <c r="B69" s="4"/>
      <c r="C69" s="2" t="s">
        <v>702</v>
      </c>
    </row>
    <row r="70" spans="2:3" ht="14.25" customHeight="1" x14ac:dyDescent="0.55000000000000004">
      <c r="B70" s="4"/>
      <c r="C70" s="357" t="s">
        <v>349</v>
      </c>
    </row>
    <row r="71" spans="2:3" ht="14.25" customHeight="1" x14ac:dyDescent="0.55000000000000004">
      <c r="B71" s="4"/>
      <c r="C71" s="357" t="s">
        <v>359</v>
      </c>
    </row>
    <row r="72" spans="2:3" ht="14.25" customHeight="1" x14ac:dyDescent="0.55000000000000004">
      <c r="B72" s="4"/>
      <c r="C72" s="357" t="s">
        <v>360</v>
      </c>
    </row>
    <row r="73" spans="2:3" ht="14.25" customHeight="1" x14ac:dyDescent="0.55000000000000004">
      <c r="B73" s="4"/>
      <c r="C73" s="357" t="s">
        <v>361</v>
      </c>
    </row>
    <row r="74" spans="2:3" ht="14.25" customHeight="1" x14ac:dyDescent="0.55000000000000004">
      <c r="B74" s="4"/>
      <c r="C74" s="2" t="s">
        <v>539</v>
      </c>
    </row>
    <row r="75" spans="2:3" ht="14.25" customHeight="1" x14ac:dyDescent="0.55000000000000004">
      <c r="B75" s="4"/>
      <c r="C75" s="2" t="s">
        <v>540</v>
      </c>
    </row>
    <row r="76" spans="2:3" ht="14.25" customHeight="1" x14ac:dyDescent="0.55000000000000004">
      <c r="B76" s="4"/>
      <c r="C76" s="2" t="s">
        <v>541</v>
      </c>
    </row>
    <row r="77" spans="2:3" ht="14.25" customHeight="1" x14ac:dyDescent="0.55000000000000004">
      <c r="B77" s="4"/>
      <c r="C77" s="2" t="s">
        <v>542</v>
      </c>
    </row>
    <row r="78" spans="2:3" ht="14.25" customHeight="1" x14ac:dyDescent="0.55000000000000004">
      <c r="B78" s="4"/>
      <c r="C78" s="2" t="s">
        <v>535</v>
      </c>
    </row>
    <row r="79" spans="2:3" ht="14.25" customHeight="1" x14ac:dyDescent="0.55000000000000004">
      <c r="B79" s="4"/>
      <c r="C79" s="2" t="s">
        <v>538</v>
      </c>
    </row>
    <row r="80" spans="2:3" ht="14.25" customHeight="1" x14ac:dyDescent="0.55000000000000004">
      <c r="B80" s="4"/>
      <c r="C80" s="2" t="s">
        <v>537</v>
      </c>
    </row>
    <row r="81" spans="2:3" ht="14.25" customHeight="1" x14ac:dyDescent="0.55000000000000004">
      <c r="B81" s="4"/>
      <c r="C81" s="2" t="s">
        <v>536</v>
      </c>
    </row>
    <row r="82" spans="2:3" ht="14.25" customHeight="1" x14ac:dyDescent="0.55000000000000004">
      <c r="B82" s="4"/>
      <c r="C82" s="2" t="s">
        <v>534</v>
      </c>
    </row>
    <row r="83" spans="2:3" ht="14.25" customHeight="1" x14ac:dyDescent="0.55000000000000004">
      <c r="B83" s="4"/>
      <c r="C83" s="357" t="s">
        <v>703</v>
      </c>
    </row>
    <row r="84" spans="2:3" ht="14.25" customHeight="1" x14ac:dyDescent="0.55000000000000004">
      <c r="B84" s="4"/>
      <c r="C84" s="357" t="s">
        <v>533</v>
      </c>
    </row>
    <row r="85" spans="2:3" ht="14.25" customHeight="1" x14ac:dyDescent="0.55000000000000004">
      <c r="B85" s="4"/>
      <c r="C85" s="2" t="s">
        <v>552</v>
      </c>
    </row>
    <row r="86" spans="2:3" ht="14.25" customHeight="1" x14ac:dyDescent="0.55000000000000004">
      <c r="B86" s="4"/>
      <c r="C86" s="2" t="s">
        <v>532</v>
      </c>
    </row>
    <row r="87" spans="2:3" ht="14.25" customHeight="1" x14ac:dyDescent="0.55000000000000004">
      <c r="B87" s="4"/>
      <c r="C87" s="2" t="s">
        <v>531</v>
      </c>
    </row>
    <row r="88" spans="2:3" ht="14.25" customHeight="1" x14ac:dyDescent="0.55000000000000004">
      <c r="B88" s="4"/>
      <c r="C88" s="357" t="s">
        <v>530</v>
      </c>
    </row>
    <row r="89" spans="2:3" ht="14.25" customHeight="1" x14ac:dyDescent="0.55000000000000004">
      <c r="B89" s="4"/>
      <c r="C89" s="357" t="s">
        <v>521</v>
      </c>
    </row>
    <row r="90" spans="2:3" ht="14.25" customHeight="1" x14ac:dyDescent="0.55000000000000004">
      <c r="B90" s="4"/>
      <c r="C90" s="357" t="s">
        <v>520</v>
      </c>
    </row>
    <row r="91" spans="2:3" ht="14.25" customHeight="1" x14ac:dyDescent="0.55000000000000004">
      <c r="B91" s="4"/>
      <c r="C91" s="357" t="s">
        <v>519</v>
      </c>
    </row>
    <row r="92" spans="2:3" ht="14.25" customHeight="1" x14ac:dyDescent="0.55000000000000004">
      <c r="B92" s="4"/>
      <c r="C92" s="357" t="s">
        <v>518</v>
      </c>
    </row>
    <row r="93" spans="2:3" ht="14.25" customHeight="1" x14ac:dyDescent="0.55000000000000004">
      <c r="B93" s="4"/>
      <c r="C93" s="357" t="s">
        <v>517</v>
      </c>
    </row>
    <row r="94" spans="2:3" ht="14.25" customHeight="1" x14ac:dyDescent="0.55000000000000004">
      <c r="B94" s="4"/>
      <c r="C94" s="361" t="s">
        <v>625</v>
      </c>
    </row>
    <row r="95" spans="2:3" ht="14.25" customHeight="1" x14ac:dyDescent="0.55000000000000004">
      <c r="B95" s="4"/>
      <c r="C95" s="362" t="s">
        <v>626</v>
      </c>
    </row>
    <row r="96" spans="2:3" ht="14.25" customHeight="1" x14ac:dyDescent="0.55000000000000004">
      <c r="B96" s="4"/>
      <c r="C96" s="361" t="s">
        <v>627</v>
      </c>
    </row>
    <row r="97" spans="2:3" ht="14.25" customHeight="1" x14ac:dyDescent="0.55000000000000004">
      <c r="B97" s="4"/>
      <c r="C97" s="361" t="s">
        <v>628</v>
      </c>
    </row>
    <row r="98" spans="2:3" ht="14.25" customHeight="1" x14ac:dyDescent="0.55000000000000004">
      <c r="B98" s="4"/>
      <c r="C98" s="362" t="s">
        <v>629</v>
      </c>
    </row>
    <row r="99" spans="2:3" ht="14.25" customHeight="1" x14ac:dyDescent="0.55000000000000004">
      <c r="B99" s="4"/>
      <c r="C99" s="361" t="s">
        <v>630</v>
      </c>
    </row>
    <row r="100" spans="2:3" ht="14.25" customHeight="1" x14ac:dyDescent="0.55000000000000004">
      <c r="B100" s="4"/>
      <c r="C100" s="5"/>
    </row>
    <row r="101" spans="2:3" x14ac:dyDescent="0.55000000000000004">
      <c r="B101" s="4" t="s">
        <v>15</v>
      </c>
      <c r="C101" s="5" t="s">
        <v>5</v>
      </c>
    </row>
    <row r="102" spans="2:3" x14ac:dyDescent="0.55000000000000004">
      <c r="B102" s="4"/>
      <c r="C102" s="2" t="s">
        <v>632</v>
      </c>
    </row>
    <row r="103" spans="2:3" x14ac:dyDescent="0.55000000000000004">
      <c r="B103" s="4"/>
      <c r="C103" s="2" t="s">
        <v>633</v>
      </c>
    </row>
    <row r="104" spans="2:3" x14ac:dyDescent="0.55000000000000004">
      <c r="B104" s="4"/>
      <c r="C104" s="2" t="s">
        <v>634</v>
      </c>
    </row>
    <row r="105" spans="2:3" x14ac:dyDescent="0.55000000000000004">
      <c r="B105" s="4"/>
      <c r="C105" s="2" t="s">
        <v>635</v>
      </c>
    </row>
    <row r="106" spans="2:3" x14ac:dyDescent="0.55000000000000004">
      <c r="B106" s="4"/>
      <c r="C106" s="2" t="s">
        <v>663</v>
      </c>
    </row>
    <row r="107" spans="2:3" x14ac:dyDescent="0.55000000000000004">
      <c r="B107" s="4"/>
      <c r="C107" s="2" t="s">
        <v>662</v>
      </c>
    </row>
    <row r="108" spans="2:3" x14ac:dyDescent="0.55000000000000004">
      <c r="B108" s="4"/>
      <c r="C108" s="2" t="s">
        <v>636</v>
      </c>
    </row>
    <row r="109" spans="2:3" x14ac:dyDescent="0.55000000000000004">
      <c r="B109" s="4"/>
      <c r="C109" s="2" t="s">
        <v>637</v>
      </c>
    </row>
    <row r="110" spans="2:3" x14ac:dyDescent="0.55000000000000004">
      <c r="B110" s="4"/>
      <c r="C110" s="2" t="s">
        <v>638</v>
      </c>
    </row>
    <row r="111" spans="2:3" x14ac:dyDescent="0.55000000000000004">
      <c r="B111" s="4"/>
      <c r="C111" s="2" t="s">
        <v>639</v>
      </c>
    </row>
    <row r="112" spans="2:3" x14ac:dyDescent="0.55000000000000004">
      <c r="B112" s="4"/>
      <c r="C112" s="2" t="s">
        <v>640</v>
      </c>
    </row>
    <row r="113" spans="2:3" x14ac:dyDescent="0.55000000000000004">
      <c r="B113" s="4"/>
      <c r="C113" s="2" t="s">
        <v>641</v>
      </c>
    </row>
    <row r="114" spans="2:3" x14ac:dyDescent="0.55000000000000004">
      <c r="B114" s="4"/>
      <c r="C114" s="2" t="s">
        <v>642</v>
      </c>
    </row>
    <row r="115" spans="2:3" x14ac:dyDescent="0.55000000000000004">
      <c r="B115" s="4"/>
      <c r="C115" s="2" t="s">
        <v>689</v>
      </c>
    </row>
    <row r="116" spans="2:3" x14ac:dyDescent="0.55000000000000004">
      <c r="B116" s="4"/>
      <c r="C116" s="2" t="s">
        <v>690</v>
      </c>
    </row>
    <row r="117" spans="2:3" x14ac:dyDescent="0.55000000000000004">
      <c r="B117" s="4"/>
      <c r="C117" s="2" t="s">
        <v>643</v>
      </c>
    </row>
    <row r="118" spans="2:3" x14ac:dyDescent="0.55000000000000004">
      <c r="B118" s="4"/>
      <c r="C118" s="2" t="s">
        <v>644</v>
      </c>
    </row>
    <row r="119" spans="2:3" x14ac:dyDescent="0.55000000000000004">
      <c r="B119" s="4"/>
      <c r="C119" s="357" t="s">
        <v>645</v>
      </c>
    </row>
    <row r="120" spans="2:3" x14ac:dyDescent="0.55000000000000004">
      <c r="B120" s="4"/>
      <c r="C120" s="2" t="s">
        <v>646</v>
      </c>
    </row>
    <row r="121" spans="2:3" x14ac:dyDescent="0.55000000000000004">
      <c r="B121" s="4"/>
      <c r="C121" s="2" t="s">
        <v>647</v>
      </c>
    </row>
    <row r="122" spans="2:3" x14ac:dyDescent="0.55000000000000004">
      <c r="B122" s="4"/>
      <c r="C122" s="2" t="s">
        <v>648</v>
      </c>
    </row>
    <row r="123" spans="2:3" x14ac:dyDescent="0.55000000000000004">
      <c r="B123" s="4"/>
      <c r="C123" s="2" t="s">
        <v>649</v>
      </c>
    </row>
    <row r="124" spans="2:3" x14ac:dyDescent="0.55000000000000004">
      <c r="B124" s="4"/>
    </row>
    <row r="125" spans="2:3" x14ac:dyDescent="0.55000000000000004">
      <c r="B125" s="4" t="s">
        <v>16</v>
      </c>
      <c r="C125" s="5" t="s">
        <v>6</v>
      </c>
    </row>
    <row r="126" spans="2:3" x14ac:dyDescent="0.55000000000000004">
      <c r="B126" s="4"/>
      <c r="C126" s="156" t="s">
        <v>553</v>
      </c>
    </row>
    <row r="127" spans="2:3" x14ac:dyDescent="0.55000000000000004">
      <c r="B127" s="4"/>
      <c r="C127" s="156"/>
    </row>
    <row r="128" spans="2:3" x14ac:dyDescent="0.55000000000000004">
      <c r="B128" s="4" t="s">
        <v>17</v>
      </c>
      <c r="C128" s="5" t="s">
        <v>7</v>
      </c>
    </row>
    <row r="129" spans="2:11" x14ac:dyDescent="0.55000000000000004">
      <c r="B129" s="4"/>
      <c r="C129" s="2" t="s">
        <v>704</v>
      </c>
    </row>
    <row r="130" spans="2:11" x14ac:dyDescent="0.55000000000000004">
      <c r="B130" s="4"/>
      <c r="C130" s="2" t="s">
        <v>710</v>
      </c>
    </row>
    <row r="131" spans="2:11" x14ac:dyDescent="0.55000000000000004">
      <c r="B131" s="4"/>
      <c r="C131" s="2" t="s">
        <v>715</v>
      </c>
    </row>
    <row r="132" spans="2:11" x14ac:dyDescent="0.55000000000000004">
      <c r="B132" s="4"/>
      <c r="C132" s="2" t="s">
        <v>722</v>
      </c>
    </row>
    <row r="133" spans="2:11" x14ac:dyDescent="0.55000000000000004">
      <c r="B133" s="4"/>
      <c r="C133" s="2" t="s">
        <v>726</v>
      </c>
    </row>
    <row r="134" spans="2:11" x14ac:dyDescent="0.55000000000000004">
      <c r="B134" s="4"/>
      <c r="C134" s="2" t="s">
        <v>738</v>
      </c>
    </row>
    <row r="135" spans="2:11" x14ac:dyDescent="0.55000000000000004">
      <c r="B135" s="4"/>
      <c r="C135" s="2" t="s">
        <v>760</v>
      </c>
    </row>
    <row r="136" spans="2:11" x14ac:dyDescent="0.55000000000000004">
      <c r="B136" s="4"/>
      <c r="C136" s="2" t="s">
        <v>766</v>
      </c>
    </row>
    <row r="137" spans="2:11" x14ac:dyDescent="0.55000000000000004">
      <c r="B137" s="4"/>
      <c r="C137" s="5"/>
    </row>
    <row r="138" spans="2:11" x14ac:dyDescent="0.55000000000000004">
      <c r="B138" s="4" t="s">
        <v>18</v>
      </c>
      <c r="C138" s="5" t="s">
        <v>8</v>
      </c>
    </row>
    <row r="139" spans="2:11" x14ac:dyDescent="0.55000000000000004">
      <c r="B139" s="4"/>
      <c r="C139" s="2" t="s">
        <v>767</v>
      </c>
    </row>
    <row r="140" spans="2:11" x14ac:dyDescent="0.55000000000000004">
      <c r="B140" s="4"/>
      <c r="C140" s="2" t="s">
        <v>768</v>
      </c>
    </row>
    <row r="141" spans="2:11" x14ac:dyDescent="0.55000000000000004">
      <c r="B141" s="4"/>
      <c r="C141" s="2" t="s">
        <v>769</v>
      </c>
    </row>
    <row r="142" spans="2:11" x14ac:dyDescent="0.55000000000000004">
      <c r="B142" s="4"/>
      <c r="C142" s="2" t="s">
        <v>770</v>
      </c>
    </row>
    <row r="143" spans="2:11" x14ac:dyDescent="0.55000000000000004">
      <c r="B143" s="4"/>
      <c r="C143" s="357" t="s">
        <v>900</v>
      </c>
    </row>
    <row r="144" spans="2:11" x14ac:dyDescent="0.55000000000000004">
      <c r="B144" s="4"/>
      <c r="C144" s="357" t="s">
        <v>901</v>
      </c>
      <c r="D144" s="312"/>
      <c r="E144" s="312"/>
      <c r="F144" s="312"/>
      <c r="G144" s="312"/>
      <c r="H144" s="312"/>
      <c r="I144" s="312"/>
      <c r="J144" s="312"/>
      <c r="K144" s="312"/>
    </row>
    <row r="145" spans="1:3" x14ac:dyDescent="0.55000000000000004">
      <c r="B145" s="4"/>
      <c r="C145" s="357" t="s">
        <v>902</v>
      </c>
    </row>
    <row r="146" spans="1:3" x14ac:dyDescent="0.55000000000000004">
      <c r="B146" s="4"/>
      <c r="C146" s="357" t="s">
        <v>903</v>
      </c>
    </row>
    <row r="147" spans="1:3" x14ac:dyDescent="0.55000000000000004">
      <c r="B147" s="4"/>
      <c r="C147" s="5"/>
    </row>
    <row r="148" spans="1:3" x14ac:dyDescent="0.55000000000000004">
      <c r="B148" s="4" t="s">
        <v>19</v>
      </c>
      <c r="C148" s="5" t="s">
        <v>9</v>
      </c>
    </row>
    <row r="149" spans="1:3" x14ac:dyDescent="0.55000000000000004">
      <c r="B149" s="4"/>
      <c r="C149" s="2" t="s">
        <v>823</v>
      </c>
    </row>
    <row r="150" spans="1:3" x14ac:dyDescent="0.55000000000000004">
      <c r="B150" s="4"/>
      <c r="C150" s="2" t="s">
        <v>836</v>
      </c>
    </row>
    <row r="151" spans="1:3" x14ac:dyDescent="0.55000000000000004">
      <c r="B151" s="4"/>
      <c r="C151" s="2" t="s">
        <v>837</v>
      </c>
    </row>
    <row r="152" spans="1:3" x14ac:dyDescent="0.55000000000000004">
      <c r="B152" s="4"/>
      <c r="C152" s="5"/>
    </row>
    <row r="153" spans="1:3" x14ac:dyDescent="0.55000000000000004">
      <c r="A153" s="335"/>
      <c r="B153" s="336" t="s">
        <v>20</v>
      </c>
      <c r="C153" s="337" t="s">
        <v>10</v>
      </c>
    </row>
    <row r="154" spans="1:3" x14ac:dyDescent="0.55000000000000004">
      <c r="B154" s="4"/>
      <c r="C154" s="339" t="s">
        <v>838</v>
      </c>
    </row>
    <row r="155" spans="1:3" x14ac:dyDescent="0.55000000000000004">
      <c r="C155" s="2" t="s">
        <v>839</v>
      </c>
    </row>
    <row r="156" spans="1:3" x14ac:dyDescent="0.55000000000000004">
      <c r="C156" s="2" t="s">
        <v>840</v>
      </c>
    </row>
    <row r="157" spans="1:3" x14ac:dyDescent="0.55000000000000004">
      <c r="C157" s="2" t="s">
        <v>841</v>
      </c>
    </row>
    <row r="158" spans="1:3" x14ac:dyDescent="0.55000000000000004">
      <c r="C158" s="2" t="s">
        <v>842</v>
      </c>
    </row>
    <row r="159" spans="1:3" x14ac:dyDescent="0.55000000000000004">
      <c r="C159" s="2" t="s">
        <v>843</v>
      </c>
    </row>
    <row r="160" spans="1:3" x14ac:dyDescent="0.55000000000000004">
      <c r="C160" s="2" t="s">
        <v>844</v>
      </c>
    </row>
    <row r="161" spans="2:3" x14ac:dyDescent="0.55000000000000004">
      <c r="C161" s="2" t="s">
        <v>845</v>
      </c>
    </row>
    <row r="162" spans="2:3" x14ac:dyDescent="0.55000000000000004">
      <c r="C162" s="2" t="s">
        <v>846</v>
      </c>
    </row>
    <row r="163" spans="2:3" x14ac:dyDescent="0.55000000000000004">
      <c r="C163" s="2" t="s">
        <v>847</v>
      </c>
    </row>
    <row r="164" spans="2:3" x14ac:dyDescent="0.55000000000000004">
      <c r="C164" s="2" t="s">
        <v>848</v>
      </c>
    </row>
    <row r="165" spans="2:3" x14ac:dyDescent="0.55000000000000004">
      <c r="C165" s="2" t="s">
        <v>849</v>
      </c>
    </row>
    <row r="166" spans="2:3" x14ac:dyDescent="0.55000000000000004">
      <c r="C166" s="2" t="s">
        <v>850</v>
      </c>
    </row>
    <row r="167" spans="2:3" x14ac:dyDescent="0.55000000000000004">
      <c r="C167" s="2" t="s">
        <v>851</v>
      </c>
    </row>
    <row r="169" spans="2:3" x14ac:dyDescent="0.55000000000000004">
      <c r="B169" s="4" t="s">
        <v>21</v>
      </c>
      <c r="C169" s="5" t="s">
        <v>11</v>
      </c>
    </row>
    <row r="170" spans="2:3" x14ac:dyDescent="0.55000000000000004">
      <c r="C170" s="156" t="s">
        <v>553</v>
      </c>
    </row>
  </sheetData>
  <phoneticPr fontId="6" type="noConversion"/>
  <hyperlinks>
    <hyperlink ref="B7" r:id="rId1" xr:uid="{934BC6C1-BC53-4B79-BB23-9C42527FEE44}"/>
    <hyperlink ref="C11" location="'Figure 1.1'!A1" display="Figure 1.1: Rapid antigen self-test versus PCR confirmed cases, Victoria, 1 January to 30 April 2022" xr:uid="{0313F811-B634-4A94-BCB4-B7036AE36F16}"/>
    <hyperlink ref="C12" location="'Figure 1.2'!A1" display="Figure 1.2: Country comparison of cumulative confirmed COVID-19 cases per million people, January 2020 to April 2022" xr:uid="{85829D63-4AC6-49F0-96E0-166A01913AFF}"/>
    <hyperlink ref="C13" location="' 1.3'!A1" display="Figure 1.3: Time series of cumulative confirmed COVID-19 cases for Australia and each jurisdiction, 25 January 2020 to 30 April 2022" xr:uid="{9D85897B-ED84-413B-B69C-29FD4026DB79}"/>
    <hyperlink ref="C14" location="' 1.4'!A1" display="Figure 1.4: Waves 1-3 daily cases, hospitalisations, and peak deaths" xr:uid="{C6F224CF-FAED-43AD-A9DB-B658429E76E7}"/>
    <hyperlink ref="C15" location="'1.5'!A1" display="Figure 1.5: Wave 4 daily confirmed cases, hospitalisations, and peak deaths" xr:uid="{F5BCD642-8488-41BB-A71C-AD8D4397135D}"/>
    <hyperlink ref="C16" location="'1.6'!A1" display="Figure 1.6: Total number and cumulative incidence of COVID-19 cases since the start of the pandemic, by age group and sex, as at 1 May 2022" xr:uid="{4D173671-CB14-4B3A-B8FE-736C041C14D4}"/>
    <hyperlink ref="C17" location="'1.7a'!A1" display="Figure 1.7(a): International comparison of vaccination levels of people who completed the initial vaccination protocol (2) doses between 1 December 2020 and 30 April 2022" xr:uid="{C59E6EEA-3A7C-4FE7-8DF7-2C61D35665E2}"/>
    <hyperlink ref="C18" location="'1.7b'!A1" display="Figure 1.7(b): International comparison of vaccination levels of people who received a booster (3rd dose) vaccination between 1 August 2021 and 30 April 2022" xr:uid="{6F7E1F0B-A88B-478E-AF5B-CEEA0DD11D59}"/>
    <hyperlink ref="C19" location="'1.8'!A1" display="Figure 1.8: Number of confirmed daily deaths (7-day rolling average) 1 March 2020 to 30 April 2022, Australia" xr:uid="{EA9F7F1F-72C6-4058-B167-F75AA9030F82}"/>
    <hyperlink ref="C20" location="'1.9'!A1" display="Figure 1.9: Case fatality rate, 1 April 2020 to 30 April 2022, Australia" xr:uid="{A442D36F-0A37-4930-A1F7-02CEFB064E9A}"/>
    <hyperlink ref="C21" location="'1.10'!A1" display="Figure 1.10: Proportion of COVID-19 cases resulting in severe disease (hospitalisation, ICU or death) for Omicron compared with previous waves (NSW), from 1 January 2020 to 23 April 2022" xr:uid="{A60030CD-8E66-4D24-A57D-5CBEDAB90C9F}"/>
    <hyperlink ref="C22" location="'1.11'!A1" display="Figure 1.11: Number and rates of registered COVID-19 deaths by age and sex, as at 30 April 2022" xr:uid="{9A415F97-BDF1-4EAC-86D3-4105C6DB1910}"/>
    <hyperlink ref="C23" location="'1.12'!A1" display="Figure 1.12: Total burden (DALYs) for COVID-19, disaggregated into into fatal ( YLL) and non-fatal (YLD) burden, by sex, 2021" xr:uid="{19573A81-EADE-457A-BA94-110D5C5AF02C}"/>
    <hyperlink ref="C24" location="'1.13'!A1" display="Figure 1.13: Total burden (DALYs) for COVID-19: numbers and rates, 2021" xr:uid="{67AEBEF1-8779-480A-8620-D75A15D6E15B}"/>
    <hyperlink ref="C25" location="'1.14a'!A1" display="Figure 1.14a: Percentage of total COVID-19 deaths and years of life lost (YLL) in each age group by sex, 2020" xr:uid="{E357F538-E7CF-4E89-87A2-333D01B90CEA}"/>
    <hyperlink ref="C26" location="'1.14b'!A1" display="Figure 1.14b: Percentage of total COVID-19 deaths and years of life lost (YLL) in each age group by sex, 2021" xr:uid="{1C8CDF3B-4531-455C-8F3F-89C6F927B630}"/>
    <hyperlink ref="C27" location="'1.15'!A1" display="Figure 1.15: Age-standardised COVID-19 death rate in Australia, by region of birth, as at 30 April 2022" xr:uid="{1FA417CD-C53D-4632-B794-4B09626A2A26}"/>
    <hyperlink ref="C28" location="'1.16'!A1" display="Figure 1.16: Number and cumulative incidence of total COVID-19 cases for Indigenous Australians, by age group, 1 January 2021 to 2 January 2022" xr:uid="{73067292-C25A-4FFA-9AD6-081743F6AE73}"/>
    <hyperlink ref="C31" location="' 2.1'!A1" display="' 2.1'!A1" xr:uid="{96A6A727-3D1B-4AA3-8CA4-B7C67C63EA37}"/>
    <hyperlink ref="C32" location="'2.2a'!A1" display="'2.2a'!A1" xr:uid="{AD7A5042-3E85-4B66-809B-34EED80E1FC3}"/>
    <hyperlink ref="C33" location="'2.2b-c'!A1" display="'2.2b-c'!A1" xr:uid="{5260ABF5-8F5A-4B08-8052-AB8A151FBF57}"/>
    <hyperlink ref="C34" location="' 2.3'!A1" display="' 2.3'!A1" xr:uid="{DBE3DE3A-C9BE-4CBB-B4EB-30DB122D4763}"/>
    <hyperlink ref="C35" location="' 2.4'!A1" display="' 2.4'!A1" xr:uid="{3F398894-A1C3-4CBE-9758-762B7138C896}"/>
    <hyperlink ref="C36" location="' 2.5a'!A1" display="' 2.5a'!A1" xr:uid="{93E7E914-507D-4C8E-919F-323E66E8E6FD}"/>
    <hyperlink ref="C37" location="'2.5b'!A1" display="'2.5b'!A1" xr:uid="{5571D56C-A28A-49B7-99AE-C2A0706E9DFB}"/>
    <hyperlink ref="C38" location="' 2.6a'!A1" display="' 2.6a'!A1" xr:uid="{61ABAEA6-0C95-4999-9430-A032A37CA60D}"/>
    <hyperlink ref="C39" location="' 2.6b'!A1" display="' 2.6b'!A1" xr:uid="{0E5E7B25-DAC4-4D9F-9664-4273C0F24FB4}"/>
    <hyperlink ref="C40" location="'2.7b'!A1" display="'2.7b'!A1" xr:uid="{CDD5B3B9-41E9-414A-A37E-06BFBB0AF680}"/>
    <hyperlink ref="C41" location="'2.8a'!A1" display="'2.8a'!A1" xr:uid="{F63733BE-7EBC-4442-8F53-3E01553DBDEC}"/>
    <hyperlink ref="C42" location="'2.8b'!A1" display="'2.8b'!A1" xr:uid="{BAA11248-588D-4C0D-85C4-E1CD8461A7B2}"/>
    <hyperlink ref="C43" location="'2.9a'!A1" display="'2.9a'!A1" xr:uid="{4028B40E-36EF-432C-B218-960A2EA2AC62}"/>
    <hyperlink ref="C44" location="'2.9b'!A1" display="'2.9b'!A1" xr:uid="{B855E1C8-FE4B-419E-BC2D-EE574EA205F4}"/>
    <hyperlink ref="C45" location="'2.10a'!A1" display="'2.10a'!A1" xr:uid="{E1CA6617-49EC-4902-9337-2F0BA9806CB4}"/>
    <hyperlink ref="C46" location="'2.10b'!A1" display="Figure 2.10b: Age-standardised death rates from injuries, monthly, 2015 to 2020" xr:uid="{4DFA517D-07C0-4B0E-A1F0-87FF044B832F}"/>
    <hyperlink ref="C47" location="'2.11'!A1" display="'2.11'!A1" xr:uid="{05FE04C0-E418-41BC-AB24-E86A1CAB7EBB}"/>
    <hyperlink ref="C48" location="'2.12'!A1" display="'2.12'!A1" xr:uid="{8EC32BFA-FCF8-49A1-9A49-E11DA9EC1D88}"/>
    <hyperlink ref="C49" location="'2.13'!A1" display="'2.13'!A1" xr:uid="{61365FCB-840A-4818-B096-CF22635D9A71}"/>
    <hyperlink ref="C50" location="'2.14'!A1" display="'2.14'!A1" xr:uid="{D21DB1DE-5801-4349-BDE2-B530362273AD}"/>
    <hyperlink ref="C51" location="' 2.15'!A1" display="' 2.15'!A1" xr:uid="{69FDF041-3954-4994-8FC4-38A7E052B806}"/>
    <hyperlink ref="C52" location="' 2.16'!A1" display="' 2.16'!A1" xr:uid="{7E5295A4-1714-4F2F-B581-68A575EFD15A}"/>
    <hyperlink ref="C53" location="' 2.17'!A1" display="' 2.17'!A1" xr:uid="{316108EA-59F2-48DB-A7F7-3FC9C0577500}"/>
    <hyperlink ref="C54" location="' 2.18'!A1" display="' 2.18'!A1" xr:uid="{56267ABB-CE5E-46C4-AA3C-25E1A15E2691}"/>
    <hyperlink ref="C55" location="' 2.19a'!A1" display="' 2.19a'!A1" xr:uid="{833CE2D9-DF8C-4D03-837E-978BA547AD87}"/>
    <hyperlink ref="C56" location="' 2.19b'!A1" display="' 2.19b'!A1" xr:uid="{76930EE0-88D5-4CA5-A0E1-71F0131A11FA}"/>
    <hyperlink ref="C57" location="' 2.20'!A1" display="Figure 2.20: Cumulative excess mortality compared to projection based on previous years for selected OECD countries (per million)" xr:uid="{6B34E390-4088-4579-AA0E-94F5746BC397}"/>
    <hyperlink ref="C60" location="' 3.1'!A1" display="Figure 3.1. Cumulative number of PCR confirmed and RAT positive COVID-19 cases among Indigenous Australians, by notification date (year and month), 1 January 2020 - 22 May 2022" xr:uid="{D0D25155-0839-4598-A8A0-F1BD87D030BF}"/>
    <hyperlink ref="C61" location="' 3.2a'!A1" display="Figure 3.2a: MBS Indigenous-specific health check claims by month, 2017–18 to 2019–20" xr:uid="{20955970-2E2E-4E58-83AA-C2625B48A750}"/>
    <hyperlink ref="C62" location="' 3.2b'!A1" display="Figure 3.2b: MBS Indigenous-specific health check claims by telehealth Percentage of claims by telehealth, March–June 2020 " xr:uid="{227F85FC-90B4-4DDF-A2AC-5C2C1C70436B}"/>
    <hyperlink ref="C63" location="' 3.3a'!A1" display="Figure 3.3a: MBS Indigenous health check claims over time, by number  of health check claims" xr:uid="{C83C9DBB-3BF1-4815-A1F5-530210D77790}"/>
    <hyperlink ref="C65" location="' 3.3c'!A1" display="Figure 3.3c: MBS Indigenous health check claims over time, rate (health check claims per 1,000 population), by age group" xr:uid="{E5266A1D-3724-4449-B252-ECC7FC8C1AFB}"/>
    <hyperlink ref="C64" location="' 3.2b'!A1" display="Figure 3.3b: MBS Indigenous health check claims over time, Rate (health check claims per 1,000 population)" xr:uid="{7EFCDD99-E012-445A-AB46-7BEBDA286E31}"/>
    <hyperlink ref="C154" location="'9.1'!A1" display="Figure 9.1: Remoteness areas of Australia" xr:uid="{F49317AF-958C-4BCA-96AB-8B79F9908FD0}"/>
    <hyperlink ref="C66" location="' 3.4a'!A1" display="Figure 3.4a: Proportion of MBS non-referred (GP) attendances claimed for videoconference or telephone modes for Indigenous Australians, by sex, 2019–20" xr:uid="{6E99668B-CE4D-4CE1-8AB0-C914BFBA4B66}"/>
    <hyperlink ref="C67" location="' 3.4b'!A1" display="Figure 3.4b: Proportion of MBS non-referred (GP) attendances claimed for videoconference or telephone modes for Indigenous Australians, by age group, 2019–20" xr:uid="{D92307BC-7A7A-4EA7-93F9-C7B706F197BA}"/>
    <hyperlink ref="C68" location="' 3.4c'!A1" display="Figure 3.4c: Proportion of MBS non-referred (GP) attendances claimed for videoconference or telephone modes for Indigenous Australians, by remoteness area, 2019–20" xr:uid="{9A2AF742-9B73-48F0-BABB-C90F6FE3B176}"/>
    <hyperlink ref="C102" location="'4.1'!A1" display="Figure 4.1: Decline in infant mortality rate (per 1,000 live births), 1915–2020" xr:uid="{CF6268AB-3F9E-4EB7-971E-C477253B074B}"/>
    <hyperlink ref="C129" location="'6.1'!A1" display="Figure 6.1: Estimated lifetime health costs, by age at death" xr:uid="{ED759B92-44C9-4931-9D6A-43CB1E35E425}"/>
    <hyperlink ref="C139" location="'7.1'!A1" display="Figure 7.1: Proportion of Australians aged 18 and over with a non-referred attendance, by country of birth, 2016" xr:uid="{7F56472C-F71B-4A1B-BB69-4F31DA4DB8FA}"/>
    <hyperlink ref="C149" location="'8.1'!A1" display="Figure 8.1: Persons aged 16 and over reporting high or very high psychological distress, by age group and sex, 2002 to 2020" xr:uid="{220B5023-3B72-4907-8622-E2B3887E7758}"/>
    <hyperlink ref="C155" location="'9.2'!A1" display="Figure 9.2: Proportion of women who gave birth and lived in remote areas, by maternal age, 2012 and 2019" xr:uid="{EED5D001-EC18-4EFA-8DD4-A6F5C65B312D}"/>
    <hyperlink ref="C156" location="'9.3'!A1" display="Figure 9.3: Proportion of women who gave birth and smoked at any time during pregnancy, by remoteness area, 2019" xr:uid="{897CBD3E-9A90-48A8-ABD3-6BF4316DC30D}"/>
    <hyperlink ref="C157" location="'9.4'!A1" display="Figure 9.4: Proportion of women who gave birth, by smoking status and remoteness area, 2019" xr:uid="{00845815-A9C0-4319-B9C9-24B46AFBD42C}"/>
    <hyperlink ref="C158" location="'9.5'!A1" display="Figure 9.5: Proportion of women who gave birth and had at least one antenatal care visit in the first trimester, by remoteness area, 2019" xr:uid="{1EF4F2B1-D8FC-4363-9493-1F30A89B65E5}"/>
    <hyperlink ref="C159" location="'9.6'!A1" display="Figure 9.6: Proportion of women who gave birth and had 5 or more antenatal care visits, by remoteness area, 2019" xr:uid="{CB3A8ABE-AFD3-468C-B46B-ABC4B025D8D1}"/>
    <hyperlink ref="C160" location="'9.7'!A1" display="Figure 9.7: Drive time of women of reproductive age to a public birthing facility, and public birthing facility location, by SA2, 2016" xr:uid="{892D4C8D-0BE5-40C6-B92A-8E431E762CE9}"/>
    <hyperlink ref="C161" location="'9.8'!A1" display="Figure 9.8: Proportion of women who gave birth and had an induced labour, by remoteness area, 2019" xr:uid="{5BC9BCF6-9919-49B7-B9B8-523C557E88A9}"/>
    <hyperlink ref="C162" location="'9.9'!A1" display="Figure 9.9: Proportion of women who gave birth, by method of birth and remoteness area, 2019" xr:uid="{251339D2-747E-4318-BDC1-2F50292A3630}"/>
    <hyperlink ref="C163" location="'9.10'!A1" display="Figure 9.10: Proportion of women who had a caesarean section birth, by remoteness area, 2019" xr:uid="{AF03C739-6694-4AEC-B4AE-BAF4D9546D9C}"/>
    <hyperlink ref="C164" location="'9.11'!A1" display="Figure 9.11: Proportion of babies born pre-term, by remoteness area, 2019" xr:uid="{86116EBF-FF53-4275-AA30-087FBC5F0AFF}"/>
    <hyperlink ref="C165" location="'9.12'!A1" display="Figure 9.12: Proportion of liveborn low birthweight babies, by remoteness area, 2019" xr:uid="{5DEB03DE-A1CE-4671-8C81-60EC498ED84F}"/>
    <hyperlink ref="C166" location="'9.13'!A1" display="Figure 9.13: Proportion of Indigenous women who gave birth, by BMI, maternal health conditions and remoteness area, 2019" xr:uid="{B73679A0-F6F8-4C32-BE6C-4FBE7C819674}"/>
    <hyperlink ref="C167" location="'9.14'!A1" display="Figure 9.14: Proportion of Indigenous women who gave birth, by onset of labour and method of birth and remoteness area, 2019" xr:uid="{3ACC986F-31CB-4C51-B856-2BBDCEE0FBAF}"/>
    <hyperlink ref="C150" location="'8.2'!A1" display="Figure 8.2: Overnight admitted mental health hospitalisation rate (per 10,000 population) with specialised care, by age group and sex, 2006–07 to 2019–20" xr:uid="{AA142EA5-81FA-44C6-ABC8-340A575469C8}"/>
    <hyperlink ref="C151" location="'8.3'!A1" display="Figure 8.3: Community mental health care service contacts per 1,000 population, by age group and sex, 2005–06 to 2019–20" xr:uid="{8DE22712-6A2E-49E3-9DC6-3DF00A319607}"/>
    <hyperlink ref="C140" location="'7.2'!A1" display="Figure 7.2: Proportion of Australians aged 18 and over with a non-referred attendance, by country of birth and proficiency in spoken English, 2016" xr:uid="{8E3F2B2C-065F-4438-B802-B83467577C7F}"/>
    <hyperlink ref="C141" location="'7.3'!A1" display="Figure 7.3: Proportion of Australians aged 18 and over with a prescription dispensed for blood pressure lowering medicine, by country of birth, 2016" xr:uid="{1EB2E37B-485F-4758-8434-3101A37330E4}"/>
    <hyperlink ref="C142" location="'7.4'!A1" display="Figure 7.4: Proportion of Australians aged 18 and over with a prescription dispensed for blood pressure lowering medicine, by country of birth and proficiency in spoken English, 2016" xr:uid="{771D1A00-5361-4799-B87F-24C611CC24A2}"/>
    <hyperlink ref="C143" location="S7.1!A1" display="Table S7.1: Proportion of Australians aged 18 and over with a non-referred attendance(a), by country of birth, 2016" xr:uid="{0E8C4430-647D-47B2-BE11-338188ECA864}"/>
    <hyperlink ref="C144" location="'7.2'!A1" display="Table S7.2: Proportion of Australians aged 18 and over with a non-referred attendance(a), by country of birth and proficiency in spoken English, 2016" xr:uid="{B7E57FC6-3F56-40ED-9362-70910E288BDC}"/>
    <hyperlink ref="C145" location="S7.3!A1" display="Table S7.3: Age-standardised proportions of Australians aged 18 and over with a prescription dispensed for blood pressure lowering medicine(a), by country of birth, 2016" xr:uid="{C4A5B010-7391-4EF3-9126-FE9430B96677}"/>
    <hyperlink ref="C146" location="S7.4!A1" display="Table S7.4: Age-standardised proportions of Australians aged 18 and over with a prescription dispensed for blood pressure lowering medicine(a), by country of birth and English proficiency, 2016" xr:uid="{D8834028-9B37-44B5-8C28-4D0DB7446FD9}"/>
    <hyperlink ref="C130" location="'6.2'!A1" display="Figure 6.2: Average annual health service cost per person, by sex, age group and whether in last year of life" xr:uid="{A6675C7B-07DF-44A1-A59C-CBCD51C20549}"/>
    <hyperlink ref="C131" location="'6.3'!A1" display="Figure 6.3: Age-standardised average annual health service cost per person, by whether in last year of life and health service type" xr:uid="{41BB6826-F998-4763-B453-FF5D261628A7}"/>
    <hyperlink ref="C132" location="'6.4'!A1" display="Figure 6.4: Average annual health service cost (a) and relative proportion of total average annual health service cost (b) per person, by age group, health service type, and whether in the last year of life" xr:uid="{F9CF9C23-F697-433B-A687-4EF35AA14372}"/>
    <hyperlink ref="C133" location="'6.5'!A1" display="Figure 6.5: Average annual health service cost per person in the last year of life, by sex and selected cause of death disease groups" xr:uid="{70E6783A-9850-4074-A09F-2CA701370B6E}"/>
    <hyperlink ref="C134" location="'6.6'!A1" display="Figure 6.6: Average annual health service cost per person in the last year of life, by health service type and the top 20 causes of death" xr:uid="{BEE7B732-52EF-4D54-B2DE-4F778EB67BD2}"/>
    <hyperlink ref="C135" location="'6.7'!A1" display="Figure 6.7: Average annual number of health services used per person aged 85 and over, by whether in last year of life, use of residential aged care and health service type" xr:uid="{02111A6A-61CF-4162-8743-14518C77FE66}"/>
    <hyperlink ref="C136" location="'6.8'!A1" display="Figure 6.8: Average annual health service cost per person aged 85 and over in the last year of life for the top 20 causes of death, by use of residential aged care" xr:uid="{9A3A2B4F-4E9D-4BED-B012-0DD5228B5B17}"/>
    <hyperlink ref="C103" location="'4.2'!A1" display="Figure 4.2: Age-standardised mortality rates (per 100,000 population) from infectious diseases and influenza (includes ‘Spanish flu’), by sex, 1907–2020" xr:uid="{93A3970B-227D-4F63-92D7-4980BD478AE3}"/>
    <hyperlink ref="C104" location="'4.3'!A1" display="Figure 4.3: Age-standardised mortality rates (per 100,000 population) from tuberculosis, by sex, 1907–2020" xr:uid="{CA449EA6-6D83-404E-AAB9-4F6523B414BA}"/>
    <hyperlink ref="C105" location="'4.4'!A1" display="Figure 4.4: Age-standardised mortality rates (per 100,000 population) from HIV/AIDS, by sex, 1988–2020" xr:uid="{EFB278C1-8617-4B84-9D07-BBF3F9B7CB66}"/>
    <hyperlink ref="C106" location="'4.5a'!A1" display="Figure 4.5a: Number of cases for diphtheria, 1927–2021" xr:uid="{9B8942EC-5EA4-4B20-858D-54EC0AD773CD}"/>
    <hyperlink ref="C107" location="'4.5b'!A1" display="Figure 4.5b: Number of deaths from diphtheria and pertussis, 1907–2020 (b)" xr:uid="{CC4D714A-89F0-41A7-8852-B04C4911FC02}"/>
    <hyperlink ref="C108" location="'4.6'!A1" display="Figure 4.6: Number of cases for polio, 1922–2021" xr:uid="{DE7182B8-F000-4B94-965A-B51A3409D02F}"/>
    <hyperlink ref="C109" location="'4.7'!A1" display="Figure 4.7: Deaths from vaccine-preventable diseases – diphtheria, tetanus, pertussis, polio, measles, 1907–2020" xr:uid="{282A0B92-DE03-4C41-84B7-37181F5104A8}"/>
    <hyperlink ref="C110" location="'4.8a'!A1" display="Figure 4.8a: Crude mortality rates (per 100,000 population), by broad cause of death, 1907–2020" xr:uid="{CFC140A2-BC35-464B-BE3F-E49346426943}"/>
    <hyperlink ref="C111" location="'4.8b'!A1" display="Figure 4.8b: Age-standardised mortality rates (per 100,000 population), by broad cause of death, 1907–2020" xr:uid="{F47A5360-AEE2-4889-8382-25E83030BEC5}"/>
    <hyperlink ref="C112" location="'4.9'!A1" display="Figure 4.9: Age-standardised mortality rates (per 100,000 population) from coronary heart disease and stroke, by sex, 1950–2020" xr:uid="{20F912C7-77A5-4477-B97B-05A0CEDA921F}"/>
    <hyperlink ref="C113" location="'4.10'!A1" display="Figure 4.10: Proportion of daily smokers aged 18 and over, by sex, 1989–90 to 2017–18" xr:uid="{D645DDFD-5AC0-4E35-A4C2-3FA91D6BF3EC}"/>
    <hyperlink ref="C114" location="'4.11'!A1" display="Figure 4.11: Age-standardised mortality rates (per 100,000 population) from lung cancer, by sex, 1945–2020, and prevalence of daily smoking, by sex, 1964–2019" xr:uid="{41368102-5F63-454A-828C-F4CC0C4CE7EF}"/>
    <hyperlink ref="C115" location="'4.12a'!A1" display="Figure 4.12a: Age-standardised mortality rates (per 100,000 population) from breast cancer, by sex, 1907–2020" xr:uid="{A9D18094-5108-41CE-9024-A527119DF446}"/>
    <hyperlink ref="C116" location="'4.12b'!A1" display="Figure 4.12b: Age-standardised mortality rates (per 100,000 population) from bowel cancer, by sex, 1907–2020  " xr:uid="{47530009-178B-460F-BA76-2F2DC3108D78}"/>
    <hyperlink ref="C117" location="'4.13'!A1" display="Figure 4.13: Age-standardised mortality rates (per 100,000 population) from land transport accidents, by sex, 1968–2020; motor vehicles on register per 1,000 population, 1971–2020" xr:uid="{B633D8BE-A480-4458-9E2D-E8CD1CC9F8EA}"/>
    <hyperlink ref="C118" location="'4.14'!A1" display="Figure 4.14: Age-specific mortality rate (per 100,000 population) from suicide, by broad age groups, males (a) and females (b), 1907–2020" xr:uid="{7A1A096C-00E5-4E88-8DD1-6822429A04B1}"/>
    <hyperlink ref="C119" location="'4.15'!A1" display="Figure 4.15: Age-standardised mortality rates (per 100,000 population) from accidental poisoning, by sex, 1979–2020" xr:uid="{675BB251-A033-4B94-86E0-20ACAE8F433F}"/>
    <hyperlink ref="C120" location="'4.16'!A1" display="Figure 4.16: Age-standardised mortality rates (per 100,000 population) from drug-induced deaths, by sex, 1997–2020" xr:uid="{AFF2C747-8EF9-4BEC-AB3E-5E7CEF26AFF9}"/>
    <hyperlink ref="C121" location="'4.17'!A1" display="Figure 4.17: Age-standardised mortality rates (per 100,000 population) from mesothelioma, by sex, 1997–2020" xr:uid="{02B513FF-6A01-49F2-8EF0-4FF9AA3D8D94}"/>
    <hyperlink ref="C122" location="'4.18'!A1" display="Figure 4.18: Age-standardised mortality rates (per 100,000 population) from dementia (including Alzheimer’s disease), by sex, 1979–2020" xr:uid="{88E907F2-D205-4BE1-A579-6E8DE7F9DB04}"/>
    <hyperlink ref="C123" location="'4.19'!A1" display="Figure 4.19: Deaths from dementia (including Alzheimer’s disease), by age groups 60–64 to 85 and over, 1979–2020" xr:uid="{182C15B1-CB91-4B4F-A966-2C896BBB172D}"/>
    <hyperlink ref="C69" location="' 3.4d'!A1" display="Figure 3.4d: Proportion of MBS non-referred (GP) attendances claimed for videoconference or telephone modes for Indigenous Australians, by state and territory, 2019–20" xr:uid="{4734D84D-F809-4E3D-AEFB-E9BF1337A0D9}"/>
    <hyperlink ref="C70" location="' 3.5'!A1" display="' 3.5'!A1" xr:uid="{58826E53-9B6B-4340-807A-32459AA1DC6F}"/>
    <hyperlink ref="C71" location="' 3.6a'!A1" display="Figure 3.6a: Percentage change in ED presentations by Indigenous Australians, by sex, March–June 2020 compared with March–June 2019 " xr:uid="{5C95955E-4F72-4EB5-A280-78DD97396337}"/>
    <hyperlink ref="C72" location="' 3.6b'!A1" display="Figure 3.6b: Percentage change in ED presentations by Indigenous Australians, age group, March–June 2020 compared with March–June 2019  " xr:uid="{5B412621-B31F-48EB-BFAE-8DFA652B15DE}"/>
    <hyperlink ref="C73" location="' 3.6c'!A1" display="Figure 3.6c: Percentage change in ED presentations by Indigenous Australians, remoteness area, March–June 2020 compared with March–June 2019  " xr:uid="{C87C1A2D-BC7B-46E8-8A6E-F39AC9238077}"/>
    <hyperlink ref="C74" location="' 3.7a'!A1" display="Figure 3.7a: Number of ED presentations by month, Diseases of the respiratory system, Indigenous Australians, 2018–19 and 2019–20" xr:uid="{7F60C5F0-B823-4F45-BB22-8D2D2DB9B9ED}"/>
    <hyperlink ref="C75" location="' 3.7b'!A1" display="Figure 3.7b: Number of ED presentations by month, Infectious and parasitic diseases, Indigenous Australians, 2018–19 and 2019–20" xr:uid="{7D558D81-36FA-4D37-BDC6-AB04EF37B718}"/>
    <hyperlink ref="C76" location="' 3.7c'!A1" display="Figure 3.7c: Number of ED presentations by month, Injury, poisoning and consequences of external causes, Indigenous Australians, 2018–19 and 2019–20" xr:uid="{2FBDB4F8-8D74-4AB4-A980-4F0BF2367ABD}"/>
    <hyperlink ref="C77" location="'3.7d'!A1" display="Figure 3.7d: Number of ED presentations by month, by mental health and behavioural disorders, Indigenous Australians, 2018–19 and 2019–20" xr:uid="{FF01DDF9-F417-41E5-A30B-07CFCA72EC4D}"/>
    <hyperlink ref="C78" location="'3.8a'!A1" display="Figure 3.8a: ED presentations over time,Number of presentations, Indigenous Australians" xr:uid="{5055DE09-E7C1-4126-BE3C-D4B96A1F360F}"/>
    <hyperlink ref="C79" location="'3.8b'!A1" display="Figure 3.8b: ED presentations over time,Number per 1,000 population (crude rate), Indigenous Australians" xr:uid="{97354950-C767-4A52-88BB-48EE35E657EE}"/>
    <hyperlink ref="C80" location="'3.8c'!A1" display="Figure 3.8c: ED presentations over time, Average daily presentations (2017–18 to 2020–21), Indigenous Australians" xr:uid="{EF9C88BB-ACF7-486A-8C79-721F1D694BF9}"/>
    <hyperlink ref="C81" location="'3.8d'!A1" display="Figure 3.8d: ED presentations over time, Average daily presentations (2019-20 removed), Indigenous Australians" xr:uid="{2575DBC7-F1FE-4E59-832D-3BA1394FF593}"/>
    <hyperlink ref="C82" location="'3.9a'!A1" display="Figure 3.9a: Hospitalisations over time, number of hospitalisations, by whether they were for dialysis, Indigenous Australians" xr:uid="{65495CD3-0209-4A2C-A47D-3C6B800BA7D4}"/>
    <hyperlink ref="C83" location="'3.9b'!A1" display="Figure 3.9b: Hospitalisations over time, number per 1,000 population (crude rate), by whether they were for dialysis,Indigenous Australians" xr:uid="{FDDB7759-4506-4D7D-827A-CD47CE25AC39}"/>
    <hyperlink ref="C84" location="'3.10'!A1" display="'3.10'!A1" xr:uid="{03EE757C-7354-4F6D-BACC-A59E35FD195E}"/>
    <hyperlink ref="C85" location="'3.11a'!A1" display="Figure 3.11a: Percentage change in hospitalisations excluding dialysis, sex, Indigenous Australians, March–June 2020, compared with March–June 2019" xr:uid="{78857B84-EB2F-41F9-9798-8D2E76A11699}"/>
    <hyperlink ref="C86" location="'3.11b'!A1" display="Figure 3.11b: Percentage change in hospitalisations excluding dialysis, age group, Indigenous Australians, March–June 2020, compared with March–June 2019" xr:uid="{48460CB0-7692-4345-8C52-E8C1133738AC}"/>
    <hyperlink ref="C87" location="'3.11c'!A1" display="Figure 3.11c: Percentage change in hospitalisations excluding dialysis, remoteness area, Indigenous Australians, March–June 2020, compared with March–June 2019" xr:uid="{E0F59216-20A3-4CCD-AD46-7E74C5CBFADD}"/>
    <hyperlink ref="C88" location="'3.12'!A1" display="'3.12'!A1" xr:uid="{EA3F5557-6590-49C8-8A45-30DE1F46D2E2}"/>
    <hyperlink ref="C89" location="'3.13a'!A1" display="Figure 3.13a: Number of monthly elective surgery admissions, by clinical urgency categories, Indigenous Australians, 2017–18 to 2019–20 (Category 1)" xr:uid="{D4298B5A-682E-48BF-B45D-1B901DBEE390}"/>
    <hyperlink ref="C90" location="'3.13b'!A1" display="Figure 3.13b: Number of monthly elective surgery admissions, by clinical urgency categories, Indigenous Australians, 2017–18 to 2019–20 (Category 2)" xr:uid="{BA5AF80C-96D5-4B19-A201-CF779BC45228}"/>
    <hyperlink ref="C91" location="'3.13c'!A1" display="Figure 3.13c: Number of monthly elective surgery admissions, by clinical urgency categories, Indigenous Australians, 2017–18 to 2019–20 (Category 3)" xr:uid="{69508741-148F-4DF0-B712-F81F35073E4C}"/>
    <hyperlink ref="C92" location="'3.13d'!A1" display="Figure 3.13d: Number of monthly elective surgery admissions, by clinical urgency categories, Indigenous Australians, 2017–18 to 2019–20 (Number admissions by clinical urgency 2019–20)" xr:uid="{9855F923-23CC-4B28-8DB2-BD682B6EBDBE}"/>
    <hyperlink ref="C93" location="'3.14'!A1" display="'3.14'!A1" xr:uid="{3D31BDE7-764D-4521-9EEA-F340A054C756}"/>
    <hyperlink ref="C94" location="' S3.1'!A1" display="Table S3.1 ED presentations by selected characteristics, Indigenous Australians, 2017-18 to 2019-20" xr:uid="{392C6EA1-56CE-49FA-8985-30184A1BFA17}"/>
    <hyperlink ref="C95" location="' S3.2'!A1" display="Table S3.2 ED presentations by ICD-10 Principal Diagnosis, Indigenous Australians, 2019-20" xr:uid="{1F1B943B-F6B5-49AA-A047-00C563F7ED04}"/>
    <hyperlink ref="C96" location="' S3.3'!A1" display="Table S3.3. ED presentations by diagnostic categories, March–June 2019 and March–June 2020, Indigenous Australians" xr:uid="{77B9B3DB-8F55-4AAF-B995-E87A8C9F1596}"/>
    <hyperlink ref="C97" location="' S3.4'!A1" display="Table S3.4. Distribution of ED presentations by Indigenous Australians by triage status, 2019-20 and 2020-21" xr:uid="{424EECE0-0D2A-4056-AF81-9D82A765BAA3}"/>
    <hyperlink ref="C98" location="' S3.5'!A1" display="Table S3.5 ED presentations by ICD-10 Principal Diagnosis, Indigenous Australians, 2019-20 to 2020-21" xr:uid="{E26A52AE-8E7B-44C3-AFBD-542D78984F39}"/>
    <hyperlink ref="C99" location="' S3.6'!A1" display="Table S3.6 Hospitalisations by selected characteristics, Indigenous Australians, 2017-18 to 2019-20" xr:uid="{E84509A0-2910-47A8-9F96-EB76224CE254}"/>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CCEAA-5FFA-405C-9B17-4824D3077D69}">
  <dimension ref="A1:L796"/>
  <sheetViews>
    <sheetView showGridLines="0" workbookViewId="0"/>
  </sheetViews>
  <sheetFormatPr defaultRowHeight="14.4" x14ac:dyDescent="0.55000000000000004"/>
  <cols>
    <col min="2" max="2" width="10.26171875" bestFit="1" customWidth="1"/>
    <col min="3" max="3" width="17.578125" bestFit="1" customWidth="1"/>
  </cols>
  <sheetData>
    <row r="1" spans="1:12" x14ac:dyDescent="0.55000000000000004">
      <c r="A1" s="14" t="s">
        <v>114</v>
      </c>
      <c r="B1" s="87"/>
      <c r="C1" s="88"/>
      <c r="D1" s="89"/>
      <c r="L1" s="2" t="s">
        <v>887</v>
      </c>
    </row>
    <row r="2" spans="1:12" x14ac:dyDescent="0.55000000000000004">
      <c r="A2" s="16"/>
      <c r="B2" s="90"/>
      <c r="C2" s="88"/>
      <c r="D2" s="89"/>
    </row>
    <row r="3" spans="1:12" x14ac:dyDescent="0.55000000000000004">
      <c r="A3" s="18" t="s">
        <v>109</v>
      </c>
      <c r="B3" s="91" t="s">
        <v>110</v>
      </c>
      <c r="C3" s="92" t="s">
        <v>111</v>
      </c>
      <c r="D3" s="89"/>
    </row>
    <row r="4" spans="1:12" x14ac:dyDescent="0.55000000000000004">
      <c r="A4" s="19">
        <v>43891</v>
      </c>
      <c r="B4" s="90">
        <v>1</v>
      </c>
      <c r="C4" s="88"/>
      <c r="D4" s="89"/>
    </row>
    <row r="5" spans="1:12" x14ac:dyDescent="0.55000000000000004">
      <c r="A5" s="19">
        <v>43892</v>
      </c>
      <c r="B5" s="90">
        <v>0</v>
      </c>
      <c r="C5" s="88"/>
      <c r="D5" s="89"/>
    </row>
    <row r="6" spans="1:12" x14ac:dyDescent="0.55000000000000004">
      <c r="A6" s="19">
        <v>43893</v>
      </c>
      <c r="B6" s="90">
        <v>1</v>
      </c>
      <c r="C6" s="88"/>
      <c r="D6" s="89"/>
    </row>
    <row r="7" spans="1:12" x14ac:dyDescent="0.55000000000000004">
      <c r="A7" s="19">
        <v>43894</v>
      </c>
      <c r="B7" s="90">
        <v>0</v>
      </c>
      <c r="C7" s="88">
        <v>0.2857142857142857</v>
      </c>
      <c r="D7" s="89"/>
    </row>
    <row r="8" spans="1:12" x14ac:dyDescent="0.55000000000000004">
      <c r="A8" s="19">
        <v>43895</v>
      </c>
      <c r="B8" s="90">
        <v>0</v>
      </c>
      <c r="C8" s="88">
        <v>0.2857142857142857</v>
      </c>
      <c r="D8" s="89"/>
    </row>
    <row r="9" spans="1:12" x14ac:dyDescent="0.55000000000000004">
      <c r="A9" s="19">
        <v>43896</v>
      </c>
      <c r="B9" s="90">
        <v>0</v>
      </c>
      <c r="C9" s="88">
        <v>0.2857142857142857</v>
      </c>
      <c r="D9" s="89"/>
    </row>
    <row r="10" spans="1:12" x14ac:dyDescent="0.55000000000000004">
      <c r="A10" s="19">
        <v>43897</v>
      </c>
      <c r="B10" s="90">
        <v>0</v>
      </c>
      <c r="C10" s="88">
        <v>0.14285714285714285</v>
      </c>
      <c r="D10" s="89"/>
    </row>
    <row r="11" spans="1:12" x14ac:dyDescent="0.55000000000000004">
      <c r="A11" s="19">
        <v>43898</v>
      </c>
      <c r="B11" s="90">
        <v>1</v>
      </c>
      <c r="C11" s="88">
        <v>0.14285714285714285</v>
      </c>
      <c r="D11" s="89"/>
    </row>
    <row r="12" spans="1:12" x14ac:dyDescent="0.55000000000000004">
      <c r="A12" s="19">
        <v>43899</v>
      </c>
      <c r="B12" s="90">
        <v>0</v>
      </c>
      <c r="C12" s="88">
        <v>0.14285714285714285</v>
      </c>
      <c r="D12" s="89"/>
    </row>
    <row r="13" spans="1:12" x14ac:dyDescent="0.55000000000000004">
      <c r="A13" s="19">
        <v>43900</v>
      </c>
      <c r="B13" s="90">
        <v>0</v>
      </c>
      <c r="C13" s="88">
        <v>0.2857142857142857</v>
      </c>
      <c r="D13" s="89"/>
    </row>
    <row r="14" spans="1:12" x14ac:dyDescent="0.55000000000000004">
      <c r="A14" s="19">
        <v>43901</v>
      </c>
      <c r="B14" s="90">
        <v>0</v>
      </c>
      <c r="C14" s="88">
        <v>0.42857142857142855</v>
      </c>
      <c r="D14" s="89"/>
    </row>
    <row r="15" spans="1:12" x14ac:dyDescent="0.55000000000000004">
      <c r="A15" s="19">
        <v>43902</v>
      </c>
      <c r="B15" s="90">
        <v>0</v>
      </c>
      <c r="C15" s="88">
        <v>0.2857142857142857</v>
      </c>
      <c r="D15" s="89"/>
    </row>
    <row r="16" spans="1:12" x14ac:dyDescent="0.55000000000000004">
      <c r="A16" s="19">
        <v>43903</v>
      </c>
      <c r="B16" s="90">
        <v>1</v>
      </c>
      <c r="C16" s="88">
        <v>0.2857142857142857</v>
      </c>
      <c r="D16" s="89"/>
    </row>
    <row r="17" spans="1:4" x14ac:dyDescent="0.55000000000000004">
      <c r="A17" s="19">
        <v>43904</v>
      </c>
      <c r="B17" s="90">
        <v>1</v>
      </c>
      <c r="C17" s="88">
        <v>0.42857142857142855</v>
      </c>
      <c r="D17" s="89"/>
    </row>
    <row r="18" spans="1:4" x14ac:dyDescent="0.55000000000000004">
      <c r="A18" s="19">
        <v>43905</v>
      </c>
      <c r="B18" s="90">
        <v>0</v>
      </c>
      <c r="C18" s="88">
        <v>0.42857142857142855</v>
      </c>
      <c r="D18" s="89"/>
    </row>
    <row r="19" spans="1:4" x14ac:dyDescent="0.55000000000000004">
      <c r="A19" s="19">
        <v>43906</v>
      </c>
      <c r="B19" s="90">
        <v>0</v>
      </c>
      <c r="C19" s="88">
        <v>0.42857142857142855</v>
      </c>
      <c r="D19" s="89"/>
    </row>
    <row r="20" spans="1:4" x14ac:dyDescent="0.55000000000000004">
      <c r="A20" s="19">
        <v>43907</v>
      </c>
      <c r="B20" s="90">
        <v>1</v>
      </c>
      <c r="C20" s="88">
        <v>0.42857142857142855</v>
      </c>
      <c r="D20" s="89"/>
    </row>
    <row r="21" spans="1:4" x14ac:dyDescent="0.55000000000000004">
      <c r="A21" s="19">
        <v>43908</v>
      </c>
      <c r="B21" s="90">
        <v>0</v>
      </c>
      <c r="C21" s="88">
        <v>0.2857142857142857</v>
      </c>
      <c r="D21" s="89"/>
    </row>
    <row r="22" spans="1:4" x14ac:dyDescent="0.55000000000000004">
      <c r="A22" s="19">
        <v>43909</v>
      </c>
      <c r="B22" s="90">
        <v>0</v>
      </c>
      <c r="C22" s="88">
        <v>0.2857142857142857</v>
      </c>
      <c r="D22" s="89"/>
    </row>
    <row r="23" spans="1:4" x14ac:dyDescent="0.55000000000000004">
      <c r="A23" s="19">
        <v>43910</v>
      </c>
      <c r="B23" s="90">
        <v>1</v>
      </c>
      <c r="C23" s="88">
        <v>0.2857142857142857</v>
      </c>
      <c r="D23" s="89"/>
    </row>
    <row r="24" spans="1:4" x14ac:dyDescent="0.55000000000000004">
      <c r="A24" s="19">
        <v>43911</v>
      </c>
      <c r="B24" s="90">
        <v>0</v>
      </c>
      <c r="C24" s="88">
        <v>0.2857142857142857</v>
      </c>
      <c r="D24" s="89"/>
    </row>
    <row r="25" spans="1:4" x14ac:dyDescent="0.55000000000000004">
      <c r="A25" s="19">
        <v>43912</v>
      </c>
      <c r="B25" s="90">
        <v>0</v>
      </c>
      <c r="C25" s="88">
        <v>0.42857142857142855</v>
      </c>
      <c r="D25" s="89"/>
    </row>
    <row r="26" spans="1:4" x14ac:dyDescent="0.55000000000000004">
      <c r="A26" s="19">
        <v>43913</v>
      </c>
      <c r="B26" s="90">
        <v>0</v>
      </c>
      <c r="C26" s="88">
        <v>1</v>
      </c>
      <c r="D26" s="89"/>
    </row>
    <row r="27" spans="1:4" x14ac:dyDescent="0.55000000000000004">
      <c r="A27" s="19">
        <v>43914</v>
      </c>
      <c r="B27" s="90">
        <v>1</v>
      </c>
      <c r="C27" s="88">
        <v>0.8571428571428571</v>
      </c>
      <c r="D27" s="89"/>
    </row>
    <row r="28" spans="1:4" x14ac:dyDescent="0.55000000000000004">
      <c r="A28" s="19">
        <v>43915</v>
      </c>
      <c r="B28" s="90">
        <v>1</v>
      </c>
      <c r="C28" s="88">
        <v>1</v>
      </c>
      <c r="D28" s="89"/>
    </row>
    <row r="29" spans="1:4" x14ac:dyDescent="0.55000000000000004">
      <c r="A29" s="19">
        <v>43916</v>
      </c>
      <c r="B29" s="90">
        <v>4</v>
      </c>
      <c r="C29" s="88">
        <v>1.2857142857142858</v>
      </c>
      <c r="D29" s="89"/>
    </row>
    <row r="30" spans="1:4" x14ac:dyDescent="0.55000000000000004">
      <c r="A30" s="19">
        <v>43917</v>
      </c>
      <c r="B30" s="90">
        <v>0</v>
      </c>
      <c r="C30" s="88">
        <v>1.5714285714285714</v>
      </c>
      <c r="D30" s="89"/>
    </row>
    <row r="31" spans="1:4" x14ac:dyDescent="0.55000000000000004">
      <c r="A31" s="19">
        <v>43918</v>
      </c>
      <c r="B31" s="90">
        <v>1</v>
      </c>
      <c r="C31" s="88">
        <v>1.5714285714285714</v>
      </c>
      <c r="D31" s="89"/>
    </row>
    <row r="32" spans="1:4" x14ac:dyDescent="0.55000000000000004">
      <c r="A32" s="19">
        <v>43919</v>
      </c>
      <c r="B32" s="90">
        <v>2</v>
      </c>
      <c r="C32" s="88">
        <v>1.7142857142857142</v>
      </c>
      <c r="D32" s="89"/>
    </row>
    <row r="33" spans="1:4" x14ac:dyDescent="0.55000000000000004">
      <c r="A33" s="19">
        <v>43920</v>
      </c>
      <c r="B33" s="90">
        <v>2</v>
      </c>
      <c r="C33" s="88">
        <v>1.5714285714285714</v>
      </c>
      <c r="D33" s="89"/>
    </row>
    <row r="34" spans="1:4" x14ac:dyDescent="0.55000000000000004">
      <c r="A34" s="19">
        <v>43921</v>
      </c>
      <c r="B34" s="90">
        <v>1</v>
      </c>
      <c r="C34" s="88">
        <v>2.1428571428571428</v>
      </c>
      <c r="D34" s="89"/>
    </row>
    <row r="35" spans="1:4" x14ac:dyDescent="0.55000000000000004">
      <c r="A35" s="19">
        <v>43922</v>
      </c>
      <c r="B35" s="90">
        <v>2</v>
      </c>
      <c r="C35" s="88">
        <v>2.2857142857142856</v>
      </c>
      <c r="D35" s="89"/>
    </row>
    <row r="36" spans="1:4" x14ac:dyDescent="0.55000000000000004">
      <c r="A36" s="19">
        <v>43923</v>
      </c>
      <c r="B36" s="90">
        <v>3</v>
      </c>
      <c r="C36" s="88">
        <v>2.7142857142857144</v>
      </c>
      <c r="D36" s="89"/>
    </row>
    <row r="37" spans="1:4" x14ac:dyDescent="0.55000000000000004">
      <c r="A37" s="19">
        <v>43924</v>
      </c>
      <c r="B37" s="90">
        <v>4</v>
      </c>
      <c r="C37" s="88">
        <v>3.2857142857142856</v>
      </c>
      <c r="D37" s="89"/>
    </row>
    <row r="38" spans="1:4" x14ac:dyDescent="0.55000000000000004">
      <c r="A38" s="19">
        <v>43925</v>
      </c>
      <c r="B38" s="90">
        <v>2</v>
      </c>
      <c r="C38" s="88">
        <v>4.1428571428571432</v>
      </c>
      <c r="D38" s="89"/>
    </row>
    <row r="39" spans="1:4" x14ac:dyDescent="0.55000000000000004">
      <c r="A39" s="19">
        <v>43926</v>
      </c>
      <c r="B39" s="90">
        <v>5</v>
      </c>
      <c r="C39" s="88">
        <v>4.1428571428571432</v>
      </c>
      <c r="D39" s="89"/>
    </row>
    <row r="40" spans="1:4" x14ac:dyDescent="0.55000000000000004">
      <c r="A40" s="19">
        <v>43927</v>
      </c>
      <c r="B40" s="90">
        <v>6</v>
      </c>
      <c r="C40" s="88">
        <v>3.8571428571428572</v>
      </c>
      <c r="D40" s="89"/>
    </row>
    <row r="41" spans="1:4" x14ac:dyDescent="0.55000000000000004">
      <c r="A41" s="19">
        <v>43928</v>
      </c>
      <c r="B41" s="90">
        <v>7</v>
      </c>
      <c r="C41" s="88">
        <v>3.7142857142857144</v>
      </c>
      <c r="D41" s="89"/>
    </row>
    <row r="42" spans="1:4" x14ac:dyDescent="0.55000000000000004">
      <c r="A42" s="19">
        <v>43929</v>
      </c>
      <c r="B42" s="90">
        <v>2</v>
      </c>
      <c r="C42" s="88">
        <v>3.7142857142857144</v>
      </c>
      <c r="D42" s="89"/>
    </row>
    <row r="43" spans="1:4" x14ac:dyDescent="0.55000000000000004">
      <c r="A43" s="19">
        <v>43930</v>
      </c>
      <c r="B43" s="90">
        <v>1</v>
      </c>
      <c r="C43" s="88">
        <v>3.4285714285714284</v>
      </c>
      <c r="D43" s="89"/>
    </row>
    <row r="44" spans="1:4" x14ac:dyDescent="0.55000000000000004">
      <c r="A44" s="19">
        <v>43931</v>
      </c>
      <c r="B44" s="90">
        <v>3</v>
      </c>
      <c r="C44" s="88">
        <v>2.8571428571428572</v>
      </c>
      <c r="D44" s="89"/>
    </row>
    <row r="45" spans="1:4" x14ac:dyDescent="0.55000000000000004">
      <c r="A45" s="19">
        <v>43932</v>
      </c>
      <c r="B45" s="90">
        <v>2</v>
      </c>
      <c r="C45" s="88">
        <v>2</v>
      </c>
      <c r="D45" s="89"/>
    </row>
    <row r="46" spans="1:4" x14ac:dyDescent="0.55000000000000004">
      <c r="A46" s="19">
        <v>43933</v>
      </c>
      <c r="B46" s="90">
        <v>3</v>
      </c>
      <c r="C46" s="88">
        <v>1.8571428571428572</v>
      </c>
      <c r="D46" s="89"/>
    </row>
    <row r="47" spans="1:4" x14ac:dyDescent="0.55000000000000004">
      <c r="A47" s="19">
        <v>43934</v>
      </c>
      <c r="B47" s="90">
        <v>2</v>
      </c>
      <c r="C47" s="88">
        <v>1.7142857142857142</v>
      </c>
      <c r="D47" s="89"/>
    </row>
    <row r="48" spans="1:4" x14ac:dyDescent="0.55000000000000004">
      <c r="A48" s="19">
        <v>43935</v>
      </c>
      <c r="B48" s="90">
        <v>1</v>
      </c>
      <c r="C48" s="88">
        <v>1.5714285714285714</v>
      </c>
      <c r="D48" s="89"/>
    </row>
    <row r="49" spans="1:4" x14ac:dyDescent="0.55000000000000004">
      <c r="A49" s="19">
        <v>43936</v>
      </c>
      <c r="B49" s="90">
        <v>1</v>
      </c>
      <c r="C49" s="88">
        <v>1.7142857142857142</v>
      </c>
      <c r="D49" s="89"/>
    </row>
    <row r="50" spans="1:4" x14ac:dyDescent="0.55000000000000004">
      <c r="A50" s="19">
        <v>43937</v>
      </c>
      <c r="B50" s="90">
        <v>0</v>
      </c>
      <c r="C50" s="88">
        <v>1.5714285714285714</v>
      </c>
      <c r="D50" s="89"/>
    </row>
    <row r="51" spans="1:4" x14ac:dyDescent="0.55000000000000004">
      <c r="A51" s="19">
        <v>43938</v>
      </c>
      <c r="B51" s="90">
        <v>2</v>
      </c>
      <c r="C51" s="88">
        <v>1.4285714285714286</v>
      </c>
      <c r="D51" s="89"/>
    </row>
    <row r="52" spans="1:4" x14ac:dyDescent="0.55000000000000004">
      <c r="A52" s="19">
        <v>43939</v>
      </c>
      <c r="B52" s="90">
        <v>3</v>
      </c>
      <c r="C52" s="88">
        <v>1.4285714285714286</v>
      </c>
      <c r="D52" s="89"/>
    </row>
    <row r="53" spans="1:4" x14ac:dyDescent="0.55000000000000004">
      <c r="A53" s="19">
        <v>43940</v>
      </c>
      <c r="B53" s="90">
        <v>2</v>
      </c>
      <c r="C53" s="88">
        <v>1.5714285714285714</v>
      </c>
      <c r="D53" s="89"/>
    </row>
    <row r="54" spans="1:4" x14ac:dyDescent="0.55000000000000004">
      <c r="A54" s="19">
        <v>43941</v>
      </c>
      <c r="B54" s="90">
        <v>1</v>
      </c>
      <c r="C54" s="88">
        <v>1.8571428571428572</v>
      </c>
      <c r="D54" s="89"/>
    </row>
    <row r="55" spans="1:4" x14ac:dyDescent="0.55000000000000004">
      <c r="A55" s="19">
        <v>43942</v>
      </c>
      <c r="B55" s="90">
        <v>1</v>
      </c>
      <c r="C55" s="88">
        <v>2</v>
      </c>
      <c r="D55" s="89"/>
    </row>
    <row r="56" spans="1:4" x14ac:dyDescent="0.55000000000000004">
      <c r="A56" s="19">
        <v>43943</v>
      </c>
      <c r="B56" s="90">
        <v>2</v>
      </c>
      <c r="C56" s="88">
        <v>1.8571428571428572</v>
      </c>
      <c r="D56" s="89"/>
    </row>
    <row r="57" spans="1:4" x14ac:dyDescent="0.55000000000000004">
      <c r="A57" s="19">
        <v>43944</v>
      </c>
      <c r="B57" s="90">
        <v>2</v>
      </c>
      <c r="C57" s="88">
        <v>1.8571428571428572</v>
      </c>
      <c r="D57" s="89"/>
    </row>
    <row r="58" spans="1:4" x14ac:dyDescent="0.55000000000000004">
      <c r="A58" s="19">
        <v>43945</v>
      </c>
      <c r="B58" s="90">
        <v>3</v>
      </c>
      <c r="C58" s="88">
        <v>1.8571428571428572</v>
      </c>
      <c r="D58" s="89"/>
    </row>
    <row r="59" spans="1:4" x14ac:dyDescent="0.55000000000000004">
      <c r="A59" s="19">
        <v>43946</v>
      </c>
      <c r="B59" s="90">
        <v>2</v>
      </c>
      <c r="C59" s="88">
        <v>2.4285714285714284</v>
      </c>
      <c r="D59" s="89"/>
    </row>
    <row r="60" spans="1:4" x14ac:dyDescent="0.55000000000000004">
      <c r="A60" s="19">
        <v>43947</v>
      </c>
      <c r="B60" s="90">
        <v>2</v>
      </c>
      <c r="C60" s="88">
        <v>2.4285714285714284</v>
      </c>
      <c r="D60" s="89"/>
    </row>
    <row r="61" spans="1:4" x14ac:dyDescent="0.55000000000000004">
      <c r="A61" s="19">
        <v>43948</v>
      </c>
      <c r="B61" s="90">
        <v>1</v>
      </c>
      <c r="C61" s="88">
        <v>2.4285714285714284</v>
      </c>
      <c r="D61" s="89"/>
    </row>
    <row r="62" spans="1:4" x14ac:dyDescent="0.55000000000000004">
      <c r="A62" s="19">
        <v>43949</v>
      </c>
      <c r="B62" s="90">
        <v>5</v>
      </c>
      <c r="C62" s="88">
        <v>2.1428571428571428</v>
      </c>
      <c r="D62" s="89"/>
    </row>
    <row r="63" spans="1:4" x14ac:dyDescent="0.55000000000000004">
      <c r="A63" s="19">
        <v>43950</v>
      </c>
      <c r="B63" s="90">
        <v>2</v>
      </c>
      <c r="C63" s="88">
        <v>1.8571428571428572</v>
      </c>
      <c r="D63" s="89"/>
    </row>
    <row r="64" spans="1:4" x14ac:dyDescent="0.55000000000000004">
      <c r="A64" s="19">
        <v>43951</v>
      </c>
      <c r="B64" s="90">
        <v>2</v>
      </c>
      <c r="C64" s="88">
        <v>1.8571428571428572</v>
      </c>
      <c r="D64" s="89"/>
    </row>
    <row r="65" spans="1:4" x14ac:dyDescent="0.55000000000000004">
      <c r="A65" s="19">
        <v>43952</v>
      </c>
      <c r="B65" s="90">
        <v>1</v>
      </c>
      <c r="C65" s="88">
        <v>1.8571428571428572</v>
      </c>
      <c r="D65" s="89"/>
    </row>
    <row r="66" spans="1:4" x14ac:dyDescent="0.55000000000000004">
      <c r="A66" s="19">
        <v>43953</v>
      </c>
      <c r="B66" s="90">
        <v>0</v>
      </c>
      <c r="C66" s="88">
        <v>1.2857142857142858</v>
      </c>
      <c r="D66" s="89"/>
    </row>
    <row r="67" spans="1:4" x14ac:dyDescent="0.55000000000000004">
      <c r="A67" s="19">
        <v>43954</v>
      </c>
      <c r="B67" s="90">
        <v>2</v>
      </c>
      <c r="C67" s="88">
        <v>1</v>
      </c>
      <c r="D67" s="89"/>
    </row>
    <row r="68" spans="1:4" x14ac:dyDescent="0.55000000000000004">
      <c r="A68" s="19">
        <v>43955</v>
      </c>
      <c r="B68" s="90">
        <v>1</v>
      </c>
      <c r="C68" s="88">
        <v>0.7142857142857143</v>
      </c>
      <c r="D68" s="89"/>
    </row>
    <row r="69" spans="1:4" x14ac:dyDescent="0.55000000000000004">
      <c r="A69" s="19">
        <v>43956</v>
      </c>
      <c r="B69" s="90">
        <v>1</v>
      </c>
      <c r="C69" s="88">
        <v>0.5714285714285714</v>
      </c>
      <c r="D69" s="89"/>
    </row>
    <row r="70" spans="1:4" x14ac:dyDescent="0.55000000000000004">
      <c r="A70" s="19">
        <v>43957</v>
      </c>
      <c r="B70" s="90">
        <v>0</v>
      </c>
      <c r="C70" s="88">
        <v>0.5714285714285714</v>
      </c>
      <c r="D70" s="89"/>
    </row>
    <row r="71" spans="1:4" x14ac:dyDescent="0.55000000000000004">
      <c r="A71" s="19">
        <v>43958</v>
      </c>
      <c r="B71" s="90">
        <v>0</v>
      </c>
      <c r="C71" s="88">
        <v>0.2857142857142857</v>
      </c>
      <c r="D71" s="89"/>
    </row>
    <row r="72" spans="1:4" x14ac:dyDescent="0.55000000000000004">
      <c r="A72" s="19">
        <v>43959</v>
      </c>
      <c r="B72" s="90">
        <v>0</v>
      </c>
      <c r="C72" s="88">
        <v>0.14285714285714285</v>
      </c>
      <c r="D72" s="89"/>
    </row>
    <row r="73" spans="1:4" x14ac:dyDescent="0.55000000000000004">
      <c r="A73" s="19">
        <v>43960</v>
      </c>
      <c r="B73" s="90">
        <v>0</v>
      </c>
      <c r="C73" s="88">
        <v>0</v>
      </c>
      <c r="D73" s="89"/>
    </row>
    <row r="74" spans="1:4" x14ac:dyDescent="0.55000000000000004">
      <c r="A74" s="19">
        <v>43961</v>
      </c>
      <c r="B74" s="90">
        <v>0</v>
      </c>
      <c r="C74" s="88">
        <v>0.14285714285714285</v>
      </c>
      <c r="D74" s="89"/>
    </row>
    <row r="75" spans="1:4" x14ac:dyDescent="0.55000000000000004">
      <c r="A75" s="19">
        <v>43962</v>
      </c>
      <c r="B75" s="90">
        <v>0</v>
      </c>
      <c r="C75" s="88">
        <v>0.14285714285714285</v>
      </c>
      <c r="D75" s="89"/>
    </row>
    <row r="76" spans="1:4" x14ac:dyDescent="0.55000000000000004">
      <c r="A76" s="19">
        <v>43963</v>
      </c>
      <c r="B76" s="90">
        <v>0</v>
      </c>
      <c r="C76" s="88">
        <v>0.14285714285714285</v>
      </c>
      <c r="D76" s="89"/>
    </row>
    <row r="77" spans="1:4" x14ac:dyDescent="0.55000000000000004">
      <c r="A77" s="19">
        <v>43964</v>
      </c>
      <c r="B77" s="90">
        <v>1</v>
      </c>
      <c r="C77" s="88">
        <v>0.14285714285714285</v>
      </c>
      <c r="D77" s="89"/>
    </row>
    <row r="78" spans="1:4" x14ac:dyDescent="0.55000000000000004">
      <c r="A78" s="19">
        <v>43965</v>
      </c>
      <c r="B78" s="90">
        <v>0</v>
      </c>
      <c r="C78" s="88">
        <v>0.14285714285714285</v>
      </c>
      <c r="D78" s="89"/>
    </row>
    <row r="79" spans="1:4" x14ac:dyDescent="0.55000000000000004">
      <c r="A79" s="19">
        <v>43966</v>
      </c>
      <c r="B79" s="90">
        <v>0</v>
      </c>
      <c r="C79" s="88">
        <v>0.2857142857142857</v>
      </c>
      <c r="D79" s="89"/>
    </row>
    <row r="80" spans="1:4" x14ac:dyDescent="0.55000000000000004">
      <c r="A80" s="19">
        <v>43967</v>
      </c>
      <c r="B80" s="90">
        <v>0</v>
      </c>
      <c r="C80" s="88">
        <v>0.42857142857142855</v>
      </c>
      <c r="D80" s="89"/>
    </row>
    <row r="81" spans="1:4" x14ac:dyDescent="0.55000000000000004">
      <c r="A81" s="19">
        <v>43968</v>
      </c>
      <c r="B81" s="90">
        <v>0</v>
      </c>
      <c r="C81" s="88">
        <v>0.2857142857142857</v>
      </c>
      <c r="D81" s="89"/>
    </row>
    <row r="82" spans="1:4" x14ac:dyDescent="0.55000000000000004">
      <c r="A82" s="19">
        <v>43969</v>
      </c>
      <c r="B82" s="90">
        <v>1</v>
      </c>
      <c r="C82" s="88">
        <v>0.2857142857142857</v>
      </c>
      <c r="D82" s="89"/>
    </row>
    <row r="83" spans="1:4" x14ac:dyDescent="0.55000000000000004">
      <c r="A83" s="19">
        <v>43970</v>
      </c>
      <c r="B83" s="90">
        <v>1</v>
      </c>
      <c r="C83" s="88">
        <v>0.42857142857142855</v>
      </c>
      <c r="D83" s="89"/>
    </row>
    <row r="84" spans="1:4" x14ac:dyDescent="0.55000000000000004">
      <c r="A84" s="19">
        <v>43971</v>
      </c>
      <c r="B84" s="90">
        <v>0</v>
      </c>
      <c r="C84" s="88">
        <v>0.5714285714285714</v>
      </c>
      <c r="D84" s="89"/>
    </row>
    <row r="85" spans="1:4" x14ac:dyDescent="0.55000000000000004">
      <c r="A85" s="19">
        <v>43972</v>
      </c>
      <c r="B85" s="90">
        <v>0</v>
      </c>
      <c r="C85" s="88">
        <v>0.5714285714285714</v>
      </c>
      <c r="D85" s="89"/>
    </row>
    <row r="86" spans="1:4" x14ac:dyDescent="0.55000000000000004">
      <c r="A86" s="19">
        <v>43973</v>
      </c>
      <c r="B86" s="90">
        <v>1</v>
      </c>
      <c r="C86" s="88">
        <v>0.42857142857142855</v>
      </c>
      <c r="D86" s="89"/>
    </row>
    <row r="87" spans="1:4" x14ac:dyDescent="0.55000000000000004">
      <c r="A87" s="19">
        <v>43974</v>
      </c>
      <c r="B87" s="90">
        <v>1</v>
      </c>
      <c r="C87" s="88">
        <v>0.2857142857142857</v>
      </c>
      <c r="D87" s="89"/>
    </row>
    <row r="88" spans="1:4" x14ac:dyDescent="0.55000000000000004">
      <c r="A88" s="19">
        <v>43975</v>
      </c>
      <c r="B88" s="90">
        <v>0</v>
      </c>
      <c r="C88" s="88">
        <v>0.2857142857142857</v>
      </c>
      <c r="D88" s="89"/>
    </row>
    <row r="89" spans="1:4" x14ac:dyDescent="0.55000000000000004">
      <c r="A89" s="19">
        <v>43976</v>
      </c>
      <c r="B89" s="90">
        <v>0</v>
      </c>
      <c r="C89" s="88">
        <v>0.2857142857142857</v>
      </c>
      <c r="D89" s="89"/>
    </row>
    <row r="90" spans="1:4" x14ac:dyDescent="0.55000000000000004">
      <c r="A90" s="19">
        <v>43977</v>
      </c>
      <c r="B90" s="90">
        <v>0</v>
      </c>
      <c r="C90" s="88">
        <v>0.14285714285714285</v>
      </c>
      <c r="D90" s="89"/>
    </row>
    <row r="91" spans="1:4" x14ac:dyDescent="0.55000000000000004">
      <c r="A91" s="19">
        <v>43978</v>
      </c>
      <c r="B91" s="90">
        <v>0</v>
      </c>
      <c r="C91" s="88">
        <v>0</v>
      </c>
      <c r="D91" s="89"/>
    </row>
    <row r="92" spans="1:4" x14ac:dyDescent="0.55000000000000004">
      <c r="A92" s="19">
        <v>43979</v>
      </c>
      <c r="B92" s="90">
        <v>0</v>
      </c>
      <c r="C92" s="88">
        <v>0</v>
      </c>
      <c r="D92" s="89"/>
    </row>
    <row r="93" spans="1:4" x14ac:dyDescent="0.55000000000000004">
      <c r="A93" s="19">
        <v>43980</v>
      </c>
      <c r="B93" s="90">
        <v>0</v>
      </c>
      <c r="C93" s="88">
        <v>0</v>
      </c>
      <c r="D93" s="89"/>
    </row>
    <row r="94" spans="1:4" x14ac:dyDescent="0.55000000000000004">
      <c r="A94" s="19">
        <v>43981</v>
      </c>
      <c r="B94" s="90">
        <v>0</v>
      </c>
      <c r="C94" s="88">
        <v>0</v>
      </c>
      <c r="D94" s="89"/>
    </row>
    <row r="95" spans="1:4" x14ac:dyDescent="0.55000000000000004">
      <c r="A95" s="19">
        <v>43982</v>
      </c>
      <c r="B95" s="90">
        <v>0</v>
      </c>
      <c r="C95" s="88">
        <v>0</v>
      </c>
      <c r="D95" s="89"/>
    </row>
    <row r="96" spans="1:4" x14ac:dyDescent="0.55000000000000004">
      <c r="A96" s="19">
        <v>43983</v>
      </c>
      <c r="B96" s="90">
        <v>0</v>
      </c>
      <c r="C96" s="88">
        <v>0</v>
      </c>
      <c r="D96" s="89"/>
    </row>
    <row r="97" spans="1:4" x14ac:dyDescent="0.55000000000000004">
      <c r="A97" s="19">
        <v>43984</v>
      </c>
      <c r="B97" s="90">
        <v>0</v>
      </c>
      <c r="C97" s="88">
        <v>0</v>
      </c>
      <c r="D97" s="89"/>
    </row>
    <row r="98" spans="1:4" x14ac:dyDescent="0.55000000000000004">
      <c r="A98" s="19">
        <v>43985</v>
      </c>
      <c r="B98" s="90">
        <v>0</v>
      </c>
      <c r="C98" s="88">
        <v>0</v>
      </c>
      <c r="D98" s="89"/>
    </row>
    <row r="99" spans="1:4" x14ac:dyDescent="0.55000000000000004">
      <c r="A99" s="19">
        <v>43986</v>
      </c>
      <c r="B99" s="90">
        <v>0</v>
      </c>
      <c r="C99" s="88">
        <v>0</v>
      </c>
      <c r="D99" s="89"/>
    </row>
    <row r="100" spans="1:4" x14ac:dyDescent="0.55000000000000004">
      <c r="A100" s="19">
        <v>43987</v>
      </c>
      <c r="B100" s="90">
        <v>0</v>
      </c>
      <c r="C100" s="88">
        <v>0</v>
      </c>
      <c r="D100" s="89"/>
    </row>
    <row r="101" spans="1:4" x14ac:dyDescent="0.55000000000000004">
      <c r="A101" s="19">
        <v>43988</v>
      </c>
      <c r="B101" s="90">
        <v>0</v>
      </c>
      <c r="C101" s="88">
        <v>0</v>
      </c>
      <c r="D101" s="89"/>
    </row>
    <row r="102" spans="1:4" x14ac:dyDescent="0.55000000000000004">
      <c r="A102" s="19">
        <v>43989</v>
      </c>
      <c r="B102" s="90">
        <v>0</v>
      </c>
      <c r="C102" s="88">
        <v>0</v>
      </c>
      <c r="D102" s="89"/>
    </row>
    <row r="103" spans="1:4" x14ac:dyDescent="0.55000000000000004">
      <c r="A103" s="19">
        <v>43990</v>
      </c>
      <c r="B103" s="90">
        <v>0</v>
      </c>
      <c r="C103" s="88">
        <v>0</v>
      </c>
      <c r="D103" s="89"/>
    </row>
    <row r="104" spans="1:4" x14ac:dyDescent="0.55000000000000004">
      <c r="A104" s="19">
        <v>43991</v>
      </c>
      <c r="B104" s="90">
        <v>0</v>
      </c>
      <c r="C104" s="88">
        <v>0</v>
      </c>
      <c r="D104" s="89"/>
    </row>
    <row r="105" spans="1:4" x14ac:dyDescent="0.55000000000000004">
      <c r="A105" s="19">
        <v>43992</v>
      </c>
      <c r="B105" s="90">
        <v>0</v>
      </c>
      <c r="C105" s="88">
        <v>0</v>
      </c>
      <c r="D105" s="89"/>
    </row>
    <row r="106" spans="1:4" x14ac:dyDescent="0.55000000000000004">
      <c r="A106" s="19">
        <v>43993</v>
      </c>
      <c r="B106" s="90">
        <v>0</v>
      </c>
      <c r="C106" s="88">
        <v>0</v>
      </c>
      <c r="D106" s="89"/>
    </row>
    <row r="107" spans="1:4" x14ac:dyDescent="0.55000000000000004">
      <c r="A107" s="19">
        <v>43994</v>
      </c>
      <c r="B107" s="90">
        <v>0</v>
      </c>
      <c r="C107" s="88">
        <v>0</v>
      </c>
      <c r="D107" s="89"/>
    </row>
    <row r="108" spans="1:4" x14ac:dyDescent="0.55000000000000004">
      <c r="A108" s="19">
        <v>43995</v>
      </c>
      <c r="B108" s="90">
        <v>0</v>
      </c>
      <c r="C108" s="88">
        <v>0</v>
      </c>
      <c r="D108" s="89"/>
    </row>
    <row r="109" spans="1:4" x14ac:dyDescent="0.55000000000000004">
      <c r="A109" s="19">
        <v>43996</v>
      </c>
      <c r="B109" s="90">
        <v>0</v>
      </c>
      <c r="C109" s="88">
        <v>0</v>
      </c>
      <c r="D109" s="89"/>
    </row>
    <row r="110" spans="1:4" x14ac:dyDescent="0.55000000000000004">
      <c r="A110" s="19">
        <v>43997</v>
      </c>
      <c r="B110" s="90">
        <v>0</v>
      </c>
      <c r="C110" s="88">
        <v>0</v>
      </c>
      <c r="D110" s="89"/>
    </row>
    <row r="111" spans="1:4" x14ac:dyDescent="0.55000000000000004">
      <c r="A111" s="19">
        <v>43998</v>
      </c>
      <c r="B111" s="90">
        <v>0</v>
      </c>
      <c r="C111" s="88">
        <v>0</v>
      </c>
      <c r="D111" s="89"/>
    </row>
    <row r="112" spans="1:4" x14ac:dyDescent="0.55000000000000004">
      <c r="A112" s="19">
        <v>43999</v>
      </c>
      <c r="B112" s="90">
        <v>0</v>
      </c>
      <c r="C112" s="88">
        <v>0</v>
      </c>
      <c r="D112" s="89"/>
    </row>
    <row r="113" spans="1:4" x14ac:dyDescent="0.55000000000000004">
      <c r="A113" s="19">
        <v>44000</v>
      </c>
      <c r="B113" s="90">
        <v>0</v>
      </c>
      <c r="C113" s="88">
        <v>0</v>
      </c>
      <c r="D113" s="89"/>
    </row>
    <row r="114" spans="1:4" x14ac:dyDescent="0.55000000000000004">
      <c r="A114" s="19">
        <v>44001</v>
      </c>
      <c r="B114" s="90">
        <v>0</v>
      </c>
      <c r="C114" s="88">
        <v>0</v>
      </c>
      <c r="D114" s="89"/>
    </row>
    <row r="115" spans="1:4" x14ac:dyDescent="0.55000000000000004">
      <c r="A115" s="19">
        <v>44002</v>
      </c>
      <c r="B115" s="90">
        <v>0</v>
      </c>
      <c r="C115" s="88">
        <v>0</v>
      </c>
      <c r="D115" s="89"/>
    </row>
    <row r="116" spans="1:4" x14ac:dyDescent="0.55000000000000004">
      <c r="A116" s="19">
        <v>44003</v>
      </c>
      <c r="B116" s="90">
        <v>0</v>
      </c>
      <c r="C116" s="88">
        <v>0.14285714285714285</v>
      </c>
      <c r="D116" s="89"/>
    </row>
    <row r="117" spans="1:4" x14ac:dyDescent="0.55000000000000004">
      <c r="A117" s="19">
        <v>44004</v>
      </c>
      <c r="B117" s="90">
        <v>0</v>
      </c>
      <c r="C117" s="88">
        <v>0.14285714285714285</v>
      </c>
      <c r="D117" s="89"/>
    </row>
    <row r="118" spans="1:4" x14ac:dyDescent="0.55000000000000004">
      <c r="A118" s="19">
        <v>44005</v>
      </c>
      <c r="B118" s="90">
        <v>0</v>
      </c>
      <c r="C118" s="88">
        <v>0.14285714285714285</v>
      </c>
      <c r="D118" s="89"/>
    </row>
    <row r="119" spans="1:4" x14ac:dyDescent="0.55000000000000004">
      <c r="A119" s="19">
        <v>44006</v>
      </c>
      <c r="B119" s="90">
        <v>1</v>
      </c>
      <c r="C119" s="88">
        <v>0.14285714285714285</v>
      </c>
      <c r="D119" s="89"/>
    </row>
    <row r="120" spans="1:4" x14ac:dyDescent="0.55000000000000004">
      <c r="A120" s="19">
        <v>44007</v>
      </c>
      <c r="B120" s="90">
        <v>0</v>
      </c>
      <c r="C120" s="88">
        <v>0.14285714285714285</v>
      </c>
      <c r="D120" s="89"/>
    </row>
    <row r="121" spans="1:4" x14ac:dyDescent="0.55000000000000004">
      <c r="A121" s="19">
        <v>44008</v>
      </c>
      <c r="B121" s="90">
        <v>0</v>
      </c>
      <c r="C121" s="88">
        <v>0.14285714285714285</v>
      </c>
      <c r="D121" s="89"/>
    </row>
    <row r="122" spans="1:4" x14ac:dyDescent="0.55000000000000004">
      <c r="A122" s="19">
        <v>44009</v>
      </c>
      <c r="B122" s="90">
        <v>0</v>
      </c>
      <c r="C122" s="88">
        <v>0.14285714285714285</v>
      </c>
      <c r="D122" s="89"/>
    </row>
    <row r="123" spans="1:4" x14ac:dyDescent="0.55000000000000004">
      <c r="A123" s="19">
        <v>44010</v>
      </c>
      <c r="B123" s="90">
        <v>0</v>
      </c>
      <c r="C123" s="88">
        <v>0</v>
      </c>
      <c r="D123" s="89"/>
    </row>
    <row r="124" spans="1:4" x14ac:dyDescent="0.55000000000000004">
      <c r="A124" s="19">
        <v>44011</v>
      </c>
      <c r="B124" s="90">
        <v>0</v>
      </c>
      <c r="C124" s="88">
        <v>0</v>
      </c>
      <c r="D124" s="89"/>
    </row>
    <row r="125" spans="1:4" x14ac:dyDescent="0.55000000000000004">
      <c r="A125" s="19">
        <v>44012</v>
      </c>
      <c r="B125" s="90">
        <v>0</v>
      </c>
      <c r="C125" s="88">
        <v>0</v>
      </c>
      <c r="D125" s="89"/>
    </row>
    <row r="126" spans="1:4" x14ac:dyDescent="0.55000000000000004">
      <c r="A126" s="19">
        <v>44013</v>
      </c>
      <c r="B126" s="90">
        <v>0</v>
      </c>
      <c r="C126" s="88">
        <v>0</v>
      </c>
      <c r="D126" s="89"/>
    </row>
    <row r="127" spans="1:4" x14ac:dyDescent="0.55000000000000004">
      <c r="A127" s="19">
        <v>44014</v>
      </c>
      <c r="B127" s="90">
        <v>0</v>
      </c>
      <c r="C127" s="88">
        <v>0</v>
      </c>
      <c r="D127" s="89"/>
    </row>
    <row r="128" spans="1:4" x14ac:dyDescent="0.55000000000000004">
      <c r="A128" s="19">
        <v>44015</v>
      </c>
      <c r="B128" s="90">
        <v>0</v>
      </c>
      <c r="C128" s="88">
        <v>0.2857142857142857</v>
      </c>
      <c r="D128" s="89"/>
    </row>
    <row r="129" spans="1:4" x14ac:dyDescent="0.55000000000000004">
      <c r="A129" s="19">
        <v>44016</v>
      </c>
      <c r="B129" s="90">
        <v>0</v>
      </c>
      <c r="C129" s="88">
        <v>0.2857142857142857</v>
      </c>
      <c r="D129" s="89"/>
    </row>
    <row r="130" spans="1:4" x14ac:dyDescent="0.55000000000000004">
      <c r="A130" s="19">
        <v>44017</v>
      </c>
      <c r="B130" s="90">
        <v>0</v>
      </c>
      <c r="C130" s="88">
        <v>0.2857142857142857</v>
      </c>
      <c r="D130" s="89"/>
    </row>
    <row r="131" spans="1:4" x14ac:dyDescent="0.55000000000000004">
      <c r="A131" s="19">
        <v>44018</v>
      </c>
      <c r="B131" s="90">
        <v>2</v>
      </c>
      <c r="C131" s="88">
        <v>0.2857142857142857</v>
      </c>
      <c r="D131" s="89"/>
    </row>
    <row r="132" spans="1:4" x14ac:dyDescent="0.55000000000000004">
      <c r="A132" s="19">
        <v>44019</v>
      </c>
      <c r="B132" s="90">
        <v>0</v>
      </c>
      <c r="C132" s="88">
        <v>0.2857142857142857</v>
      </c>
      <c r="D132" s="89"/>
    </row>
    <row r="133" spans="1:4" x14ac:dyDescent="0.55000000000000004">
      <c r="A133" s="19">
        <v>44020</v>
      </c>
      <c r="B133" s="90">
        <v>0</v>
      </c>
      <c r="C133" s="88">
        <v>0.42857142857142855</v>
      </c>
      <c r="D133" s="89"/>
    </row>
    <row r="134" spans="1:4" x14ac:dyDescent="0.55000000000000004">
      <c r="A134" s="19">
        <v>44021</v>
      </c>
      <c r="B134" s="90">
        <v>0</v>
      </c>
      <c r="C134" s="88">
        <v>0.5714285714285714</v>
      </c>
      <c r="D134" s="89"/>
    </row>
    <row r="135" spans="1:4" x14ac:dyDescent="0.55000000000000004">
      <c r="A135" s="19">
        <v>44022</v>
      </c>
      <c r="B135" s="90">
        <v>0</v>
      </c>
      <c r="C135" s="88">
        <v>0.2857142857142857</v>
      </c>
      <c r="D135" s="89"/>
    </row>
    <row r="136" spans="1:4" x14ac:dyDescent="0.55000000000000004">
      <c r="A136" s="19">
        <v>44023</v>
      </c>
      <c r="B136" s="90">
        <v>1</v>
      </c>
      <c r="C136" s="88">
        <v>0.5714285714285714</v>
      </c>
      <c r="D136" s="89"/>
    </row>
    <row r="137" spans="1:4" x14ac:dyDescent="0.55000000000000004">
      <c r="A137" s="19">
        <v>44024</v>
      </c>
      <c r="B137" s="90">
        <v>1</v>
      </c>
      <c r="C137" s="88">
        <v>0.7142857142857143</v>
      </c>
      <c r="D137" s="89"/>
    </row>
    <row r="138" spans="1:4" x14ac:dyDescent="0.55000000000000004">
      <c r="A138" s="19">
        <v>44025</v>
      </c>
      <c r="B138" s="90">
        <v>0</v>
      </c>
      <c r="C138" s="88">
        <v>1</v>
      </c>
      <c r="D138" s="89"/>
    </row>
    <row r="139" spans="1:4" x14ac:dyDescent="0.55000000000000004">
      <c r="A139" s="19">
        <v>44026</v>
      </c>
      <c r="B139" s="90">
        <v>2</v>
      </c>
      <c r="C139" s="88">
        <v>1.4285714285714286</v>
      </c>
      <c r="D139" s="89"/>
    </row>
    <row r="140" spans="1:4" x14ac:dyDescent="0.55000000000000004">
      <c r="A140" s="19">
        <v>44027</v>
      </c>
      <c r="B140" s="90">
        <v>1</v>
      </c>
      <c r="C140" s="88">
        <v>1.7142857142857142</v>
      </c>
      <c r="D140" s="89"/>
    </row>
    <row r="141" spans="1:4" x14ac:dyDescent="0.55000000000000004">
      <c r="A141" s="19">
        <v>44028</v>
      </c>
      <c r="B141" s="90">
        <v>2</v>
      </c>
      <c r="C141" s="88">
        <v>2</v>
      </c>
      <c r="D141" s="89"/>
    </row>
    <row r="142" spans="1:4" x14ac:dyDescent="0.55000000000000004">
      <c r="A142" s="19">
        <v>44029</v>
      </c>
      <c r="B142" s="90">
        <v>3</v>
      </c>
      <c r="C142" s="88">
        <v>2.1428571428571428</v>
      </c>
      <c r="D142" s="89"/>
    </row>
    <row r="143" spans="1:4" x14ac:dyDescent="0.55000000000000004">
      <c r="A143" s="19">
        <v>44030</v>
      </c>
      <c r="B143" s="90">
        <v>3</v>
      </c>
      <c r="C143" s="88">
        <v>2.2857142857142856</v>
      </c>
      <c r="D143" s="89"/>
    </row>
    <row r="144" spans="1:4" x14ac:dyDescent="0.55000000000000004">
      <c r="A144" s="19">
        <v>44031</v>
      </c>
      <c r="B144" s="90">
        <v>3</v>
      </c>
      <c r="C144" s="88">
        <v>2.4285714285714284</v>
      </c>
      <c r="D144" s="89"/>
    </row>
    <row r="145" spans="1:4" x14ac:dyDescent="0.55000000000000004">
      <c r="A145" s="19">
        <v>44032</v>
      </c>
      <c r="B145" s="90">
        <v>1</v>
      </c>
      <c r="C145" s="88">
        <v>2.8571428571428572</v>
      </c>
      <c r="D145" s="89"/>
    </row>
    <row r="146" spans="1:4" x14ac:dyDescent="0.55000000000000004">
      <c r="A146" s="19">
        <v>44033</v>
      </c>
      <c r="B146" s="90">
        <v>3</v>
      </c>
      <c r="C146" s="88">
        <v>3.4285714285714284</v>
      </c>
      <c r="D146" s="89"/>
    </row>
    <row r="147" spans="1:4" x14ac:dyDescent="0.55000000000000004">
      <c r="A147" s="19">
        <v>44034</v>
      </c>
      <c r="B147" s="90">
        <v>2</v>
      </c>
      <c r="C147" s="88">
        <v>3.7142857142857144</v>
      </c>
      <c r="D147" s="89"/>
    </row>
    <row r="148" spans="1:4" x14ac:dyDescent="0.55000000000000004">
      <c r="A148" s="19">
        <v>44035</v>
      </c>
      <c r="B148" s="90">
        <v>5</v>
      </c>
      <c r="C148" s="88">
        <v>4.7142857142857144</v>
      </c>
      <c r="D148" s="89"/>
    </row>
    <row r="149" spans="1:4" x14ac:dyDescent="0.55000000000000004">
      <c r="A149" s="19">
        <v>44036</v>
      </c>
      <c r="B149" s="90">
        <v>7</v>
      </c>
      <c r="C149" s="88">
        <v>5.4285714285714288</v>
      </c>
      <c r="D149" s="89"/>
    </row>
    <row r="150" spans="1:4" x14ac:dyDescent="0.55000000000000004">
      <c r="A150" s="19">
        <v>44037</v>
      </c>
      <c r="B150" s="90">
        <v>5</v>
      </c>
      <c r="C150" s="88">
        <v>5.8571428571428568</v>
      </c>
      <c r="D150" s="89"/>
    </row>
    <row r="151" spans="1:4" x14ac:dyDescent="0.55000000000000004">
      <c r="A151" s="19">
        <v>44038</v>
      </c>
      <c r="B151" s="90">
        <v>10</v>
      </c>
      <c r="C151" s="88">
        <v>6.8571428571428568</v>
      </c>
      <c r="D151" s="89"/>
    </row>
    <row r="152" spans="1:4" x14ac:dyDescent="0.55000000000000004">
      <c r="A152" s="19">
        <v>44039</v>
      </c>
      <c r="B152" s="90">
        <v>6</v>
      </c>
      <c r="C152" s="88">
        <v>8.1428571428571423</v>
      </c>
      <c r="D152" s="89"/>
    </row>
    <row r="153" spans="1:4" x14ac:dyDescent="0.55000000000000004">
      <c r="A153" s="19">
        <v>44040</v>
      </c>
      <c r="B153" s="90">
        <v>6</v>
      </c>
      <c r="C153" s="88">
        <v>8.1428571428571423</v>
      </c>
      <c r="D153" s="89"/>
    </row>
    <row r="154" spans="1:4" x14ac:dyDescent="0.55000000000000004">
      <c r="A154" s="19">
        <v>44041</v>
      </c>
      <c r="B154" s="90">
        <v>9</v>
      </c>
      <c r="C154" s="88">
        <v>8</v>
      </c>
      <c r="D154" s="89"/>
    </row>
    <row r="155" spans="1:4" x14ac:dyDescent="0.55000000000000004">
      <c r="A155" s="19">
        <v>44042</v>
      </c>
      <c r="B155" s="90">
        <v>14</v>
      </c>
      <c r="C155" s="88">
        <v>7.5714285714285712</v>
      </c>
      <c r="D155" s="89"/>
    </row>
    <row r="156" spans="1:4" x14ac:dyDescent="0.55000000000000004">
      <c r="A156" s="19">
        <v>44043</v>
      </c>
      <c r="B156" s="90">
        <v>7</v>
      </c>
      <c r="C156" s="88">
        <v>8.5714285714285712</v>
      </c>
      <c r="D156" s="89"/>
    </row>
    <row r="157" spans="1:4" x14ac:dyDescent="0.55000000000000004">
      <c r="A157" s="19">
        <v>44044</v>
      </c>
      <c r="B157" s="90">
        <v>4</v>
      </c>
      <c r="C157" s="88">
        <v>9.2857142857142865</v>
      </c>
      <c r="D157" s="89"/>
    </row>
    <row r="158" spans="1:4" x14ac:dyDescent="0.55000000000000004">
      <c r="A158" s="19">
        <v>44045</v>
      </c>
      <c r="B158" s="90">
        <v>7</v>
      </c>
      <c r="C158" s="88">
        <v>10.142857142857142</v>
      </c>
      <c r="D158" s="89"/>
    </row>
    <row r="159" spans="1:4" x14ac:dyDescent="0.55000000000000004">
      <c r="A159" s="19">
        <v>44046</v>
      </c>
      <c r="B159" s="90">
        <v>13</v>
      </c>
      <c r="C159" s="88">
        <v>9.2857142857142865</v>
      </c>
      <c r="D159" s="89"/>
    </row>
    <row r="160" spans="1:4" x14ac:dyDescent="0.55000000000000004">
      <c r="A160" s="19">
        <v>44047</v>
      </c>
      <c r="B160" s="90">
        <v>11</v>
      </c>
      <c r="C160" s="88">
        <v>9.8571428571428577</v>
      </c>
      <c r="D160" s="89"/>
    </row>
    <row r="161" spans="1:4" x14ac:dyDescent="0.55000000000000004">
      <c r="A161" s="19">
        <v>44048</v>
      </c>
      <c r="B161" s="90">
        <v>15</v>
      </c>
      <c r="C161" s="88">
        <v>11</v>
      </c>
      <c r="D161" s="89"/>
    </row>
    <row r="162" spans="1:4" x14ac:dyDescent="0.55000000000000004">
      <c r="A162" s="19">
        <v>44049</v>
      </c>
      <c r="B162" s="90">
        <v>8</v>
      </c>
      <c r="C162" s="88">
        <v>12.285714285714286</v>
      </c>
      <c r="D162" s="89"/>
    </row>
    <row r="163" spans="1:4" x14ac:dyDescent="0.55000000000000004">
      <c r="A163" s="19">
        <v>44050</v>
      </c>
      <c r="B163" s="90">
        <v>11</v>
      </c>
      <c r="C163" s="88">
        <v>13</v>
      </c>
      <c r="D163" s="89"/>
    </row>
    <row r="164" spans="1:4" x14ac:dyDescent="0.55000000000000004">
      <c r="A164" s="19">
        <v>44051</v>
      </c>
      <c r="B164" s="90">
        <v>12</v>
      </c>
      <c r="C164" s="88">
        <v>14.142857142857142</v>
      </c>
      <c r="D164" s="89"/>
    </row>
    <row r="165" spans="1:4" x14ac:dyDescent="0.55000000000000004">
      <c r="A165" s="19">
        <v>44052</v>
      </c>
      <c r="B165" s="90">
        <v>16</v>
      </c>
      <c r="C165" s="88">
        <v>15</v>
      </c>
      <c r="D165" s="89"/>
    </row>
    <row r="166" spans="1:4" x14ac:dyDescent="0.55000000000000004">
      <c r="A166" s="19">
        <v>44053</v>
      </c>
      <c r="B166" s="90">
        <v>18</v>
      </c>
      <c r="C166" s="88">
        <v>15.142857142857142</v>
      </c>
      <c r="D166" s="89"/>
    </row>
    <row r="167" spans="1:4" x14ac:dyDescent="0.55000000000000004">
      <c r="A167" s="19">
        <v>44054</v>
      </c>
      <c r="B167" s="90">
        <v>19</v>
      </c>
      <c r="C167" s="88">
        <v>15.571428571428571</v>
      </c>
      <c r="D167" s="89"/>
    </row>
    <row r="168" spans="1:4" x14ac:dyDescent="0.55000000000000004">
      <c r="A168" s="19">
        <v>44055</v>
      </c>
      <c r="B168" s="90">
        <v>21</v>
      </c>
      <c r="C168" s="88">
        <v>14.428571428571429</v>
      </c>
      <c r="D168" s="89"/>
    </row>
    <row r="169" spans="1:4" x14ac:dyDescent="0.55000000000000004">
      <c r="A169" s="19">
        <v>44056</v>
      </c>
      <c r="B169" s="90">
        <v>9</v>
      </c>
      <c r="C169" s="88">
        <v>14.571428571428571</v>
      </c>
      <c r="D169" s="89"/>
    </row>
    <row r="170" spans="1:4" x14ac:dyDescent="0.55000000000000004">
      <c r="A170" s="19">
        <v>44057</v>
      </c>
      <c r="B170" s="90">
        <v>14</v>
      </c>
      <c r="C170" s="88">
        <v>15.571428571428571</v>
      </c>
      <c r="D170" s="89"/>
    </row>
    <row r="171" spans="1:4" x14ac:dyDescent="0.55000000000000004">
      <c r="A171" s="19">
        <v>44058</v>
      </c>
      <c r="B171" s="90">
        <v>4</v>
      </c>
      <c r="C171" s="88">
        <v>15.285714285714286</v>
      </c>
      <c r="D171" s="89"/>
    </row>
    <row r="172" spans="1:4" x14ac:dyDescent="0.55000000000000004">
      <c r="A172" s="19">
        <v>44059</v>
      </c>
      <c r="B172" s="90">
        <v>17</v>
      </c>
      <c r="C172" s="88">
        <v>14</v>
      </c>
      <c r="D172" s="89"/>
    </row>
    <row r="173" spans="1:4" x14ac:dyDescent="0.55000000000000004">
      <c r="A173" s="19">
        <v>44060</v>
      </c>
      <c r="B173" s="90">
        <v>25</v>
      </c>
      <c r="C173" s="88">
        <v>14.571428571428571</v>
      </c>
      <c r="D173" s="89"/>
    </row>
    <row r="174" spans="1:4" x14ac:dyDescent="0.55000000000000004">
      <c r="A174" s="19">
        <v>44061</v>
      </c>
      <c r="B174" s="90">
        <v>17</v>
      </c>
      <c r="C174" s="88">
        <v>13.857142857142858</v>
      </c>
      <c r="D174" s="89"/>
    </row>
    <row r="175" spans="1:4" x14ac:dyDescent="0.55000000000000004">
      <c r="A175" s="19">
        <v>44062</v>
      </c>
      <c r="B175" s="90">
        <v>12</v>
      </c>
      <c r="C175" s="88">
        <v>15.142857142857142</v>
      </c>
      <c r="D175" s="89"/>
    </row>
    <row r="176" spans="1:4" x14ac:dyDescent="0.55000000000000004">
      <c r="A176" s="19">
        <v>44063</v>
      </c>
      <c r="B176" s="90">
        <v>13</v>
      </c>
      <c r="C176" s="88">
        <v>15.142857142857142</v>
      </c>
      <c r="D176" s="89"/>
    </row>
    <row r="177" spans="1:4" x14ac:dyDescent="0.55000000000000004">
      <c r="A177" s="19">
        <v>44064</v>
      </c>
      <c r="B177" s="90">
        <v>9</v>
      </c>
      <c r="C177" s="88">
        <v>13.714285714285714</v>
      </c>
      <c r="D177" s="89"/>
    </row>
    <row r="178" spans="1:4" x14ac:dyDescent="0.55000000000000004">
      <c r="A178" s="19">
        <v>44065</v>
      </c>
      <c r="B178" s="90">
        <v>13</v>
      </c>
      <c r="C178" s="88">
        <v>12.428571428571429</v>
      </c>
      <c r="D178" s="89"/>
    </row>
    <row r="179" spans="1:4" x14ac:dyDescent="0.55000000000000004">
      <c r="A179" s="19">
        <v>44066</v>
      </c>
      <c r="B179" s="90">
        <v>17</v>
      </c>
      <c r="C179" s="88">
        <v>14.142857142857142</v>
      </c>
      <c r="D179" s="89"/>
    </row>
    <row r="180" spans="1:4" x14ac:dyDescent="0.55000000000000004">
      <c r="A180" s="19">
        <v>44067</v>
      </c>
      <c r="B180" s="90">
        <v>15</v>
      </c>
      <c r="C180" s="88">
        <v>15.428571428571429</v>
      </c>
      <c r="D180" s="89"/>
    </row>
    <row r="181" spans="1:4" x14ac:dyDescent="0.55000000000000004">
      <c r="A181" s="19">
        <v>44068</v>
      </c>
      <c r="B181" s="90">
        <v>8</v>
      </c>
      <c r="C181" s="88">
        <v>15.714285714285714</v>
      </c>
      <c r="D181" s="89"/>
    </row>
    <row r="182" spans="1:4" x14ac:dyDescent="0.55000000000000004">
      <c r="A182" s="19">
        <v>44069</v>
      </c>
      <c r="B182" s="90">
        <v>24</v>
      </c>
      <c r="C182" s="88">
        <v>16.428571428571427</v>
      </c>
      <c r="D182" s="89"/>
    </row>
    <row r="183" spans="1:4" x14ac:dyDescent="0.55000000000000004">
      <c r="A183" s="19">
        <v>44070</v>
      </c>
      <c r="B183" s="90">
        <v>22</v>
      </c>
      <c r="C183" s="88">
        <v>15.571428571428571</v>
      </c>
      <c r="D183" s="89"/>
    </row>
    <row r="184" spans="1:4" x14ac:dyDescent="0.55000000000000004">
      <c r="A184" s="19">
        <v>44071</v>
      </c>
      <c r="B184" s="90">
        <v>11</v>
      </c>
      <c r="C184" s="88">
        <v>19.285714285714285</v>
      </c>
      <c r="D184" s="89"/>
    </row>
    <row r="185" spans="1:4" x14ac:dyDescent="0.55000000000000004">
      <c r="A185" s="19">
        <v>44072</v>
      </c>
      <c r="B185" s="90">
        <v>18</v>
      </c>
      <c r="C185" s="88">
        <v>18.857142857142858</v>
      </c>
      <c r="D185" s="89"/>
    </row>
    <row r="186" spans="1:4" x14ac:dyDescent="0.55000000000000004">
      <c r="A186" s="19">
        <v>44073</v>
      </c>
      <c r="B186" s="90">
        <v>11</v>
      </c>
      <c r="C186" s="88">
        <v>16.285714285714285</v>
      </c>
      <c r="D186" s="89"/>
    </row>
    <row r="187" spans="1:4" x14ac:dyDescent="0.55000000000000004">
      <c r="A187" s="19">
        <v>44074</v>
      </c>
      <c r="B187" s="90">
        <v>41</v>
      </c>
      <c r="C187" s="88">
        <v>15.285714285714286</v>
      </c>
      <c r="D187" s="89"/>
    </row>
    <row r="188" spans="1:4" x14ac:dyDescent="0.55000000000000004">
      <c r="A188" s="19">
        <v>44075</v>
      </c>
      <c r="B188" s="90">
        <v>5</v>
      </c>
      <c r="C188" s="88">
        <v>22.142857142857142</v>
      </c>
      <c r="D188" s="89"/>
    </row>
    <row r="189" spans="1:4" x14ac:dyDescent="0.55000000000000004">
      <c r="A189" s="19">
        <v>44076</v>
      </c>
      <c r="B189" s="90">
        <v>6</v>
      </c>
      <c r="C189" s="88">
        <v>21.142857142857142</v>
      </c>
      <c r="D189" s="89"/>
    </row>
    <row r="190" spans="1:4" x14ac:dyDescent="0.55000000000000004">
      <c r="A190" s="19">
        <v>44077</v>
      </c>
      <c r="B190" s="90">
        <v>15</v>
      </c>
      <c r="C190" s="88">
        <v>20.285714285714285</v>
      </c>
      <c r="D190" s="89"/>
    </row>
    <row r="191" spans="1:4" x14ac:dyDescent="0.55000000000000004">
      <c r="A191" s="19">
        <v>44078</v>
      </c>
      <c r="B191" s="90">
        <v>59</v>
      </c>
      <c r="C191" s="88">
        <v>15.714285714285714</v>
      </c>
      <c r="D191" s="89"/>
    </row>
    <row r="192" spans="1:4" x14ac:dyDescent="0.55000000000000004">
      <c r="A192" s="19">
        <v>44079</v>
      </c>
      <c r="B192" s="90">
        <v>11</v>
      </c>
      <c r="C192" s="88">
        <v>16.142857142857142</v>
      </c>
      <c r="D192" s="89"/>
    </row>
    <row r="193" spans="1:4" x14ac:dyDescent="0.55000000000000004">
      <c r="A193" s="19">
        <v>44080</v>
      </c>
      <c r="B193" s="90">
        <v>5</v>
      </c>
      <c r="C193" s="88">
        <v>16.857142857142858</v>
      </c>
      <c r="D193" s="89"/>
    </row>
    <row r="194" spans="1:4" x14ac:dyDescent="0.55000000000000004">
      <c r="A194" s="19">
        <v>44081</v>
      </c>
      <c r="B194" s="90">
        <v>9</v>
      </c>
      <c r="C194" s="88">
        <v>15.714285714285714</v>
      </c>
      <c r="D194" s="89"/>
    </row>
    <row r="195" spans="1:4" x14ac:dyDescent="0.55000000000000004">
      <c r="A195" s="19">
        <v>44082</v>
      </c>
      <c r="B195" s="90">
        <v>8</v>
      </c>
      <c r="C195" s="88">
        <v>8.5714285714285712</v>
      </c>
      <c r="D195" s="89"/>
    </row>
    <row r="196" spans="1:4" x14ac:dyDescent="0.55000000000000004">
      <c r="A196" s="19">
        <v>44083</v>
      </c>
      <c r="B196" s="90">
        <v>11</v>
      </c>
      <c r="C196" s="88">
        <v>7.8571428571428568</v>
      </c>
      <c r="D196" s="89"/>
    </row>
    <row r="197" spans="1:4" x14ac:dyDescent="0.55000000000000004">
      <c r="A197" s="19">
        <v>44084</v>
      </c>
      <c r="B197" s="90">
        <v>7</v>
      </c>
      <c r="C197" s="88">
        <v>8</v>
      </c>
      <c r="D197" s="89"/>
    </row>
    <row r="198" spans="1:4" x14ac:dyDescent="0.55000000000000004">
      <c r="A198" s="19">
        <v>44085</v>
      </c>
      <c r="B198" s="90">
        <v>9</v>
      </c>
      <c r="C198" s="88">
        <v>7.7142857142857144</v>
      </c>
      <c r="D198" s="89"/>
    </row>
    <row r="199" spans="1:4" x14ac:dyDescent="0.55000000000000004">
      <c r="A199" s="19">
        <v>44086</v>
      </c>
      <c r="B199" s="90">
        <v>6</v>
      </c>
      <c r="C199" s="88">
        <v>6.5714285714285712</v>
      </c>
      <c r="D199" s="89"/>
    </row>
    <row r="200" spans="1:4" x14ac:dyDescent="0.55000000000000004">
      <c r="A200" s="19">
        <v>44087</v>
      </c>
      <c r="B200" s="90">
        <v>6</v>
      </c>
      <c r="C200" s="88">
        <v>6.1428571428571432</v>
      </c>
      <c r="D200" s="89"/>
    </row>
    <row r="201" spans="1:4" x14ac:dyDescent="0.55000000000000004">
      <c r="A201" s="19">
        <v>44088</v>
      </c>
      <c r="B201" s="90">
        <v>7</v>
      </c>
      <c r="C201" s="88">
        <v>6.2857142857142856</v>
      </c>
      <c r="D201" s="89"/>
    </row>
    <row r="202" spans="1:4" x14ac:dyDescent="0.55000000000000004">
      <c r="A202" s="19">
        <v>44089</v>
      </c>
      <c r="B202" s="90">
        <v>0</v>
      </c>
      <c r="C202" s="88">
        <v>5.7142857142857144</v>
      </c>
      <c r="D202" s="89"/>
    </row>
    <row r="203" spans="1:4" x14ac:dyDescent="0.55000000000000004">
      <c r="A203" s="19">
        <v>44090</v>
      </c>
      <c r="B203" s="90">
        <v>8</v>
      </c>
      <c r="C203" s="88">
        <v>5.8571428571428568</v>
      </c>
      <c r="D203" s="89"/>
    </row>
    <row r="204" spans="1:4" x14ac:dyDescent="0.55000000000000004">
      <c r="A204" s="19">
        <v>44091</v>
      </c>
      <c r="B204" s="90">
        <v>8</v>
      </c>
      <c r="C204" s="88">
        <v>5.7142857142857144</v>
      </c>
      <c r="D204" s="89"/>
    </row>
    <row r="205" spans="1:4" x14ac:dyDescent="0.55000000000000004">
      <c r="A205" s="19">
        <v>44092</v>
      </c>
      <c r="B205" s="90">
        <v>5</v>
      </c>
      <c r="C205" s="88">
        <v>5</v>
      </c>
      <c r="D205" s="89"/>
    </row>
    <row r="206" spans="1:4" x14ac:dyDescent="0.55000000000000004">
      <c r="A206" s="19">
        <v>44093</v>
      </c>
      <c r="B206" s="90">
        <v>7</v>
      </c>
      <c r="C206" s="88">
        <v>5.4285714285714288</v>
      </c>
      <c r="D206" s="89"/>
    </row>
    <row r="207" spans="1:4" x14ac:dyDescent="0.55000000000000004">
      <c r="A207" s="19">
        <v>44094</v>
      </c>
      <c r="B207" s="90">
        <v>5</v>
      </c>
      <c r="C207" s="88">
        <v>5</v>
      </c>
      <c r="D207" s="89"/>
    </row>
    <row r="208" spans="1:4" x14ac:dyDescent="0.55000000000000004">
      <c r="A208" s="19">
        <v>44095</v>
      </c>
      <c r="B208" s="90">
        <v>2</v>
      </c>
      <c r="C208" s="88">
        <v>4.1428571428571432</v>
      </c>
      <c r="D208" s="89"/>
    </row>
    <row r="209" spans="1:4" x14ac:dyDescent="0.55000000000000004">
      <c r="A209" s="19">
        <v>44096</v>
      </c>
      <c r="B209" s="90">
        <v>3</v>
      </c>
      <c r="C209" s="88">
        <v>4.5714285714285712</v>
      </c>
      <c r="D209" s="89"/>
    </row>
    <row r="210" spans="1:4" x14ac:dyDescent="0.55000000000000004">
      <c r="A210" s="19">
        <v>44097</v>
      </c>
      <c r="B210" s="90">
        <v>5</v>
      </c>
      <c r="C210" s="88">
        <v>3.7142857142857144</v>
      </c>
      <c r="D210" s="89"/>
    </row>
    <row r="211" spans="1:4" x14ac:dyDescent="0.55000000000000004">
      <c r="A211" s="19">
        <v>44098</v>
      </c>
      <c r="B211" s="90">
        <v>2</v>
      </c>
      <c r="C211" s="88">
        <v>3.2857142857142856</v>
      </c>
      <c r="D211" s="89"/>
    </row>
    <row r="212" spans="1:4" x14ac:dyDescent="0.55000000000000004">
      <c r="A212" s="19">
        <v>44099</v>
      </c>
      <c r="B212" s="90">
        <v>8</v>
      </c>
      <c r="C212" s="88">
        <v>3.4285714285714284</v>
      </c>
      <c r="D212" s="89"/>
    </row>
    <row r="213" spans="1:4" x14ac:dyDescent="0.55000000000000004">
      <c r="A213" s="19">
        <v>44100</v>
      </c>
      <c r="B213" s="90">
        <v>1</v>
      </c>
      <c r="C213" s="88">
        <v>4</v>
      </c>
      <c r="D213" s="89"/>
    </row>
    <row r="214" spans="1:4" x14ac:dyDescent="0.55000000000000004">
      <c r="A214" s="19">
        <v>44101</v>
      </c>
      <c r="B214" s="90">
        <v>2</v>
      </c>
      <c r="C214" s="88">
        <v>3.8571428571428572</v>
      </c>
      <c r="D214" s="89"/>
    </row>
    <row r="215" spans="1:4" x14ac:dyDescent="0.55000000000000004">
      <c r="A215" s="19">
        <v>44102</v>
      </c>
      <c r="B215" s="90">
        <v>3</v>
      </c>
      <c r="C215" s="88">
        <v>3.8571428571428572</v>
      </c>
      <c r="D215" s="89"/>
    </row>
    <row r="216" spans="1:4" x14ac:dyDescent="0.55000000000000004">
      <c r="A216" s="19">
        <v>44103</v>
      </c>
      <c r="B216" s="90">
        <v>7</v>
      </c>
      <c r="C216" s="88">
        <v>3</v>
      </c>
      <c r="D216" s="89"/>
    </row>
    <row r="217" spans="1:4" x14ac:dyDescent="0.55000000000000004">
      <c r="A217" s="19">
        <v>44104</v>
      </c>
      <c r="B217" s="90">
        <v>4</v>
      </c>
      <c r="C217" s="88">
        <v>3.2857142857142856</v>
      </c>
      <c r="D217" s="89"/>
    </row>
    <row r="218" spans="1:4" x14ac:dyDescent="0.55000000000000004">
      <c r="A218" s="19">
        <v>44105</v>
      </c>
      <c r="B218" s="90">
        <v>2</v>
      </c>
      <c r="C218" s="88">
        <v>3.1428571428571428</v>
      </c>
      <c r="D218" s="89"/>
    </row>
    <row r="219" spans="1:4" x14ac:dyDescent="0.55000000000000004">
      <c r="A219" s="19">
        <v>44106</v>
      </c>
      <c r="B219" s="90">
        <v>2</v>
      </c>
      <c r="C219" s="88">
        <v>2.7142857142857144</v>
      </c>
      <c r="D219" s="89"/>
    </row>
    <row r="220" spans="1:4" x14ac:dyDescent="0.55000000000000004">
      <c r="A220" s="19">
        <v>44107</v>
      </c>
      <c r="B220" s="90">
        <v>3</v>
      </c>
      <c r="C220" s="88">
        <v>1.8571428571428572</v>
      </c>
      <c r="D220" s="89"/>
    </row>
    <row r="221" spans="1:4" x14ac:dyDescent="0.55000000000000004">
      <c r="A221" s="19">
        <v>44108</v>
      </c>
      <c r="B221" s="90">
        <v>1</v>
      </c>
      <c r="C221" s="88">
        <v>1.5714285714285714</v>
      </c>
      <c r="D221" s="89"/>
    </row>
    <row r="222" spans="1:4" x14ac:dyDescent="0.55000000000000004">
      <c r="A222" s="19">
        <v>44109</v>
      </c>
      <c r="B222" s="90">
        <v>0</v>
      </c>
      <c r="C222" s="88">
        <v>1.2857142857142858</v>
      </c>
      <c r="D222" s="89"/>
    </row>
    <row r="223" spans="1:4" x14ac:dyDescent="0.55000000000000004">
      <c r="A223" s="19">
        <v>44110</v>
      </c>
      <c r="B223" s="90">
        <v>1</v>
      </c>
      <c r="C223" s="88">
        <v>1</v>
      </c>
      <c r="D223" s="89"/>
    </row>
    <row r="224" spans="1:4" x14ac:dyDescent="0.55000000000000004">
      <c r="A224" s="19">
        <v>44111</v>
      </c>
      <c r="B224" s="90">
        <v>2</v>
      </c>
      <c r="C224" s="88">
        <v>0.5714285714285714</v>
      </c>
      <c r="D224" s="89"/>
    </row>
    <row r="225" spans="1:4" x14ac:dyDescent="0.55000000000000004">
      <c r="A225" s="19">
        <v>44112</v>
      </c>
      <c r="B225" s="90">
        <v>0</v>
      </c>
      <c r="C225" s="88">
        <v>0.5714285714285714</v>
      </c>
      <c r="D225" s="89"/>
    </row>
    <row r="226" spans="1:4" x14ac:dyDescent="0.55000000000000004">
      <c r="A226" s="19">
        <v>44113</v>
      </c>
      <c r="B226" s="90">
        <v>0</v>
      </c>
      <c r="C226" s="88">
        <v>0.5714285714285714</v>
      </c>
      <c r="D226" s="89"/>
    </row>
    <row r="227" spans="1:4" x14ac:dyDescent="0.55000000000000004">
      <c r="A227" s="19">
        <v>44114</v>
      </c>
      <c r="B227" s="90">
        <v>0</v>
      </c>
      <c r="C227" s="88">
        <v>0.5714285714285714</v>
      </c>
      <c r="D227" s="89"/>
    </row>
    <row r="228" spans="1:4" x14ac:dyDescent="0.55000000000000004">
      <c r="A228" s="19">
        <v>44115</v>
      </c>
      <c r="B228" s="90">
        <v>1</v>
      </c>
      <c r="C228" s="88">
        <v>1</v>
      </c>
      <c r="D228" s="89"/>
    </row>
    <row r="229" spans="1:4" x14ac:dyDescent="0.55000000000000004">
      <c r="A229" s="19">
        <v>44116</v>
      </c>
      <c r="B229" s="90">
        <v>0</v>
      </c>
      <c r="C229" s="88">
        <v>1</v>
      </c>
      <c r="D229" s="89"/>
    </row>
    <row r="230" spans="1:4" x14ac:dyDescent="0.55000000000000004">
      <c r="A230" s="19">
        <v>44117</v>
      </c>
      <c r="B230" s="90">
        <v>1</v>
      </c>
      <c r="C230" s="88">
        <v>1</v>
      </c>
      <c r="D230" s="89"/>
    </row>
    <row r="231" spans="1:4" x14ac:dyDescent="0.55000000000000004">
      <c r="A231" s="19">
        <v>44118</v>
      </c>
      <c r="B231" s="90">
        <v>5</v>
      </c>
      <c r="C231" s="88">
        <v>1</v>
      </c>
      <c r="D231" s="89"/>
    </row>
    <row r="232" spans="1:4" x14ac:dyDescent="0.55000000000000004">
      <c r="A232" s="19">
        <v>44119</v>
      </c>
      <c r="B232" s="90">
        <v>0</v>
      </c>
      <c r="C232" s="88">
        <v>0.8571428571428571</v>
      </c>
      <c r="D232" s="89"/>
    </row>
    <row r="233" spans="1:4" x14ac:dyDescent="0.55000000000000004">
      <c r="A233" s="19">
        <v>44120</v>
      </c>
      <c r="B233" s="90">
        <v>0</v>
      </c>
      <c r="C233" s="88">
        <v>1</v>
      </c>
      <c r="D233" s="89"/>
    </row>
    <row r="234" spans="1:4" x14ac:dyDescent="0.55000000000000004">
      <c r="A234" s="19">
        <v>44121</v>
      </c>
      <c r="B234" s="90">
        <v>0</v>
      </c>
      <c r="C234" s="88">
        <v>0.8571428571428571</v>
      </c>
      <c r="D234" s="89"/>
    </row>
    <row r="235" spans="1:4" x14ac:dyDescent="0.55000000000000004">
      <c r="A235" s="19">
        <v>44122</v>
      </c>
      <c r="B235" s="90">
        <v>0</v>
      </c>
      <c r="C235" s="88">
        <v>0.14285714285714285</v>
      </c>
      <c r="D235" s="89"/>
    </row>
    <row r="236" spans="1:4" x14ac:dyDescent="0.55000000000000004">
      <c r="A236" s="19">
        <v>44123</v>
      </c>
      <c r="B236" s="90">
        <v>1</v>
      </c>
      <c r="C236" s="88">
        <v>0.14285714285714285</v>
      </c>
      <c r="D236" s="89"/>
    </row>
    <row r="237" spans="1:4" x14ac:dyDescent="0.55000000000000004">
      <c r="A237" s="19">
        <v>44124</v>
      </c>
      <c r="B237" s="90">
        <v>0</v>
      </c>
      <c r="C237" s="88">
        <v>0.14285714285714285</v>
      </c>
      <c r="D237" s="89"/>
    </row>
    <row r="238" spans="1:4" x14ac:dyDescent="0.55000000000000004">
      <c r="A238" s="19">
        <v>44125</v>
      </c>
      <c r="B238" s="90">
        <v>0</v>
      </c>
      <c r="C238" s="88">
        <v>0.14285714285714285</v>
      </c>
      <c r="D238" s="89"/>
    </row>
    <row r="239" spans="1:4" x14ac:dyDescent="0.55000000000000004">
      <c r="A239" s="19">
        <v>44126</v>
      </c>
      <c r="B239" s="90">
        <v>0</v>
      </c>
      <c r="C239" s="88">
        <v>0.14285714285714285</v>
      </c>
      <c r="D239" s="89"/>
    </row>
    <row r="240" spans="1:4" x14ac:dyDescent="0.55000000000000004">
      <c r="A240" s="19">
        <v>44127</v>
      </c>
      <c r="B240" s="90">
        <v>0</v>
      </c>
      <c r="C240" s="88">
        <v>0</v>
      </c>
      <c r="D240" s="89"/>
    </row>
    <row r="241" spans="1:4" x14ac:dyDescent="0.55000000000000004">
      <c r="A241" s="19">
        <v>44128</v>
      </c>
      <c r="B241" s="90">
        <v>0</v>
      </c>
      <c r="C241" s="88">
        <v>0</v>
      </c>
      <c r="D241" s="89"/>
    </row>
    <row r="242" spans="1:4" x14ac:dyDescent="0.55000000000000004">
      <c r="A242" s="19">
        <v>44129</v>
      </c>
      <c r="B242" s="90">
        <v>0</v>
      </c>
      <c r="C242" s="88">
        <v>0.2857142857142857</v>
      </c>
      <c r="D242" s="89"/>
    </row>
    <row r="243" spans="1:4" x14ac:dyDescent="0.55000000000000004">
      <c r="A243" s="19">
        <v>44130</v>
      </c>
      <c r="B243" s="90">
        <v>0</v>
      </c>
      <c r="C243" s="88">
        <v>0.2857142857142857</v>
      </c>
      <c r="D243" s="89"/>
    </row>
    <row r="244" spans="1:4" x14ac:dyDescent="0.55000000000000004">
      <c r="A244" s="19">
        <v>44131</v>
      </c>
      <c r="B244" s="90">
        <v>0</v>
      </c>
      <c r="C244" s="88">
        <v>0.2857142857142857</v>
      </c>
      <c r="D244" s="89"/>
    </row>
    <row r="245" spans="1:4" x14ac:dyDescent="0.55000000000000004">
      <c r="A245" s="19">
        <v>44132</v>
      </c>
      <c r="B245" s="90">
        <v>2</v>
      </c>
      <c r="C245" s="88">
        <v>0.2857142857142857</v>
      </c>
      <c r="D245" s="89"/>
    </row>
    <row r="246" spans="1:4" x14ac:dyDescent="0.55000000000000004">
      <c r="A246" s="19">
        <v>44133</v>
      </c>
      <c r="B246" s="90">
        <v>0</v>
      </c>
      <c r="C246" s="88">
        <v>0.2857142857142857</v>
      </c>
      <c r="D246" s="89"/>
    </row>
    <row r="247" spans="1:4" x14ac:dyDescent="0.55000000000000004">
      <c r="A247" s="19">
        <v>44134</v>
      </c>
      <c r="B247" s="90">
        <v>0</v>
      </c>
      <c r="C247" s="88">
        <v>0.2857142857142857</v>
      </c>
      <c r="D247" s="89"/>
    </row>
    <row r="248" spans="1:4" x14ac:dyDescent="0.55000000000000004">
      <c r="A248" s="19">
        <v>44135</v>
      </c>
      <c r="B248" s="90">
        <v>0</v>
      </c>
      <c r="C248" s="88">
        <v>0.2857142857142857</v>
      </c>
      <c r="D248" s="89"/>
    </row>
    <row r="249" spans="1:4" x14ac:dyDescent="0.55000000000000004">
      <c r="A249" s="19">
        <v>44136</v>
      </c>
      <c r="B249" s="90">
        <v>0</v>
      </c>
      <c r="C249" s="88">
        <v>0</v>
      </c>
      <c r="D249" s="89"/>
    </row>
    <row r="250" spans="1:4" x14ac:dyDescent="0.55000000000000004">
      <c r="A250" s="19">
        <v>44137</v>
      </c>
      <c r="B250" s="90">
        <v>0</v>
      </c>
      <c r="C250" s="88">
        <v>0</v>
      </c>
      <c r="D250" s="89"/>
    </row>
    <row r="251" spans="1:4" x14ac:dyDescent="0.55000000000000004">
      <c r="A251" s="19">
        <v>44138</v>
      </c>
      <c r="B251" s="90">
        <v>0</v>
      </c>
      <c r="C251" s="88">
        <v>0</v>
      </c>
      <c r="D251" s="89"/>
    </row>
    <row r="252" spans="1:4" x14ac:dyDescent="0.55000000000000004">
      <c r="A252" s="19">
        <v>44139</v>
      </c>
      <c r="B252" s="90">
        <v>0</v>
      </c>
      <c r="C252" s="88">
        <v>0</v>
      </c>
      <c r="D252" s="89"/>
    </row>
    <row r="253" spans="1:4" x14ac:dyDescent="0.55000000000000004">
      <c r="A253" s="19">
        <v>44140</v>
      </c>
      <c r="B253" s="90">
        <v>0</v>
      </c>
      <c r="C253" s="88">
        <v>0</v>
      </c>
      <c r="D253" s="89"/>
    </row>
    <row r="254" spans="1:4" x14ac:dyDescent="0.55000000000000004">
      <c r="A254" s="19">
        <v>44141</v>
      </c>
      <c r="B254" s="90">
        <v>0</v>
      </c>
      <c r="C254" s="88">
        <v>0</v>
      </c>
      <c r="D254" s="89"/>
    </row>
    <row r="255" spans="1:4" x14ac:dyDescent="0.55000000000000004">
      <c r="A255" s="19">
        <v>44142</v>
      </c>
      <c r="B255" s="90">
        <v>0</v>
      </c>
      <c r="C255" s="88">
        <v>0</v>
      </c>
      <c r="D255" s="89"/>
    </row>
    <row r="256" spans="1:4" x14ac:dyDescent="0.55000000000000004">
      <c r="A256" s="19">
        <v>44143</v>
      </c>
      <c r="B256" s="90">
        <v>0</v>
      </c>
      <c r="C256" s="88">
        <v>0</v>
      </c>
      <c r="D256" s="89"/>
    </row>
    <row r="257" spans="1:4" x14ac:dyDescent="0.55000000000000004">
      <c r="A257" s="19">
        <v>44144</v>
      </c>
      <c r="B257" s="90">
        <v>0</v>
      </c>
      <c r="C257" s="88">
        <v>0</v>
      </c>
      <c r="D257" s="89"/>
    </row>
    <row r="258" spans="1:4" x14ac:dyDescent="0.55000000000000004">
      <c r="A258" s="19">
        <v>44145</v>
      </c>
      <c r="B258" s="90">
        <v>0</v>
      </c>
      <c r="C258" s="88">
        <v>0</v>
      </c>
      <c r="D258" s="89"/>
    </row>
    <row r="259" spans="1:4" x14ac:dyDescent="0.55000000000000004">
      <c r="A259" s="19">
        <v>44146</v>
      </c>
      <c r="B259" s="90">
        <v>0</v>
      </c>
      <c r="C259" s="88">
        <v>0</v>
      </c>
      <c r="D259" s="89"/>
    </row>
    <row r="260" spans="1:4" x14ac:dyDescent="0.55000000000000004">
      <c r="A260" s="19">
        <v>44147</v>
      </c>
      <c r="B260" s="90">
        <v>0</v>
      </c>
      <c r="C260" s="88">
        <v>0</v>
      </c>
      <c r="D260" s="89"/>
    </row>
    <row r="261" spans="1:4" x14ac:dyDescent="0.55000000000000004">
      <c r="A261" s="19">
        <v>44148</v>
      </c>
      <c r="B261" s="90">
        <v>0</v>
      </c>
      <c r="C261" s="88">
        <v>0</v>
      </c>
      <c r="D261" s="89"/>
    </row>
    <row r="262" spans="1:4" x14ac:dyDescent="0.55000000000000004">
      <c r="A262" s="19">
        <v>44149</v>
      </c>
      <c r="B262" s="90">
        <v>0</v>
      </c>
      <c r="C262" s="88">
        <v>0</v>
      </c>
      <c r="D262" s="89"/>
    </row>
    <row r="263" spans="1:4" x14ac:dyDescent="0.55000000000000004">
      <c r="A263" s="19">
        <v>44150</v>
      </c>
      <c r="B263" s="90">
        <v>0</v>
      </c>
      <c r="C263" s="88">
        <v>0</v>
      </c>
      <c r="D263" s="89"/>
    </row>
    <row r="264" spans="1:4" x14ac:dyDescent="0.55000000000000004">
      <c r="A264" s="19">
        <v>44151</v>
      </c>
      <c r="B264" s="90">
        <v>0</v>
      </c>
      <c r="C264" s="88">
        <v>0</v>
      </c>
      <c r="D264" s="89"/>
    </row>
    <row r="265" spans="1:4" x14ac:dyDescent="0.55000000000000004">
      <c r="A265" s="19">
        <v>44152</v>
      </c>
      <c r="B265" s="90">
        <v>0</v>
      </c>
      <c r="C265" s="88">
        <v>0</v>
      </c>
      <c r="D265" s="89"/>
    </row>
    <row r="266" spans="1:4" x14ac:dyDescent="0.55000000000000004">
      <c r="A266" s="19">
        <v>44153</v>
      </c>
      <c r="B266" s="90">
        <v>0</v>
      </c>
      <c r="C266" s="88">
        <v>0</v>
      </c>
      <c r="D266" s="89"/>
    </row>
    <row r="267" spans="1:4" x14ac:dyDescent="0.55000000000000004">
      <c r="A267" s="19">
        <v>44154</v>
      </c>
      <c r="B267" s="90">
        <v>0</v>
      </c>
      <c r="C267" s="88">
        <v>0</v>
      </c>
      <c r="D267" s="89"/>
    </row>
    <row r="268" spans="1:4" x14ac:dyDescent="0.55000000000000004">
      <c r="A268" s="19">
        <v>44155</v>
      </c>
      <c r="B268" s="90">
        <v>0</v>
      </c>
      <c r="C268" s="88">
        <v>0</v>
      </c>
      <c r="D268" s="89"/>
    </row>
    <row r="269" spans="1:4" x14ac:dyDescent="0.55000000000000004">
      <c r="A269" s="19">
        <v>44156</v>
      </c>
      <c r="B269" s="90">
        <v>0</v>
      </c>
      <c r="C269" s="88">
        <v>0</v>
      </c>
      <c r="D269" s="89"/>
    </row>
    <row r="270" spans="1:4" x14ac:dyDescent="0.55000000000000004">
      <c r="A270" s="19">
        <v>44157</v>
      </c>
      <c r="B270" s="90">
        <v>0</v>
      </c>
      <c r="C270" s="88">
        <v>0</v>
      </c>
      <c r="D270" s="89"/>
    </row>
    <row r="271" spans="1:4" x14ac:dyDescent="0.55000000000000004">
      <c r="A271" s="19">
        <v>44158</v>
      </c>
      <c r="B271" s="90">
        <v>0</v>
      </c>
      <c r="C271" s="88">
        <v>0</v>
      </c>
      <c r="D271" s="89"/>
    </row>
    <row r="272" spans="1:4" x14ac:dyDescent="0.55000000000000004">
      <c r="A272" s="19">
        <v>44159</v>
      </c>
      <c r="B272" s="90">
        <v>0</v>
      </c>
      <c r="C272" s="88">
        <v>0</v>
      </c>
      <c r="D272" s="89"/>
    </row>
    <row r="273" spans="1:4" x14ac:dyDescent="0.55000000000000004">
      <c r="A273" s="19">
        <v>44160</v>
      </c>
      <c r="B273" s="90">
        <v>0</v>
      </c>
      <c r="C273" s="88">
        <v>0</v>
      </c>
      <c r="D273" s="89"/>
    </row>
    <row r="274" spans="1:4" x14ac:dyDescent="0.55000000000000004">
      <c r="A274" s="19">
        <v>44161</v>
      </c>
      <c r="B274" s="90">
        <v>0</v>
      </c>
      <c r="C274" s="88">
        <v>0</v>
      </c>
      <c r="D274" s="89"/>
    </row>
    <row r="275" spans="1:4" x14ac:dyDescent="0.55000000000000004">
      <c r="A275" s="19">
        <v>44162</v>
      </c>
      <c r="B275" s="90">
        <v>0</v>
      </c>
      <c r="C275" s="88">
        <v>0.14285714285714285</v>
      </c>
      <c r="D275" s="89"/>
    </row>
    <row r="276" spans="1:4" x14ac:dyDescent="0.55000000000000004">
      <c r="A276" s="19">
        <v>44163</v>
      </c>
      <c r="B276" s="90">
        <v>0</v>
      </c>
      <c r="C276" s="88">
        <v>0.14285714285714285</v>
      </c>
      <c r="D276" s="89"/>
    </row>
    <row r="277" spans="1:4" x14ac:dyDescent="0.55000000000000004">
      <c r="A277" s="19">
        <v>44164</v>
      </c>
      <c r="B277" s="90">
        <v>0</v>
      </c>
      <c r="C277" s="88">
        <v>0.14285714285714285</v>
      </c>
      <c r="D277" s="89"/>
    </row>
    <row r="278" spans="1:4" x14ac:dyDescent="0.55000000000000004">
      <c r="A278" s="19">
        <v>44165</v>
      </c>
      <c r="B278" s="90">
        <v>1</v>
      </c>
      <c r="C278" s="88">
        <v>0.14285714285714285</v>
      </c>
      <c r="D278" s="89"/>
    </row>
    <row r="279" spans="1:4" x14ac:dyDescent="0.55000000000000004">
      <c r="A279" s="19">
        <v>44166</v>
      </c>
      <c r="B279" s="90">
        <v>0</v>
      </c>
      <c r="C279" s="88">
        <v>0.14285714285714285</v>
      </c>
      <c r="D279" s="89"/>
    </row>
    <row r="280" spans="1:4" x14ac:dyDescent="0.55000000000000004">
      <c r="A280" s="19">
        <v>44167</v>
      </c>
      <c r="B280" s="90">
        <v>0</v>
      </c>
      <c r="C280" s="88">
        <v>0.14285714285714285</v>
      </c>
      <c r="D280" s="89"/>
    </row>
    <row r="281" spans="1:4" x14ac:dyDescent="0.55000000000000004">
      <c r="A281" s="19">
        <v>44168</v>
      </c>
      <c r="B281" s="90">
        <v>0</v>
      </c>
      <c r="C281" s="88">
        <v>0.14285714285714285</v>
      </c>
      <c r="D281" s="89"/>
    </row>
    <row r="282" spans="1:4" x14ac:dyDescent="0.55000000000000004">
      <c r="A282" s="19">
        <v>44169</v>
      </c>
      <c r="B282" s="90">
        <v>0</v>
      </c>
      <c r="C282" s="88">
        <v>0</v>
      </c>
      <c r="D282" s="89"/>
    </row>
    <row r="283" spans="1:4" x14ac:dyDescent="0.55000000000000004">
      <c r="A283" s="19">
        <v>44170</v>
      </c>
      <c r="B283" s="90">
        <v>0</v>
      </c>
      <c r="C283" s="88">
        <v>0</v>
      </c>
      <c r="D283" s="89"/>
    </row>
    <row r="284" spans="1:4" x14ac:dyDescent="0.55000000000000004">
      <c r="A284" s="19">
        <v>44171</v>
      </c>
      <c r="B284" s="90">
        <v>0</v>
      </c>
      <c r="C284" s="88">
        <v>0</v>
      </c>
      <c r="D284" s="89"/>
    </row>
    <row r="285" spans="1:4" x14ac:dyDescent="0.55000000000000004">
      <c r="A285" s="19">
        <v>44172</v>
      </c>
      <c r="B285" s="90">
        <v>0</v>
      </c>
      <c r="C285" s="88">
        <v>0</v>
      </c>
      <c r="D285" s="89"/>
    </row>
    <row r="286" spans="1:4" x14ac:dyDescent="0.55000000000000004">
      <c r="A286" s="19">
        <v>44173</v>
      </c>
      <c r="B286" s="90">
        <v>0</v>
      </c>
      <c r="C286" s="88">
        <v>0</v>
      </c>
      <c r="D286" s="89"/>
    </row>
    <row r="287" spans="1:4" x14ac:dyDescent="0.55000000000000004">
      <c r="A287" s="19">
        <v>44174</v>
      </c>
      <c r="B287" s="90">
        <v>0</v>
      </c>
      <c r="C287" s="88">
        <v>0</v>
      </c>
      <c r="D287" s="89"/>
    </row>
    <row r="288" spans="1:4" x14ac:dyDescent="0.55000000000000004">
      <c r="A288" s="19">
        <v>44175</v>
      </c>
      <c r="B288" s="90">
        <v>0</v>
      </c>
      <c r="C288" s="88">
        <v>0</v>
      </c>
      <c r="D288" s="89"/>
    </row>
    <row r="289" spans="1:4" x14ac:dyDescent="0.55000000000000004">
      <c r="A289" s="19">
        <v>44176</v>
      </c>
      <c r="B289" s="90">
        <v>0</v>
      </c>
      <c r="C289" s="88">
        <v>0</v>
      </c>
      <c r="D289" s="89"/>
    </row>
    <row r="290" spans="1:4" x14ac:dyDescent="0.55000000000000004">
      <c r="A290" s="19">
        <v>44177</v>
      </c>
      <c r="B290" s="90">
        <v>0</v>
      </c>
      <c r="C290" s="88">
        <v>0</v>
      </c>
      <c r="D290" s="89"/>
    </row>
    <row r="291" spans="1:4" x14ac:dyDescent="0.55000000000000004">
      <c r="A291" s="19">
        <v>44178</v>
      </c>
      <c r="B291" s="90">
        <v>0</v>
      </c>
      <c r="C291" s="88">
        <v>0</v>
      </c>
      <c r="D291" s="89"/>
    </row>
    <row r="292" spans="1:4" x14ac:dyDescent="0.55000000000000004">
      <c r="A292" s="19">
        <v>44179</v>
      </c>
      <c r="B292" s="90">
        <v>0</v>
      </c>
      <c r="C292" s="88">
        <v>0</v>
      </c>
      <c r="D292" s="89"/>
    </row>
    <row r="293" spans="1:4" x14ac:dyDescent="0.55000000000000004">
      <c r="A293" s="19">
        <v>44180</v>
      </c>
      <c r="B293" s="90">
        <v>0</v>
      </c>
      <c r="C293" s="88">
        <v>0</v>
      </c>
      <c r="D293" s="89"/>
    </row>
    <row r="294" spans="1:4" x14ac:dyDescent="0.55000000000000004">
      <c r="A294" s="19">
        <v>44181</v>
      </c>
      <c r="B294" s="90">
        <v>0</v>
      </c>
      <c r="C294" s="88">
        <v>0</v>
      </c>
      <c r="D294" s="89"/>
    </row>
    <row r="295" spans="1:4" x14ac:dyDescent="0.55000000000000004">
      <c r="A295" s="19">
        <v>44182</v>
      </c>
      <c r="B295" s="90">
        <v>0</v>
      </c>
      <c r="C295" s="88">
        <v>0</v>
      </c>
      <c r="D295" s="89"/>
    </row>
    <row r="296" spans="1:4" x14ac:dyDescent="0.55000000000000004">
      <c r="A296" s="19">
        <v>44183</v>
      </c>
      <c r="B296" s="90">
        <v>0</v>
      </c>
      <c r="C296" s="88">
        <v>0</v>
      </c>
      <c r="D296" s="89"/>
    </row>
    <row r="297" spans="1:4" x14ac:dyDescent="0.55000000000000004">
      <c r="A297" s="19">
        <v>44184</v>
      </c>
      <c r="B297" s="90">
        <v>0</v>
      </c>
      <c r="C297" s="88">
        <v>0</v>
      </c>
      <c r="D297" s="89"/>
    </row>
    <row r="298" spans="1:4" x14ac:dyDescent="0.55000000000000004">
      <c r="A298" s="19">
        <v>44185</v>
      </c>
      <c r="B298" s="90">
        <v>0</v>
      </c>
      <c r="C298" s="88">
        <v>0</v>
      </c>
      <c r="D298" s="89"/>
    </row>
    <row r="299" spans="1:4" x14ac:dyDescent="0.55000000000000004">
      <c r="A299" s="19">
        <v>44186</v>
      </c>
      <c r="B299" s="90">
        <v>0</v>
      </c>
      <c r="C299" s="88">
        <v>0</v>
      </c>
      <c r="D299" s="89"/>
    </row>
    <row r="300" spans="1:4" x14ac:dyDescent="0.55000000000000004">
      <c r="A300" s="19">
        <v>44187</v>
      </c>
      <c r="B300" s="90">
        <v>0</v>
      </c>
      <c r="C300" s="88">
        <v>0</v>
      </c>
      <c r="D300" s="89"/>
    </row>
    <row r="301" spans="1:4" x14ac:dyDescent="0.55000000000000004">
      <c r="A301" s="19">
        <v>44188</v>
      </c>
      <c r="B301" s="90">
        <v>0</v>
      </c>
      <c r="C301" s="88">
        <v>0</v>
      </c>
      <c r="D301" s="89"/>
    </row>
    <row r="302" spans="1:4" x14ac:dyDescent="0.55000000000000004">
      <c r="A302" s="19">
        <v>44189</v>
      </c>
      <c r="B302" s="90">
        <v>0</v>
      </c>
      <c r="C302" s="88">
        <v>0</v>
      </c>
      <c r="D302" s="89"/>
    </row>
    <row r="303" spans="1:4" x14ac:dyDescent="0.55000000000000004">
      <c r="A303" s="19">
        <v>44190</v>
      </c>
      <c r="B303" s="90">
        <v>0</v>
      </c>
      <c r="C303" s="88">
        <v>0.14285714285714285</v>
      </c>
      <c r="D303" s="89"/>
    </row>
    <row r="304" spans="1:4" x14ac:dyDescent="0.55000000000000004">
      <c r="A304" s="19">
        <v>44191</v>
      </c>
      <c r="B304" s="90">
        <v>0</v>
      </c>
      <c r="C304" s="88">
        <v>0.14285714285714285</v>
      </c>
      <c r="D304" s="89"/>
    </row>
    <row r="305" spans="1:4" x14ac:dyDescent="0.55000000000000004">
      <c r="A305" s="19">
        <v>44192</v>
      </c>
      <c r="B305" s="90">
        <v>0</v>
      </c>
      <c r="C305" s="88">
        <v>0.14285714285714285</v>
      </c>
      <c r="D305" s="89"/>
    </row>
    <row r="306" spans="1:4" x14ac:dyDescent="0.55000000000000004">
      <c r="A306" s="19">
        <v>44193</v>
      </c>
      <c r="B306" s="90">
        <v>1</v>
      </c>
      <c r="C306" s="88">
        <v>0.14285714285714285</v>
      </c>
      <c r="D306" s="89"/>
    </row>
    <row r="307" spans="1:4" x14ac:dyDescent="0.55000000000000004">
      <c r="A307" s="19">
        <v>44194</v>
      </c>
      <c r="B307" s="90">
        <v>0</v>
      </c>
      <c r="C307" s="88">
        <v>0.14285714285714285</v>
      </c>
      <c r="D307" s="89"/>
    </row>
    <row r="308" spans="1:4" x14ac:dyDescent="0.55000000000000004">
      <c r="A308" s="19">
        <v>44195</v>
      </c>
      <c r="B308" s="90">
        <v>0</v>
      </c>
      <c r="C308" s="88">
        <v>0.14285714285714285</v>
      </c>
      <c r="D308" s="89"/>
    </row>
    <row r="309" spans="1:4" x14ac:dyDescent="0.55000000000000004">
      <c r="A309" s="19">
        <v>44196</v>
      </c>
      <c r="B309" s="90">
        <v>0</v>
      </c>
      <c r="C309" s="88">
        <v>0.14285714285714285</v>
      </c>
      <c r="D309" s="89"/>
    </row>
    <row r="310" spans="1:4" x14ac:dyDescent="0.55000000000000004">
      <c r="A310" s="19">
        <v>44197</v>
      </c>
      <c r="B310" s="90">
        <v>0</v>
      </c>
      <c r="C310" s="88">
        <v>0</v>
      </c>
      <c r="D310" s="89"/>
    </row>
    <row r="311" spans="1:4" x14ac:dyDescent="0.55000000000000004">
      <c r="A311" s="19">
        <v>44198</v>
      </c>
      <c r="B311" s="90">
        <v>0</v>
      </c>
      <c r="C311" s="88">
        <v>0</v>
      </c>
      <c r="D311" s="89"/>
    </row>
    <row r="312" spans="1:4" x14ac:dyDescent="0.55000000000000004">
      <c r="A312" s="19">
        <v>44199</v>
      </c>
      <c r="B312" s="90">
        <v>0</v>
      </c>
      <c r="C312" s="88">
        <v>0</v>
      </c>
      <c r="D312" s="89"/>
    </row>
    <row r="313" spans="1:4" x14ac:dyDescent="0.55000000000000004">
      <c r="A313" s="19">
        <v>44200</v>
      </c>
      <c r="B313" s="90">
        <v>0</v>
      </c>
      <c r="C313" s="88">
        <v>0</v>
      </c>
      <c r="D313" s="89"/>
    </row>
    <row r="314" spans="1:4" x14ac:dyDescent="0.55000000000000004">
      <c r="A314" s="19">
        <v>44201</v>
      </c>
      <c r="B314" s="90">
        <v>0</v>
      </c>
      <c r="C314" s="88">
        <v>0</v>
      </c>
      <c r="D314" s="89"/>
    </row>
    <row r="315" spans="1:4" x14ac:dyDescent="0.55000000000000004">
      <c r="A315" s="19">
        <v>44202</v>
      </c>
      <c r="B315" s="90">
        <v>0</v>
      </c>
      <c r="C315" s="88">
        <v>0</v>
      </c>
      <c r="D315" s="89"/>
    </row>
    <row r="316" spans="1:4" x14ac:dyDescent="0.55000000000000004">
      <c r="A316" s="19">
        <v>44203</v>
      </c>
      <c r="B316" s="90">
        <v>0</v>
      </c>
      <c r="C316" s="88">
        <v>0</v>
      </c>
      <c r="D316" s="89"/>
    </row>
    <row r="317" spans="1:4" x14ac:dyDescent="0.55000000000000004">
      <c r="A317" s="19">
        <v>44204</v>
      </c>
      <c r="B317" s="90">
        <v>0</v>
      </c>
      <c r="C317" s="88">
        <v>0</v>
      </c>
      <c r="D317" s="89"/>
    </row>
    <row r="318" spans="1:4" x14ac:dyDescent="0.55000000000000004">
      <c r="A318" s="19">
        <v>44205</v>
      </c>
      <c r="B318" s="90">
        <v>0</v>
      </c>
      <c r="C318" s="88">
        <v>0</v>
      </c>
      <c r="D318" s="89"/>
    </row>
    <row r="319" spans="1:4" x14ac:dyDescent="0.55000000000000004">
      <c r="A319" s="19">
        <v>44206</v>
      </c>
      <c r="B319" s="90">
        <v>0</v>
      </c>
      <c r="C319" s="88">
        <v>0</v>
      </c>
      <c r="D319" s="89"/>
    </row>
    <row r="320" spans="1:4" x14ac:dyDescent="0.55000000000000004">
      <c r="A320" s="19">
        <v>44207</v>
      </c>
      <c r="B320" s="90">
        <v>0</v>
      </c>
      <c r="C320" s="88">
        <v>0</v>
      </c>
      <c r="D320" s="89"/>
    </row>
    <row r="321" spans="1:4" x14ac:dyDescent="0.55000000000000004">
      <c r="A321" s="19">
        <v>44208</v>
      </c>
      <c r="B321" s="90">
        <v>0</v>
      </c>
      <c r="C321" s="88">
        <v>0</v>
      </c>
      <c r="D321" s="89"/>
    </row>
    <row r="322" spans="1:4" x14ac:dyDescent="0.55000000000000004">
      <c r="A322" s="19">
        <v>44209</v>
      </c>
      <c r="B322" s="90">
        <v>0</v>
      </c>
      <c r="C322" s="88">
        <v>0</v>
      </c>
      <c r="D322" s="89"/>
    </row>
    <row r="323" spans="1:4" x14ac:dyDescent="0.55000000000000004">
      <c r="A323" s="19">
        <v>44210</v>
      </c>
      <c r="B323" s="90">
        <v>0</v>
      </c>
      <c r="C323" s="88">
        <v>0</v>
      </c>
      <c r="D323" s="89"/>
    </row>
    <row r="324" spans="1:4" x14ac:dyDescent="0.55000000000000004">
      <c r="A324" s="19">
        <v>44211</v>
      </c>
      <c r="B324" s="90">
        <v>0</v>
      </c>
      <c r="C324" s="88">
        <v>0</v>
      </c>
      <c r="D324" s="89"/>
    </row>
    <row r="325" spans="1:4" x14ac:dyDescent="0.55000000000000004">
      <c r="A325" s="19">
        <v>44212</v>
      </c>
      <c r="B325" s="90">
        <v>0</v>
      </c>
      <c r="C325" s="88">
        <v>0</v>
      </c>
      <c r="D325" s="89"/>
    </row>
    <row r="326" spans="1:4" x14ac:dyDescent="0.55000000000000004">
      <c r="A326" s="19">
        <v>44213</v>
      </c>
      <c r="B326" s="90">
        <v>0</v>
      </c>
      <c r="C326" s="88">
        <v>0</v>
      </c>
      <c r="D326" s="89"/>
    </row>
    <row r="327" spans="1:4" x14ac:dyDescent="0.55000000000000004">
      <c r="A327" s="19">
        <v>44214</v>
      </c>
      <c r="B327" s="90">
        <v>0</v>
      </c>
      <c r="C327" s="88">
        <v>0</v>
      </c>
      <c r="D327" s="89"/>
    </row>
    <row r="328" spans="1:4" x14ac:dyDescent="0.55000000000000004">
      <c r="A328" s="19">
        <v>44215</v>
      </c>
      <c r="B328" s="90">
        <v>0</v>
      </c>
      <c r="C328" s="88">
        <v>0</v>
      </c>
      <c r="D328" s="89"/>
    </row>
    <row r="329" spans="1:4" x14ac:dyDescent="0.55000000000000004">
      <c r="A329" s="19">
        <v>44216</v>
      </c>
      <c r="B329" s="90">
        <v>0</v>
      </c>
      <c r="C329" s="88">
        <v>0</v>
      </c>
      <c r="D329" s="89"/>
    </row>
    <row r="330" spans="1:4" x14ac:dyDescent="0.55000000000000004">
      <c r="A330" s="19">
        <v>44217</v>
      </c>
      <c r="B330" s="90">
        <v>0</v>
      </c>
      <c r="C330" s="88">
        <v>0</v>
      </c>
      <c r="D330" s="89"/>
    </row>
    <row r="331" spans="1:4" x14ac:dyDescent="0.55000000000000004">
      <c r="A331" s="19">
        <v>44218</v>
      </c>
      <c r="B331" s="90">
        <v>0</v>
      </c>
      <c r="C331" s="88">
        <v>0</v>
      </c>
      <c r="D331" s="89"/>
    </row>
    <row r="332" spans="1:4" x14ac:dyDescent="0.55000000000000004">
      <c r="A332" s="19">
        <v>44219</v>
      </c>
      <c r="B332" s="90">
        <v>0</v>
      </c>
      <c r="C332" s="88">
        <v>0</v>
      </c>
      <c r="D332" s="89"/>
    </row>
    <row r="333" spans="1:4" x14ac:dyDescent="0.55000000000000004">
      <c r="A333" s="19">
        <v>44220</v>
      </c>
      <c r="B333" s="90">
        <v>0</v>
      </c>
      <c r="C333" s="88">
        <v>0</v>
      </c>
      <c r="D333" s="89"/>
    </row>
    <row r="334" spans="1:4" x14ac:dyDescent="0.55000000000000004">
      <c r="A334" s="19">
        <v>44221</v>
      </c>
      <c r="B334" s="90">
        <v>0</v>
      </c>
      <c r="C334" s="88">
        <v>0</v>
      </c>
      <c r="D334" s="89"/>
    </row>
    <row r="335" spans="1:4" x14ac:dyDescent="0.55000000000000004">
      <c r="A335" s="19">
        <v>44222</v>
      </c>
      <c r="B335" s="90">
        <v>0</v>
      </c>
      <c r="C335" s="88">
        <v>0</v>
      </c>
      <c r="D335" s="89"/>
    </row>
    <row r="336" spans="1:4" x14ac:dyDescent="0.55000000000000004">
      <c r="A336" s="19">
        <v>44223</v>
      </c>
      <c r="B336" s="90">
        <v>0</v>
      </c>
      <c r="C336" s="88">
        <v>0</v>
      </c>
      <c r="D336" s="89"/>
    </row>
    <row r="337" spans="1:4" x14ac:dyDescent="0.55000000000000004">
      <c r="A337" s="19">
        <v>44224</v>
      </c>
      <c r="B337" s="90">
        <v>0</v>
      </c>
      <c r="C337" s="88">
        <v>0</v>
      </c>
      <c r="D337" s="89"/>
    </row>
    <row r="338" spans="1:4" x14ac:dyDescent="0.55000000000000004">
      <c r="A338" s="19">
        <v>44225</v>
      </c>
      <c r="B338" s="90">
        <v>0</v>
      </c>
      <c r="C338" s="88">
        <v>0</v>
      </c>
      <c r="D338" s="89"/>
    </row>
    <row r="339" spans="1:4" x14ac:dyDescent="0.55000000000000004">
      <c r="A339" s="19">
        <v>44226</v>
      </c>
      <c r="B339" s="90">
        <v>0</v>
      </c>
      <c r="C339" s="88">
        <v>0</v>
      </c>
      <c r="D339" s="89"/>
    </row>
    <row r="340" spans="1:4" x14ac:dyDescent="0.55000000000000004">
      <c r="A340" s="19">
        <v>44227</v>
      </c>
      <c r="B340" s="90">
        <v>0</v>
      </c>
      <c r="C340" s="88">
        <v>0</v>
      </c>
      <c r="D340" s="89"/>
    </row>
    <row r="341" spans="1:4" x14ac:dyDescent="0.55000000000000004">
      <c r="A341" s="19">
        <v>44228</v>
      </c>
      <c r="B341" s="90">
        <v>0</v>
      </c>
      <c r="C341" s="88">
        <v>0</v>
      </c>
      <c r="D341" s="89"/>
    </row>
    <row r="342" spans="1:4" x14ac:dyDescent="0.55000000000000004">
      <c r="A342" s="19">
        <v>44229</v>
      </c>
      <c r="B342" s="90">
        <v>0</v>
      </c>
      <c r="C342" s="88">
        <v>0</v>
      </c>
      <c r="D342" s="89"/>
    </row>
    <row r="343" spans="1:4" x14ac:dyDescent="0.55000000000000004">
      <c r="A343" s="19">
        <v>44230</v>
      </c>
      <c r="B343" s="90">
        <v>0</v>
      </c>
      <c r="C343" s="88">
        <v>0</v>
      </c>
      <c r="D343" s="89"/>
    </row>
    <row r="344" spans="1:4" x14ac:dyDescent="0.55000000000000004">
      <c r="A344" s="19">
        <v>44231</v>
      </c>
      <c r="B344" s="90">
        <v>0</v>
      </c>
      <c r="C344" s="88">
        <v>0</v>
      </c>
      <c r="D344" s="89"/>
    </row>
    <row r="345" spans="1:4" x14ac:dyDescent="0.55000000000000004">
      <c r="A345" s="19">
        <v>44232</v>
      </c>
      <c r="B345" s="90">
        <v>0</v>
      </c>
      <c r="C345" s="88">
        <v>0</v>
      </c>
      <c r="D345" s="89"/>
    </row>
    <row r="346" spans="1:4" x14ac:dyDescent="0.55000000000000004">
      <c r="A346" s="19">
        <v>44233</v>
      </c>
      <c r="B346" s="90">
        <v>0</v>
      </c>
      <c r="C346" s="88">
        <v>0</v>
      </c>
      <c r="D346" s="89"/>
    </row>
    <row r="347" spans="1:4" x14ac:dyDescent="0.55000000000000004">
      <c r="A347" s="19">
        <v>44234</v>
      </c>
      <c r="B347" s="90">
        <v>0</v>
      </c>
      <c r="C347" s="88">
        <v>0</v>
      </c>
      <c r="D347" s="89"/>
    </row>
    <row r="348" spans="1:4" x14ac:dyDescent="0.55000000000000004">
      <c r="A348" s="19">
        <v>44235</v>
      </c>
      <c r="B348" s="90">
        <v>0</v>
      </c>
      <c r="C348" s="88">
        <v>0</v>
      </c>
      <c r="D348" s="89"/>
    </row>
    <row r="349" spans="1:4" x14ac:dyDescent="0.55000000000000004">
      <c r="A349" s="19">
        <v>44236</v>
      </c>
      <c r="B349" s="90">
        <v>0</v>
      </c>
      <c r="C349" s="88">
        <v>0</v>
      </c>
      <c r="D349" s="89"/>
    </row>
    <row r="350" spans="1:4" x14ac:dyDescent="0.55000000000000004">
      <c r="A350" s="19">
        <v>44237</v>
      </c>
      <c r="B350" s="90">
        <v>0</v>
      </c>
      <c r="C350" s="88">
        <v>0</v>
      </c>
      <c r="D350" s="89"/>
    </row>
    <row r="351" spans="1:4" x14ac:dyDescent="0.55000000000000004">
      <c r="A351" s="19">
        <v>44238</v>
      </c>
      <c r="B351" s="90">
        <v>0</v>
      </c>
      <c r="C351" s="88">
        <v>0</v>
      </c>
      <c r="D351" s="89"/>
    </row>
    <row r="352" spans="1:4" x14ac:dyDescent="0.55000000000000004">
      <c r="A352" s="19">
        <v>44239</v>
      </c>
      <c r="B352" s="90">
        <v>0</v>
      </c>
      <c r="C352" s="88">
        <v>0</v>
      </c>
      <c r="D352" s="89"/>
    </row>
    <row r="353" spans="1:4" x14ac:dyDescent="0.55000000000000004">
      <c r="A353" s="19">
        <v>44240</v>
      </c>
      <c r="B353" s="90">
        <v>0</v>
      </c>
      <c r="C353" s="88">
        <v>0</v>
      </c>
      <c r="D353" s="89"/>
    </row>
    <row r="354" spans="1:4" x14ac:dyDescent="0.55000000000000004">
      <c r="A354" s="19">
        <v>44241</v>
      </c>
      <c r="B354" s="90">
        <v>0</v>
      </c>
      <c r="C354" s="88">
        <v>0</v>
      </c>
      <c r="D354" s="89"/>
    </row>
    <row r="355" spans="1:4" x14ac:dyDescent="0.55000000000000004">
      <c r="A355" s="19">
        <v>44242</v>
      </c>
      <c r="B355" s="90">
        <v>0</v>
      </c>
      <c r="C355" s="88">
        <v>0</v>
      </c>
      <c r="D355" s="89"/>
    </row>
    <row r="356" spans="1:4" x14ac:dyDescent="0.55000000000000004">
      <c r="A356" s="19">
        <v>44243</v>
      </c>
      <c r="B356" s="90">
        <v>0</v>
      </c>
      <c r="C356" s="88">
        <v>0</v>
      </c>
      <c r="D356" s="89"/>
    </row>
    <row r="357" spans="1:4" x14ac:dyDescent="0.55000000000000004">
      <c r="A357" s="19">
        <v>44244</v>
      </c>
      <c r="B357" s="90">
        <v>0</v>
      </c>
      <c r="C357" s="88">
        <v>0</v>
      </c>
      <c r="D357" s="89"/>
    </row>
    <row r="358" spans="1:4" x14ac:dyDescent="0.55000000000000004">
      <c r="A358" s="19">
        <v>44245</v>
      </c>
      <c r="B358" s="90">
        <v>0</v>
      </c>
      <c r="C358" s="88">
        <v>0</v>
      </c>
      <c r="D358" s="89"/>
    </row>
    <row r="359" spans="1:4" x14ac:dyDescent="0.55000000000000004">
      <c r="A359" s="19">
        <v>44246</v>
      </c>
      <c r="B359" s="90">
        <v>0</v>
      </c>
      <c r="C359" s="88">
        <v>0</v>
      </c>
      <c r="D359" s="89"/>
    </row>
    <row r="360" spans="1:4" x14ac:dyDescent="0.55000000000000004">
      <c r="A360" s="19">
        <v>44247</v>
      </c>
      <c r="B360" s="90">
        <v>0</v>
      </c>
      <c r="C360" s="88">
        <v>0</v>
      </c>
      <c r="D360" s="89"/>
    </row>
    <row r="361" spans="1:4" x14ac:dyDescent="0.55000000000000004">
      <c r="A361" s="19">
        <v>44248</v>
      </c>
      <c r="B361" s="90">
        <v>0</v>
      </c>
      <c r="C361" s="88">
        <v>0</v>
      </c>
      <c r="D361" s="89"/>
    </row>
    <row r="362" spans="1:4" x14ac:dyDescent="0.55000000000000004">
      <c r="A362" s="19">
        <v>44249</v>
      </c>
      <c r="B362" s="90">
        <v>0</v>
      </c>
      <c r="C362" s="88">
        <v>0</v>
      </c>
      <c r="D362" s="89"/>
    </row>
    <row r="363" spans="1:4" x14ac:dyDescent="0.55000000000000004">
      <c r="A363" s="19">
        <v>44250</v>
      </c>
      <c r="B363" s="90">
        <v>0</v>
      </c>
      <c r="C363" s="88">
        <v>0</v>
      </c>
      <c r="D363" s="89"/>
    </row>
    <row r="364" spans="1:4" x14ac:dyDescent="0.55000000000000004">
      <c r="A364" s="19">
        <v>44251</v>
      </c>
      <c r="B364" s="90">
        <v>0</v>
      </c>
      <c r="C364" s="88">
        <v>0</v>
      </c>
      <c r="D364" s="89"/>
    </row>
    <row r="365" spans="1:4" x14ac:dyDescent="0.55000000000000004">
      <c r="A365" s="19">
        <v>44252</v>
      </c>
      <c r="B365" s="90">
        <v>0</v>
      </c>
      <c r="C365" s="88">
        <v>0</v>
      </c>
      <c r="D365" s="89"/>
    </row>
    <row r="366" spans="1:4" x14ac:dyDescent="0.55000000000000004">
      <c r="A366" s="19">
        <v>44253</v>
      </c>
      <c r="B366" s="90">
        <v>0</v>
      </c>
      <c r="C366" s="88">
        <v>0</v>
      </c>
      <c r="D366" s="89"/>
    </row>
    <row r="367" spans="1:4" x14ac:dyDescent="0.55000000000000004">
      <c r="A367" s="19">
        <v>44254</v>
      </c>
      <c r="B367" s="90">
        <v>0</v>
      </c>
      <c r="C367" s="88">
        <v>0</v>
      </c>
      <c r="D367" s="89"/>
    </row>
    <row r="368" spans="1:4" x14ac:dyDescent="0.55000000000000004">
      <c r="A368" s="19">
        <v>44255</v>
      </c>
      <c r="B368" s="90">
        <v>0</v>
      </c>
      <c r="C368" s="88">
        <v>0</v>
      </c>
      <c r="D368" s="89"/>
    </row>
    <row r="369" spans="1:4" x14ac:dyDescent="0.55000000000000004">
      <c r="A369" s="19">
        <v>44256</v>
      </c>
      <c r="B369" s="90">
        <v>0</v>
      </c>
      <c r="C369" s="88">
        <v>0</v>
      </c>
      <c r="D369" s="89"/>
    </row>
    <row r="370" spans="1:4" x14ac:dyDescent="0.55000000000000004">
      <c r="A370" s="19">
        <v>44257</v>
      </c>
      <c r="B370" s="90">
        <v>0</v>
      </c>
      <c r="C370" s="88">
        <v>0</v>
      </c>
      <c r="D370" s="89"/>
    </row>
    <row r="371" spans="1:4" x14ac:dyDescent="0.55000000000000004">
      <c r="A371" s="19">
        <v>44258</v>
      </c>
      <c r="B371" s="90">
        <v>0</v>
      </c>
      <c r="C371" s="88">
        <v>0</v>
      </c>
      <c r="D371" s="89"/>
    </row>
    <row r="372" spans="1:4" x14ac:dyDescent="0.55000000000000004">
      <c r="A372" s="19">
        <v>44259</v>
      </c>
      <c r="B372" s="90">
        <v>0</v>
      </c>
      <c r="C372" s="88">
        <v>0</v>
      </c>
      <c r="D372" s="89"/>
    </row>
    <row r="373" spans="1:4" x14ac:dyDescent="0.55000000000000004">
      <c r="A373" s="19">
        <v>44260</v>
      </c>
      <c r="B373" s="90">
        <v>0</v>
      </c>
      <c r="C373" s="88">
        <v>0</v>
      </c>
      <c r="D373" s="89"/>
    </row>
    <row r="374" spans="1:4" x14ac:dyDescent="0.55000000000000004">
      <c r="A374" s="19">
        <v>44261</v>
      </c>
      <c r="B374" s="90">
        <v>0</v>
      </c>
      <c r="C374" s="88">
        <v>0</v>
      </c>
      <c r="D374" s="89"/>
    </row>
    <row r="375" spans="1:4" x14ac:dyDescent="0.55000000000000004">
      <c r="A375" s="19">
        <v>44262</v>
      </c>
      <c r="B375" s="90">
        <v>0</v>
      </c>
      <c r="C375" s="88">
        <v>0</v>
      </c>
      <c r="D375" s="89"/>
    </row>
    <row r="376" spans="1:4" x14ac:dyDescent="0.55000000000000004">
      <c r="A376" s="19">
        <v>44263</v>
      </c>
      <c r="B376" s="90">
        <v>0</v>
      </c>
      <c r="C376" s="88">
        <v>0</v>
      </c>
      <c r="D376" s="89"/>
    </row>
    <row r="377" spans="1:4" x14ac:dyDescent="0.55000000000000004">
      <c r="A377" s="19">
        <v>44264</v>
      </c>
      <c r="B377" s="90">
        <v>0</v>
      </c>
      <c r="C377" s="88">
        <v>0</v>
      </c>
      <c r="D377" s="89"/>
    </row>
    <row r="378" spans="1:4" x14ac:dyDescent="0.55000000000000004">
      <c r="A378" s="19">
        <v>44265</v>
      </c>
      <c r="B378" s="90">
        <v>0</v>
      </c>
      <c r="C378" s="88">
        <v>0</v>
      </c>
      <c r="D378" s="89"/>
    </row>
    <row r="379" spans="1:4" x14ac:dyDescent="0.55000000000000004">
      <c r="A379" s="19">
        <v>44266</v>
      </c>
      <c r="B379" s="90">
        <v>0</v>
      </c>
      <c r="C379" s="88">
        <v>0</v>
      </c>
      <c r="D379" s="89"/>
    </row>
    <row r="380" spans="1:4" x14ac:dyDescent="0.55000000000000004">
      <c r="A380" s="19">
        <v>44267</v>
      </c>
      <c r="B380" s="90">
        <v>0</v>
      </c>
      <c r="C380" s="88">
        <v>0</v>
      </c>
      <c r="D380" s="89"/>
    </row>
    <row r="381" spans="1:4" x14ac:dyDescent="0.55000000000000004">
      <c r="A381" s="19">
        <v>44268</v>
      </c>
      <c r="B381" s="90">
        <v>0</v>
      </c>
      <c r="C381" s="88">
        <v>0</v>
      </c>
      <c r="D381" s="89"/>
    </row>
    <row r="382" spans="1:4" x14ac:dyDescent="0.55000000000000004">
      <c r="A382" s="19">
        <v>44269</v>
      </c>
      <c r="B382" s="90">
        <v>0</v>
      </c>
      <c r="C382" s="88">
        <v>0</v>
      </c>
      <c r="D382" s="89"/>
    </row>
    <row r="383" spans="1:4" x14ac:dyDescent="0.55000000000000004">
      <c r="A383" s="19">
        <v>44270</v>
      </c>
      <c r="B383" s="90">
        <v>0</v>
      </c>
      <c r="C383" s="88">
        <v>0</v>
      </c>
      <c r="D383" s="89"/>
    </row>
    <row r="384" spans="1:4" x14ac:dyDescent="0.55000000000000004">
      <c r="A384" s="19">
        <v>44271</v>
      </c>
      <c r="B384" s="90">
        <v>0</v>
      </c>
      <c r="C384" s="88">
        <v>0</v>
      </c>
      <c r="D384" s="89"/>
    </row>
    <row r="385" spans="1:4" x14ac:dyDescent="0.55000000000000004">
      <c r="A385" s="19">
        <v>44272</v>
      </c>
      <c r="B385" s="90">
        <v>0</v>
      </c>
      <c r="C385" s="88">
        <v>0</v>
      </c>
      <c r="D385" s="89"/>
    </row>
    <row r="386" spans="1:4" x14ac:dyDescent="0.55000000000000004">
      <c r="A386" s="19">
        <v>44273</v>
      </c>
      <c r="B386" s="90">
        <v>0</v>
      </c>
      <c r="C386" s="88">
        <v>0</v>
      </c>
      <c r="D386" s="89"/>
    </row>
    <row r="387" spans="1:4" x14ac:dyDescent="0.55000000000000004">
      <c r="A387" s="19">
        <v>44274</v>
      </c>
      <c r="B387" s="90">
        <v>0</v>
      </c>
      <c r="C387" s="88">
        <v>0</v>
      </c>
      <c r="D387" s="89"/>
    </row>
    <row r="388" spans="1:4" x14ac:dyDescent="0.55000000000000004">
      <c r="A388" s="19">
        <v>44275</v>
      </c>
      <c r="B388" s="90">
        <v>0</v>
      </c>
      <c r="C388" s="88">
        <v>0</v>
      </c>
      <c r="D388" s="89"/>
    </row>
    <row r="389" spans="1:4" x14ac:dyDescent="0.55000000000000004">
      <c r="A389" s="19">
        <v>44276</v>
      </c>
      <c r="B389" s="90">
        <v>0</v>
      </c>
      <c r="C389" s="88">
        <v>0</v>
      </c>
      <c r="D389" s="89"/>
    </row>
    <row r="390" spans="1:4" x14ac:dyDescent="0.55000000000000004">
      <c r="A390" s="19">
        <v>44277</v>
      </c>
      <c r="B390" s="90">
        <v>0</v>
      </c>
      <c r="C390" s="88">
        <v>0</v>
      </c>
      <c r="D390" s="89"/>
    </row>
    <row r="391" spans="1:4" x14ac:dyDescent="0.55000000000000004">
      <c r="A391" s="19">
        <v>44278</v>
      </c>
      <c r="B391" s="90">
        <v>0</v>
      </c>
      <c r="C391" s="88">
        <v>0</v>
      </c>
      <c r="D391" s="89"/>
    </row>
    <row r="392" spans="1:4" x14ac:dyDescent="0.55000000000000004">
      <c r="A392" s="19">
        <v>44279</v>
      </c>
      <c r="B392" s="90">
        <v>0</v>
      </c>
      <c r="C392" s="88">
        <v>0</v>
      </c>
      <c r="D392" s="89"/>
    </row>
    <row r="393" spans="1:4" x14ac:dyDescent="0.55000000000000004">
      <c r="A393" s="19">
        <v>44280</v>
      </c>
      <c r="B393" s="90">
        <v>0</v>
      </c>
      <c r="C393" s="88">
        <v>0</v>
      </c>
      <c r="D393" s="89"/>
    </row>
    <row r="394" spans="1:4" x14ac:dyDescent="0.55000000000000004">
      <c r="A394" s="19">
        <v>44281</v>
      </c>
      <c r="B394" s="90">
        <v>0</v>
      </c>
      <c r="C394" s="88">
        <v>0</v>
      </c>
      <c r="D394" s="89"/>
    </row>
    <row r="395" spans="1:4" x14ac:dyDescent="0.55000000000000004">
      <c r="A395" s="19">
        <v>44282</v>
      </c>
      <c r="B395" s="90">
        <v>0</v>
      </c>
      <c r="C395" s="88">
        <v>0</v>
      </c>
      <c r="D395" s="89"/>
    </row>
    <row r="396" spans="1:4" x14ac:dyDescent="0.55000000000000004">
      <c r="A396" s="19">
        <v>44283</v>
      </c>
      <c r="B396" s="90">
        <v>0</v>
      </c>
      <c r="C396" s="88">
        <v>0</v>
      </c>
      <c r="D396" s="89"/>
    </row>
    <row r="397" spans="1:4" x14ac:dyDescent="0.55000000000000004">
      <c r="A397" s="19">
        <v>44284</v>
      </c>
      <c r="B397" s="90">
        <v>0</v>
      </c>
      <c r="C397" s="88">
        <v>0</v>
      </c>
      <c r="D397" s="89"/>
    </row>
    <row r="398" spans="1:4" x14ac:dyDescent="0.55000000000000004">
      <c r="A398" s="19">
        <v>44285</v>
      </c>
      <c r="B398" s="90">
        <v>0</v>
      </c>
      <c r="C398" s="88">
        <v>0</v>
      </c>
      <c r="D398" s="89"/>
    </row>
    <row r="399" spans="1:4" x14ac:dyDescent="0.55000000000000004">
      <c r="A399" s="19">
        <v>44286</v>
      </c>
      <c r="B399" s="90">
        <v>0</v>
      </c>
      <c r="C399" s="88">
        <v>0</v>
      </c>
      <c r="D399" s="89"/>
    </row>
    <row r="400" spans="1:4" x14ac:dyDescent="0.55000000000000004">
      <c r="A400" s="19">
        <v>44287</v>
      </c>
      <c r="B400" s="90">
        <v>0</v>
      </c>
      <c r="C400" s="88">
        <v>0</v>
      </c>
      <c r="D400" s="89"/>
    </row>
    <row r="401" spans="1:4" x14ac:dyDescent="0.55000000000000004">
      <c r="A401" s="19">
        <v>44288</v>
      </c>
      <c r="B401" s="90">
        <v>0</v>
      </c>
      <c r="C401" s="88">
        <v>0</v>
      </c>
      <c r="D401" s="89"/>
    </row>
    <row r="402" spans="1:4" x14ac:dyDescent="0.55000000000000004">
      <c r="A402" s="19">
        <v>44289</v>
      </c>
      <c r="B402" s="90">
        <v>0</v>
      </c>
      <c r="C402" s="88">
        <v>0</v>
      </c>
      <c r="D402" s="89"/>
    </row>
    <row r="403" spans="1:4" x14ac:dyDescent="0.55000000000000004">
      <c r="A403" s="19">
        <v>44290</v>
      </c>
      <c r="B403" s="90">
        <v>0</v>
      </c>
      <c r="C403" s="88">
        <v>0</v>
      </c>
      <c r="D403" s="89"/>
    </row>
    <row r="404" spans="1:4" x14ac:dyDescent="0.55000000000000004">
      <c r="A404" s="19">
        <v>44291</v>
      </c>
      <c r="B404" s="90">
        <v>0</v>
      </c>
      <c r="C404" s="88">
        <v>0</v>
      </c>
      <c r="D404" s="89"/>
    </row>
    <row r="405" spans="1:4" x14ac:dyDescent="0.55000000000000004">
      <c r="A405" s="19">
        <v>44292</v>
      </c>
      <c r="B405" s="90">
        <v>0</v>
      </c>
      <c r="C405" s="88">
        <v>0</v>
      </c>
      <c r="D405" s="89"/>
    </row>
    <row r="406" spans="1:4" x14ac:dyDescent="0.55000000000000004">
      <c r="A406" s="19">
        <v>44293</v>
      </c>
      <c r="B406" s="90">
        <v>0</v>
      </c>
      <c r="C406" s="88">
        <v>0</v>
      </c>
      <c r="D406" s="89"/>
    </row>
    <row r="407" spans="1:4" x14ac:dyDescent="0.55000000000000004">
      <c r="A407" s="19">
        <v>44294</v>
      </c>
      <c r="B407" s="90">
        <v>0</v>
      </c>
      <c r="C407" s="88">
        <v>0</v>
      </c>
      <c r="D407" s="89"/>
    </row>
    <row r="408" spans="1:4" x14ac:dyDescent="0.55000000000000004">
      <c r="A408" s="19">
        <v>44295</v>
      </c>
      <c r="B408" s="90">
        <v>0</v>
      </c>
      <c r="C408" s="88">
        <v>0</v>
      </c>
      <c r="D408" s="89"/>
    </row>
    <row r="409" spans="1:4" x14ac:dyDescent="0.55000000000000004">
      <c r="A409" s="19">
        <v>44296</v>
      </c>
      <c r="B409" s="90">
        <v>0</v>
      </c>
      <c r="C409" s="88">
        <v>0.14285714285714285</v>
      </c>
      <c r="D409" s="89"/>
    </row>
    <row r="410" spans="1:4" x14ac:dyDescent="0.55000000000000004">
      <c r="A410" s="19">
        <v>44297</v>
      </c>
      <c r="B410" s="90">
        <v>0</v>
      </c>
      <c r="C410" s="88">
        <v>0.14285714285714285</v>
      </c>
      <c r="D410" s="89"/>
    </row>
    <row r="411" spans="1:4" x14ac:dyDescent="0.55000000000000004">
      <c r="A411" s="19">
        <v>44298</v>
      </c>
      <c r="B411" s="90">
        <v>0</v>
      </c>
      <c r="C411" s="88">
        <v>0.14285714285714285</v>
      </c>
      <c r="D411" s="89"/>
    </row>
    <row r="412" spans="1:4" x14ac:dyDescent="0.55000000000000004">
      <c r="A412" s="19">
        <v>44299</v>
      </c>
      <c r="B412" s="90">
        <v>1</v>
      </c>
      <c r="C412" s="88">
        <v>0.14285714285714285</v>
      </c>
      <c r="D412" s="89"/>
    </row>
    <row r="413" spans="1:4" x14ac:dyDescent="0.55000000000000004">
      <c r="A413" s="19">
        <v>44300</v>
      </c>
      <c r="B413" s="90">
        <v>0</v>
      </c>
      <c r="C413" s="88">
        <v>0.14285714285714285</v>
      </c>
      <c r="D413" s="89"/>
    </row>
    <row r="414" spans="1:4" x14ac:dyDescent="0.55000000000000004">
      <c r="A414" s="19">
        <v>44301</v>
      </c>
      <c r="B414" s="90">
        <v>0</v>
      </c>
      <c r="C414" s="88">
        <v>0.14285714285714285</v>
      </c>
      <c r="D414" s="89"/>
    </row>
    <row r="415" spans="1:4" x14ac:dyDescent="0.55000000000000004">
      <c r="A415" s="19">
        <v>44302</v>
      </c>
      <c r="B415" s="90">
        <v>0</v>
      </c>
      <c r="C415" s="88">
        <v>0.14285714285714285</v>
      </c>
      <c r="D415" s="89"/>
    </row>
    <row r="416" spans="1:4" x14ac:dyDescent="0.55000000000000004">
      <c r="A416" s="19">
        <v>44303</v>
      </c>
      <c r="B416" s="90">
        <v>0</v>
      </c>
      <c r="C416" s="88">
        <v>0</v>
      </c>
      <c r="D416" s="89"/>
    </row>
    <row r="417" spans="1:4" x14ac:dyDescent="0.55000000000000004">
      <c r="A417" s="19">
        <v>44304</v>
      </c>
      <c r="B417" s="90">
        <v>0</v>
      </c>
      <c r="C417" s="88">
        <v>0</v>
      </c>
      <c r="D417" s="89"/>
    </row>
    <row r="418" spans="1:4" x14ac:dyDescent="0.55000000000000004">
      <c r="A418" s="19">
        <v>44305</v>
      </c>
      <c r="B418" s="90">
        <v>0</v>
      </c>
      <c r="C418" s="88">
        <v>0</v>
      </c>
      <c r="D418" s="89"/>
    </row>
    <row r="419" spans="1:4" x14ac:dyDescent="0.55000000000000004">
      <c r="A419" s="19">
        <v>44306</v>
      </c>
      <c r="B419" s="90">
        <v>0</v>
      </c>
      <c r="C419" s="88">
        <v>0</v>
      </c>
      <c r="D419" s="89"/>
    </row>
    <row r="420" spans="1:4" x14ac:dyDescent="0.55000000000000004">
      <c r="A420" s="19">
        <v>44307</v>
      </c>
      <c r="B420" s="90">
        <v>0</v>
      </c>
      <c r="C420" s="88">
        <v>0</v>
      </c>
      <c r="D420" s="89"/>
    </row>
    <row r="421" spans="1:4" x14ac:dyDescent="0.55000000000000004">
      <c r="A421" s="19">
        <v>44308</v>
      </c>
      <c r="B421" s="90">
        <v>0</v>
      </c>
      <c r="C421" s="88">
        <v>0</v>
      </c>
      <c r="D421" s="89"/>
    </row>
    <row r="422" spans="1:4" x14ac:dyDescent="0.55000000000000004">
      <c r="A422" s="19">
        <v>44309</v>
      </c>
      <c r="B422" s="90">
        <v>0</v>
      </c>
      <c r="C422" s="88">
        <v>0</v>
      </c>
      <c r="D422" s="89"/>
    </row>
    <row r="423" spans="1:4" x14ac:dyDescent="0.55000000000000004">
      <c r="A423" s="19">
        <v>44310</v>
      </c>
      <c r="B423" s="90">
        <v>0</v>
      </c>
      <c r="C423" s="88">
        <v>0</v>
      </c>
      <c r="D423" s="89"/>
    </row>
    <row r="424" spans="1:4" x14ac:dyDescent="0.55000000000000004">
      <c r="A424" s="19">
        <v>44311</v>
      </c>
      <c r="B424" s="90">
        <v>0</v>
      </c>
      <c r="C424" s="88">
        <v>0</v>
      </c>
      <c r="D424" s="89"/>
    </row>
    <row r="425" spans="1:4" x14ac:dyDescent="0.55000000000000004">
      <c r="A425" s="19">
        <v>44312</v>
      </c>
      <c r="B425" s="90">
        <v>0</v>
      </c>
      <c r="C425" s="88">
        <v>0</v>
      </c>
      <c r="D425" s="89"/>
    </row>
    <row r="426" spans="1:4" x14ac:dyDescent="0.55000000000000004">
      <c r="A426" s="19">
        <v>44313</v>
      </c>
      <c r="B426" s="90">
        <v>0</v>
      </c>
      <c r="C426" s="88">
        <v>0</v>
      </c>
      <c r="D426" s="89"/>
    </row>
    <row r="427" spans="1:4" x14ac:dyDescent="0.55000000000000004">
      <c r="A427" s="19">
        <v>44314</v>
      </c>
      <c r="B427" s="90">
        <v>0</v>
      </c>
      <c r="C427" s="88">
        <v>0</v>
      </c>
      <c r="D427" s="89"/>
    </row>
    <row r="428" spans="1:4" x14ac:dyDescent="0.55000000000000004">
      <c r="A428" s="19">
        <v>44315</v>
      </c>
      <c r="B428" s="90">
        <v>0</v>
      </c>
      <c r="C428" s="88">
        <v>0</v>
      </c>
      <c r="D428" s="89"/>
    </row>
    <row r="429" spans="1:4" x14ac:dyDescent="0.55000000000000004">
      <c r="A429" s="19">
        <v>44316</v>
      </c>
      <c r="B429" s="90">
        <v>0</v>
      </c>
      <c r="C429" s="88">
        <v>0</v>
      </c>
      <c r="D429" s="89"/>
    </row>
    <row r="430" spans="1:4" x14ac:dyDescent="0.55000000000000004">
      <c r="A430" s="19">
        <v>44317</v>
      </c>
      <c r="B430" s="90">
        <v>0</v>
      </c>
      <c r="C430" s="88">
        <v>0</v>
      </c>
      <c r="D430" s="89"/>
    </row>
    <row r="431" spans="1:4" x14ac:dyDescent="0.55000000000000004">
      <c r="A431" s="19">
        <v>44318</v>
      </c>
      <c r="B431" s="90">
        <v>0</v>
      </c>
      <c r="C431" s="88">
        <v>0</v>
      </c>
      <c r="D431" s="89"/>
    </row>
    <row r="432" spans="1:4" x14ac:dyDescent="0.55000000000000004">
      <c r="A432" s="19">
        <v>44319</v>
      </c>
      <c r="B432" s="90">
        <v>0</v>
      </c>
      <c r="C432" s="88">
        <v>0</v>
      </c>
      <c r="D432" s="89"/>
    </row>
    <row r="433" spans="1:4" x14ac:dyDescent="0.55000000000000004">
      <c r="A433" s="19">
        <v>44320</v>
      </c>
      <c r="B433" s="90">
        <v>0</v>
      </c>
      <c r="C433" s="88">
        <v>0</v>
      </c>
      <c r="D433" s="89"/>
    </row>
    <row r="434" spans="1:4" x14ac:dyDescent="0.55000000000000004">
      <c r="A434" s="19">
        <v>44321</v>
      </c>
      <c r="B434" s="90">
        <v>0</v>
      </c>
      <c r="C434" s="88">
        <v>0</v>
      </c>
      <c r="D434" s="89"/>
    </row>
    <row r="435" spans="1:4" x14ac:dyDescent="0.55000000000000004">
      <c r="A435" s="19">
        <v>44322</v>
      </c>
      <c r="B435" s="90">
        <v>0</v>
      </c>
      <c r="C435" s="88">
        <v>0</v>
      </c>
      <c r="D435" s="89"/>
    </row>
    <row r="436" spans="1:4" x14ac:dyDescent="0.55000000000000004">
      <c r="A436" s="19">
        <v>44323</v>
      </c>
      <c r="B436" s="90">
        <v>0</v>
      </c>
      <c r="C436" s="88">
        <v>0</v>
      </c>
      <c r="D436" s="89"/>
    </row>
    <row r="437" spans="1:4" x14ac:dyDescent="0.55000000000000004">
      <c r="A437" s="19">
        <v>44324</v>
      </c>
      <c r="B437" s="90">
        <v>0</v>
      </c>
      <c r="C437" s="88">
        <v>0</v>
      </c>
      <c r="D437" s="89"/>
    </row>
    <row r="438" spans="1:4" x14ac:dyDescent="0.55000000000000004">
      <c r="A438" s="19">
        <v>44325</v>
      </c>
      <c r="B438" s="90">
        <v>0</v>
      </c>
      <c r="C438" s="88">
        <v>0</v>
      </c>
      <c r="D438" s="89"/>
    </row>
    <row r="439" spans="1:4" x14ac:dyDescent="0.55000000000000004">
      <c r="A439" s="19">
        <v>44326</v>
      </c>
      <c r="B439" s="90">
        <v>0</v>
      </c>
      <c r="C439" s="88">
        <v>0</v>
      </c>
      <c r="D439" s="89"/>
    </row>
    <row r="440" spans="1:4" x14ac:dyDescent="0.55000000000000004">
      <c r="A440" s="19">
        <v>44327</v>
      </c>
      <c r="B440" s="90">
        <v>0</v>
      </c>
      <c r="C440" s="88">
        <v>0</v>
      </c>
      <c r="D440" s="89"/>
    </row>
    <row r="441" spans="1:4" x14ac:dyDescent="0.55000000000000004">
      <c r="A441" s="19">
        <v>44328</v>
      </c>
      <c r="B441" s="90">
        <v>0</v>
      </c>
      <c r="C441" s="88">
        <v>0</v>
      </c>
      <c r="D441" s="89"/>
    </row>
    <row r="442" spans="1:4" x14ac:dyDescent="0.55000000000000004">
      <c r="A442" s="19">
        <v>44329</v>
      </c>
      <c r="B442" s="90">
        <v>0</v>
      </c>
      <c r="C442" s="88">
        <v>0</v>
      </c>
      <c r="D442" s="89"/>
    </row>
    <row r="443" spans="1:4" x14ac:dyDescent="0.55000000000000004">
      <c r="A443" s="19">
        <v>44330</v>
      </c>
      <c r="B443" s="90">
        <v>0</v>
      </c>
      <c r="C443" s="88">
        <v>0</v>
      </c>
      <c r="D443" s="89"/>
    </row>
    <row r="444" spans="1:4" x14ac:dyDescent="0.55000000000000004">
      <c r="A444" s="19">
        <v>44331</v>
      </c>
      <c r="B444" s="90">
        <v>0</v>
      </c>
      <c r="C444" s="88">
        <v>0</v>
      </c>
      <c r="D444" s="89"/>
    </row>
    <row r="445" spans="1:4" x14ac:dyDescent="0.55000000000000004">
      <c r="A445" s="19">
        <v>44332</v>
      </c>
      <c r="B445" s="90">
        <v>0</v>
      </c>
      <c r="C445" s="88">
        <v>0</v>
      </c>
      <c r="D445" s="89"/>
    </row>
    <row r="446" spans="1:4" x14ac:dyDescent="0.55000000000000004">
      <c r="A446" s="19">
        <v>44333</v>
      </c>
      <c r="B446" s="90">
        <v>0</v>
      </c>
      <c r="C446" s="88">
        <v>0</v>
      </c>
      <c r="D446" s="89"/>
    </row>
    <row r="447" spans="1:4" x14ac:dyDescent="0.55000000000000004">
      <c r="A447" s="19">
        <v>44334</v>
      </c>
      <c r="B447" s="90">
        <v>0</v>
      </c>
      <c r="C447" s="88">
        <v>0</v>
      </c>
      <c r="D447" s="89"/>
    </row>
    <row r="448" spans="1:4" x14ac:dyDescent="0.55000000000000004">
      <c r="A448" s="19">
        <v>44335</v>
      </c>
      <c r="B448" s="90">
        <v>0</v>
      </c>
      <c r="C448" s="88">
        <v>0</v>
      </c>
      <c r="D448" s="89"/>
    </row>
    <row r="449" spans="1:4" x14ac:dyDescent="0.55000000000000004">
      <c r="A449" s="19">
        <v>44336</v>
      </c>
      <c r="B449" s="90">
        <v>0</v>
      </c>
      <c r="C449" s="88">
        <v>0</v>
      </c>
      <c r="D449" s="89"/>
    </row>
    <row r="450" spans="1:4" x14ac:dyDescent="0.55000000000000004">
      <c r="A450" s="19">
        <v>44337</v>
      </c>
      <c r="B450" s="90">
        <v>0</v>
      </c>
      <c r="C450" s="88">
        <v>0</v>
      </c>
      <c r="D450" s="89"/>
    </row>
    <row r="451" spans="1:4" x14ac:dyDescent="0.55000000000000004">
      <c r="A451" s="19">
        <v>44338</v>
      </c>
      <c r="B451" s="90">
        <v>0</v>
      </c>
      <c r="C451" s="88">
        <v>0</v>
      </c>
      <c r="D451" s="89"/>
    </row>
    <row r="452" spans="1:4" x14ac:dyDescent="0.55000000000000004">
      <c r="A452" s="19">
        <v>44339</v>
      </c>
      <c r="B452" s="90">
        <v>0</v>
      </c>
      <c r="C452" s="88">
        <v>0</v>
      </c>
      <c r="D452" s="89"/>
    </row>
    <row r="453" spans="1:4" x14ac:dyDescent="0.55000000000000004">
      <c r="A453" s="19">
        <v>44340</v>
      </c>
      <c r="B453" s="90">
        <v>0</v>
      </c>
      <c r="C453" s="88">
        <v>0</v>
      </c>
      <c r="D453" s="89"/>
    </row>
    <row r="454" spans="1:4" x14ac:dyDescent="0.55000000000000004">
      <c r="A454" s="19">
        <v>44341</v>
      </c>
      <c r="B454" s="90">
        <v>0</v>
      </c>
      <c r="C454" s="88">
        <v>0</v>
      </c>
      <c r="D454" s="89"/>
    </row>
    <row r="455" spans="1:4" x14ac:dyDescent="0.55000000000000004">
      <c r="A455" s="19">
        <v>44342</v>
      </c>
      <c r="B455" s="90">
        <v>0</v>
      </c>
      <c r="C455" s="88">
        <v>0</v>
      </c>
      <c r="D455" s="89"/>
    </row>
    <row r="456" spans="1:4" x14ac:dyDescent="0.55000000000000004">
      <c r="A456" s="19">
        <v>44343</v>
      </c>
      <c r="B456" s="90">
        <v>0</v>
      </c>
      <c r="C456" s="88">
        <v>0</v>
      </c>
      <c r="D456" s="89"/>
    </row>
    <row r="457" spans="1:4" x14ac:dyDescent="0.55000000000000004">
      <c r="A457" s="19">
        <v>44344</v>
      </c>
      <c r="B457" s="90">
        <v>0</v>
      </c>
      <c r="C457" s="88">
        <v>0</v>
      </c>
      <c r="D457" s="89"/>
    </row>
    <row r="458" spans="1:4" x14ac:dyDescent="0.55000000000000004">
      <c r="A458" s="19">
        <v>44345</v>
      </c>
      <c r="B458" s="90">
        <v>0</v>
      </c>
      <c r="C458" s="88">
        <v>0</v>
      </c>
      <c r="D458" s="89"/>
    </row>
    <row r="459" spans="1:4" x14ac:dyDescent="0.55000000000000004">
      <c r="A459" s="19">
        <v>44346</v>
      </c>
      <c r="B459" s="90">
        <v>0</v>
      </c>
      <c r="C459" s="88">
        <v>0</v>
      </c>
      <c r="D459" s="89"/>
    </row>
    <row r="460" spans="1:4" x14ac:dyDescent="0.55000000000000004">
      <c r="A460" s="19">
        <v>44347</v>
      </c>
      <c r="B460" s="90">
        <v>0</v>
      </c>
      <c r="C460" s="88">
        <v>0</v>
      </c>
      <c r="D460" s="89"/>
    </row>
    <row r="461" spans="1:4" x14ac:dyDescent="0.55000000000000004">
      <c r="A461" s="19">
        <v>44348</v>
      </c>
      <c r="B461" s="90">
        <v>0</v>
      </c>
      <c r="C461" s="88">
        <v>0</v>
      </c>
      <c r="D461" s="89"/>
    </row>
    <row r="462" spans="1:4" x14ac:dyDescent="0.55000000000000004">
      <c r="A462" s="19">
        <v>44349</v>
      </c>
      <c r="B462" s="90">
        <v>0</v>
      </c>
      <c r="C462" s="88">
        <v>0</v>
      </c>
      <c r="D462" s="89"/>
    </row>
    <row r="463" spans="1:4" x14ac:dyDescent="0.55000000000000004">
      <c r="A463" s="19">
        <v>44350</v>
      </c>
      <c r="B463" s="90">
        <v>0</v>
      </c>
      <c r="C463" s="88">
        <v>0</v>
      </c>
      <c r="D463" s="89"/>
    </row>
    <row r="464" spans="1:4" x14ac:dyDescent="0.55000000000000004">
      <c r="A464" s="19">
        <v>44351</v>
      </c>
      <c r="B464" s="90">
        <v>0</v>
      </c>
      <c r="C464" s="88">
        <v>0</v>
      </c>
      <c r="D464" s="89"/>
    </row>
    <row r="465" spans="1:4" x14ac:dyDescent="0.55000000000000004">
      <c r="A465" s="19">
        <v>44352</v>
      </c>
      <c r="B465" s="90">
        <v>0</v>
      </c>
      <c r="C465" s="88">
        <v>0</v>
      </c>
      <c r="D465" s="89"/>
    </row>
    <row r="466" spans="1:4" x14ac:dyDescent="0.55000000000000004">
      <c r="A466" s="19">
        <v>44353</v>
      </c>
      <c r="B466" s="90">
        <v>0</v>
      </c>
      <c r="C466" s="88">
        <v>0</v>
      </c>
      <c r="D466" s="89"/>
    </row>
    <row r="467" spans="1:4" x14ac:dyDescent="0.55000000000000004">
      <c r="A467" s="19">
        <v>44354</v>
      </c>
      <c r="B467" s="90">
        <v>0</v>
      </c>
      <c r="C467" s="88">
        <v>0</v>
      </c>
      <c r="D467" s="89"/>
    </row>
    <row r="468" spans="1:4" x14ac:dyDescent="0.55000000000000004">
      <c r="A468" s="19">
        <v>44355</v>
      </c>
      <c r="B468" s="90">
        <v>0</v>
      </c>
      <c r="C468" s="88">
        <v>0</v>
      </c>
      <c r="D468" s="89"/>
    </row>
    <row r="469" spans="1:4" x14ac:dyDescent="0.55000000000000004">
      <c r="A469" s="19">
        <v>44356</v>
      </c>
      <c r="B469" s="90">
        <v>0</v>
      </c>
      <c r="C469" s="88">
        <v>0</v>
      </c>
      <c r="D469" s="89"/>
    </row>
    <row r="470" spans="1:4" x14ac:dyDescent="0.55000000000000004">
      <c r="A470" s="19">
        <v>44357</v>
      </c>
      <c r="B470" s="90">
        <v>0</v>
      </c>
      <c r="C470" s="88">
        <v>0</v>
      </c>
      <c r="D470" s="89"/>
    </row>
    <row r="471" spans="1:4" x14ac:dyDescent="0.55000000000000004">
      <c r="A471" s="19">
        <v>44358</v>
      </c>
      <c r="B471" s="90">
        <v>0</v>
      </c>
      <c r="C471" s="88">
        <v>0</v>
      </c>
      <c r="D471" s="89"/>
    </row>
    <row r="472" spans="1:4" x14ac:dyDescent="0.55000000000000004">
      <c r="A472" s="19">
        <v>44359</v>
      </c>
      <c r="B472" s="90">
        <v>0</v>
      </c>
      <c r="C472" s="88">
        <v>0</v>
      </c>
      <c r="D472" s="89"/>
    </row>
    <row r="473" spans="1:4" x14ac:dyDescent="0.55000000000000004">
      <c r="A473" s="19">
        <v>44360</v>
      </c>
      <c r="B473" s="90">
        <v>0</v>
      </c>
      <c r="C473" s="88">
        <v>0</v>
      </c>
      <c r="D473" s="89"/>
    </row>
    <row r="474" spans="1:4" x14ac:dyDescent="0.55000000000000004">
      <c r="A474" s="19">
        <v>44361</v>
      </c>
      <c r="B474" s="90">
        <v>0</v>
      </c>
      <c r="C474" s="88">
        <v>0</v>
      </c>
      <c r="D474" s="89"/>
    </row>
    <row r="475" spans="1:4" x14ac:dyDescent="0.55000000000000004">
      <c r="A475" s="19">
        <v>44362</v>
      </c>
      <c r="B475" s="90">
        <v>0</v>
      </c>
      <c r="C475" s="88">
        <v>0</v>
      </c>
      <c r="D475" s="89"/>
    </row>
    <row r="476" spans="1:4" x14ac:dyDescent="0.55000000000000004">
      <c r="A476" s="19">
        <v>44363</v>
      </c>
      <c r="B476" s="90">
        <v>0</v>
      </c>
      <c r="C476" s="88">
        <v>0</v>
      </c>
      <c r="D476" s="89"/>
    </row>
    <row r="477" spans="1:4" x14ac:dyDescent="0.55000000000000004">
      <c r="A477" s="19">
        <v>44364</v>
      </c>
      <c r="B477" s="90">
        <v>0</v>
      </c>
      <c r="C477" s="88">
        <v>0</v>
      </c>
      <c r="D477" s="89"/>
    </row>
    <row r="478" spans="1:4" x14ac:dyDescent="0.55000000000000004">
      <c r="A478" s="19">
        <v>44365</v>
      </c>
      <c r="B478" s="90">
        <v>0</v>
      </c>
      <c r="C478" s="88">
        <v>0</v>
      </c>
      <c r="D478" s="89"/>
    </row>
    <row r="479" spans="1:4" x14ac:dyDescent="0.55000000000000004">
      <c r="A479" s="19">
        <v>44366</v>
      </c>
      <c r="B479" s="90">
        <v>0</v>
      </c>
      <c r="C479" s="88">
        <v>0</v>
      </c>
      <c r="D479" s="89"/>
    </row>
    <row r="480" spans="1:4" x14ac:dyDescent="0.55000000000000004">
      <c r="A480" s="19">
        <v>44367</v>
      </c>
      <c r="B480" s="90">
        <v>0</v>
      </c>
      <c r="C480" s="88">
        <v>0</v>
      </c>
      <c r="D480" s="89"/>
    </row>
    <row r="481" spans="1:4" x14ac:dyDescent="0.55000000000000004">
      <c r="A481" s="19">
        <v>44368</v>
      </c>
      <c r="B481" s="90">
        <v>0</v>
      </c>
      <c r="C481" s="88">
        <v>0</v>
      </c>
      <c r="D481" s="89"/>
    </row>
    <row r="482" spans="1:4" x14ac:dyDescent="0.55000000000000004">
      <c r="A482" s="19">
        <v>44369</v>
      </c>
      <c r="B482" s="90">
        <v>0</v>
      </c>
      <c r="C482" s="88">
        <v>0</v>
      </c>
      <c r="D482" s="89"/>
    </row>
    <row r="483" spans="1:4" x14ac:dyDescent="0.55000000000000004">
      <c r="A483" s="19">
        <v>44370</v>
      </c>
      <c r="B483" s="90">
        <v>0</v>
      </c>
      <c r="C483" s="88">
        <v>0</v>
      </c>
      <c r="D483" s="89"/>
    </row>
    <row r="484" spans="1:4" x14ac:dyDescent="0.55000000000000004">
      <c r="A484" s="19">
        <v>44371</v>
      </c>
      <c r="B484" s="90">
        <v>0</v>
      </c>
      <c r="C484" s="88">
        <v>0</v>
      </c>
      <c r="D484" s="89"/>
    </row>
    <row r="485" spans="1:4" x14ac:dyDescent="0.55000000000000004">
      <c r="A485" s="19">
        <v>44372</v>
      </c>
      <c r="B485" s="90">
        <v>0</v>
      </c>
      <c r="C485" s="88">
        <v>0</v>
      </c>
      <c r="D485" s="89"/>
    </row>
    <row r="486" spans="1:4" x14ac:dyDescent="0.55000000000000004">
      <c r="A486" s="19">
        <v>44373</v>
      </c>
      <c r="B486" s="90">
        <v>0</v>
      </c>
      <c r="C486" s="88">
        <v>0</v>
      </c>
      <c r="D486" s="89"/>
    </row>
    <row r="487" spans="1:4" x14ac:dyDescent="0.55000000000000004">
      <c r="A487" s="19">
        <v>44374</v>
      </c>
      <c r="B487" s="90">
        <v>0</v>
      </c>
      <c r="C487" s="88">
        <v>0</v>
      </c>
      <c r="D487" s="89"/>
    </row>
    <row r="488" spans="1:4" x14ac:dyDescent="0.55000000000000004">
      <c r="A488" s="19">
        <v>44375</v>
      </c>
      <c r="B488" s="90">
        <v>0</v>
      </c>
      <c r="C488" s="88">
        <v>0</v>
      </c>
      <c r="D488" s="89"/>
    </row>
    <row r="489" spans="1:4" x14ac:dyDescent="0.55000000000000004">
      <c r="A489" s="19">
        <v>44376</v>
      </c>
      <c r="B489" s="90">
        <v>0</v>
      </c>
      <c r="C489" s="88">
        <v>0</v>
      </c>
      <c r="D489" s="89"/>
    </row>
    <row r="490" spans="1:4" x14ac:dyDescent="0.55000000000000004">
      <c r="A490" s="19">
        <v>44377</v>
      </c>
      <c r="B490" s="90">
        <v>0</v>
      </c>
      <c r="C490" s="88">
        <v>0</v>
      </c>
      <c r="D490" s="89"/>
    </row>
    <row r="491" spans="1:4" x14ac:dyDescent="0.55000000000000004">
      <c r="A491" s="19">
        <v>44378</v>
      </c>
      <c r="B491" s="90">
        <v>0</v>
      </c>
      <c r="C491" s="88">
        <v>0</v>
      </c>
      <c r="D491" s="89"/>
    </row>
    <row r="492" spans="1:4" x14ac:dyDescent="0.55000000000000004">
      <c r="A492" s="19">
        <v>44379</v>
      </c>
      <c r="B492" s="90">
        <v>0</v>
      </c>
      <c r="C492" s="88">
        <v>0</v>
      </c>
      <c r="D492" s="89"/>
    </row>
    <row r="493" spans="1:4" x14ac:dyDescent="0.55000000000000004">
      <c r="A493" s="19">
        <v>44380</v>
      </c>
      <c r="B493" s="90">
        <v>0</v>
      </c>
      <c r="C493" s="88">
        <v>0</v>
      </c>
      <c r="D493" s="89"/>
    </row>
    <row r="494" spans="1:4" x14ac:dyDescent="0.55000000000000004">
      <c r="A494" s="19">
        <v>44381</v>
      </c>
      <c r="B494" s="90">
        <v>0</v>
      </c>
      <c r="C494" s="88">
        <v>0</v>
      </c>
      <c r="D494" s="89"/>
    </row>
    <row r="495" spans="1:4" x14ac:dyDescent="0.55000000000000004">
      <c r="A495" s="19">
        <v>44382</v>
      </c>
      <c r="B495" s="90">
        <v>0</v>
      </c>
      <c r="C495" s="88">
        <v>0</v>
      </c>
      <c r="D495" s="89"/>
    </row>
    <row r="496" spans="1:4" x14ac:dyDescent="0.55000000000000004">
      <c r="A496" s="19">
        <v>44383</v>
      </c>
      <c r="B496" s="90">
        <v>0</v>
      </c>
      <c r="C496" s="88">
        <v>0</v>
      </c>
      <c r="D496" s="89"/>
    </row>
    <row r="497" spans="1:4" x14ac:dyDescent="0.55000000000000004">
      <c r="A497" s="19">
        <v>44384</v>
      </c>
      <c r="B497" s="90">
        <v>0</v>
      </c>
      <c r="C497" s="88">
        <v>0</v>
      </c>
      <c r="D497" s="89"/>
    </row>
    <row r="498" spans="1:4" x14ac:dyDescent="0.55000000000000004">
      <c r="A498" s="19">
        <v>44385</v>
      </c>
      <c r="B498" s="90">
        <v>0</v>
      </c>
      <c r="C498" s="88">
        <v>0.14285714285714285</v>
      </c>
      <c r="D498" s="89"/>
    </row>
    <row r="499" spans="1:4" x14ac:dyDescent="0.55000000000000004">
      <c r="A499" s="19">
        <v>44386</v>
      </c>
      <c r="B499" s="90">
        <v>0</v>
      </c>
      <c r="C499" s="88">
        <v>0.14285714285714285</v>
      </c>
      <c r="D499" s="89"/>
    </row>
    <row r="500" spans="1:4" x14ac:dyDescent="0.55000000000000004">
      <c r="A500" s="19">
        <v>44387</v>
      </c>
      <c r="B500" s="90">
        <v>0</v>
      </c>
      <c r="C500" s="88">
        <v>0.2857142857142857</v>
      </c>
      <c r="D500" s="89"/>
    </row>
    <row r="501" spans="1:4" x14ac:dyDescent="0.55000000000000004">
      <c r="A501" s="19">
        <v>44388</v>
      </c>
      <c r="B501" s="90">
        <v>1</v>
      </c>
      <c r="C501" s="88">
        <v>0.2857142857142857</v>
      </c>
      <c r="D501" s="89"/>
    </row>
    <row r="502" spans="1:4" x14ac:dyDescent="0.55000000000000004">
      <c r="A502" s="19">
        <v>44389</v>
      </c>
      <c r="B502" s="90">
        <v>0</v>
      </c>
      <c r="C502" s="88">
        <v>0.2857142857142857</v>
      </c>
      <c r="D502" s="89"/>
    </row>
    <row r="503" spans="1:4" x14ac:dyDescent="0.55000000000000004">
      <c r="A503" s="19">
        <v>44390</v>
      </c>
      <c r="B503" s="90">
        <v>1</v>
      </c>
      <c r="C503" s="88">
        <v>0.2857142857142857</v>
      </c>
      <c r="D503" s="89"/>
    </row>
    <row r="504" spans="1:4" x14ac:dyDescent="0.55000000000000004">
      <c r="A504" s="19">
        <v>44391</v>
      </c>
      <c r="B504" s="90">
        <v>0</v>
      </c>
      <c r="C504" s="88">
        <v>0.42857142857142855</v>
      </c>
      <c r="D504" s="89"/>
    </row>
    <row r="505" spans="1:4" x14ac:dyDescent="0.55000000000000004">
      <c r="A505" s="19">
        <v>44392</v>
      </c>
      <c r="B505" s="90">
        <v>0</v>
      </c>
      <c r="C505" s="88">
        <v>0.42857142857142855</v>
      </c>
      <c r="D505" s="89"/>
    </row>
    <row r="506" spans="1:4" x14ac:dyDescent="0.55000000000000004">
      <c r="A506" s="19">
        <v>44393</v>
      </c>
      <c r="B506" s="90">
        <v>0</v>
      </c>
      <c r="C506" s="88">
        <v>0.5714285714285714</v>
      </c>
      <c r="D506" s="89"/>
    </row>
    <row r="507" spans="1:4" x14ac:dyDescent="0.55000000000000004">
      <c r="A507" s="19">
        <v>44394</v>
      </c>
      <c r="B507" s="90">
        <v>1</v>
      </c>
      <c r="C507" s="88">
        <v>0.42857142857142855</v>
      </c>
      <c r="D507" s="89"/>
    </row>
    <row r="508" spans="1:4" x14ac:dyDescent="0.55000000000000004">
      <c r="A508" s="19">
        <v>44395</v>
      </c>
      <c r="B508" s="90">
        <v>1</v>
      </c>
      <c r="C508" s="88">
        <v>0.42857142857142855</v>
      </c>
      <c r="D508" s="89"/>
    </row>
    <row r="509" spans="1:4" x14ac:dyDescent="0.55000000000000004">
      <c r="A509" s="19">
        <v>44396</v>
      </c>
      <c r="B509" s="90">
        <v>1</v>
      </c>
      <c r="C509" s="88">
        <v>0.42857142857142855</v>
      </c>
      <c r="D509" s="89"/>
    </row>
    <row r="510" spans="1:4" x14ac:dyDescent="0.55000000000000004">
      <c r="A510" s="19">
        <v>44397</v>
      </c>
      <c r="B510" s="90">
        <v>0</v>
      </c>
      <c r="C510" s="88">
        <v>0.5714285714285714</v>
      </c>
      <c r="D510" s="89"/>
    </row>
    <row r="511" spans="1:4" x14ac:dyDescent="0.55000000000000004">
      <c r="A511" s="19">
        <v>44398</v>
      </c>
      <c r="B511" s="90">
        <v>0</v>
      </c>
      <c r="C511" s="88">
        <v>0.42857142857142855</v>
      </c>
      <c r="D511" s="89"/>
    </row>
    <row r="512" spans="1:4" x14ac:dyDescent="0.55000000000000004">
      <c r="A512" s="19">
        <v>44399</v>
      </c>
      <c r="B512" s="90">
        <v>0</v>
      </c>
      <c r="C512" s="88">
        <v>0.5714285714285714</v>
      </c>
      <c r="D512" s="89"/>
    </row>
    <row r="513" spans="1:4" x14ac:dyDescent="0.55000000000000004">
      <c r="A513" s="19">
        <v>44400</v>
      </c>
      <c r="B513" s="90">
        <v>1</v>
      </c>
      <c r="C513" s="88">
        <v>0.7142857142857143</v>
      </c>
      <c r="D513" s="89"/>
    </row>
    <row r="514" spans="1:4" x14ac:dyDescent="0.55000000000000004">
      <c r="A514" s="19">
        <v>44401</v>
      </c>
      <c r="B514" s="90">
        <v>0</v>
      </c>
      <c r="C514" s="88">
        <v>0.7142857142857143</v>
      </c>
      <c r="D514" s="89"/>
    </row>
    <row r="515" spans="1:4" x14ac:dyDescent="0.55000000000000004">
      <c r="A515" s="19">
        <v>44402</v>
      </c>
      <c r="B515" s="90">
        <v>2</v>
      </c>
      <c r="C515" s="88">
        <v>0.8571428571428571</v>
      </c>
      <c r="D515" s="89"/>
    </row>
    <row r="516" spans="1:4" x14ac:dyDescent="0.55000000000000004">
      <c r="A516" s="19">
        <v>44403</v>
      </c>
      <c r="B516" s="90">
        <v>2</v>
      </c>
      <c r="C516" s="88">
        <v>1.1428571428571428</v>
      </c>
      <c r="D516" s="89"/>
    </row>
    <row r="517" spans="1:4" x14ac:dyDescent="0.55000000000000004">
      <c r="A517" s="19">
        <v>44404</v>
      </c>
      <c r="B517" s="90">
        <v>0</v>
      </c>
      <c r="C517" s="88">
        <v>1</v>
      </c>
      <c r="D517" s="89"/>
    </row>
    <row r="518" spans="1:4" x14ac:dyDescent="0.55000000000000004">
      <c r="A518" s="19">
        <v>44405</v>
      </c>
      <c r="B518" s="90">
        <v>1</v>
      </c>
      <c r="C518" s="88">
        <v>1.1428571428571428</v>
      </c>
      <c r="D518" s="89"/>
    </row>
    <row r="519" spans="1:4" x14ac:dyDescent="0.55000000000000004">
      <c r="A519" s="19">
        <v>44406</v>
      </c>
      <c r="B519" s="90">
        <v>2</v>
      </c>
      <c r="C519" s="88">
        <v>0.8571428571428571</v>
      </c>
      <c r="D519" s="89"/>
    </row>
    <row r="520" spans="1:4" x14ac:dyDescent="0.55000000000000004">
      <c r="A520" s="19">
        <v>44407</v>
      </c>
      <c r="B520" s="90">
        <v>0</v>
      </c>
      <c r="C520" s="88">
        <v>0.7142857142857143</v>
      </c>
      <c r="D520" s="89"/>
    </row>
    <row r="521" spans="1:4" x14ac:dyDescent="0.55000000000000004">
      <c r="A521" s="19">
        <v>44408</v>
      </c>
      <c r="B521" s="90">
        <v>1</v>
      </c>
      <c r="C521" s="88">
        <v>0.7142857142857143</v>
      </c>
      <c r="D521" s="89"/>
    </row>
    <row r="522" spans="1:4" x14ac:dyDescent="0.55000000000000004">
      <c r="A522" s="19">
        <v>44409</v>
      </c>
      <c r="B522" s="90">
        <v>0</v>
      </c>
      <c r="C522" s="88">
        <v>0.8571428571428571</v>
      </c>
      <c r="D522" s="89"/>
    </row>
    <row r="523" spans="1:4" x14ac:dyDescent="0.55000000000000004">
      <c r="A523" s="19">
        <v>44410</v>
      </c>
      <c r="B523" s="90">
        <v>1</v>
      </c>
      <c r="C523" s="88">
        <v>1.2857142857142858</v>
      </c>
      <c r="D523" s="89"/>
    </row>
    <row r="524" spans="1:4" x14ac:dyDescent="0.55000000000000004">
      <c r="A524" s="19">
        <v>44411</v>
      </c>
      <c r="B524" s="90">
        <v>0</v>
      </c>
      <c r="C524" s="88">
        <v>1.4285714285714286</v>
      </c>
      <c r="D524" s="89"/>
    </row>
    <row r="525" spans="1:4" x14ac:dyDescent="0.55000000000000004">
      <c r="A525" s="19">
        <v>44412</v>
      </c>
      <c r="B525" s="90">
        <v>2</v>
      </c>
      <c r="C525" s="88">
        <v>1.8571428571428572</v>
      </c>
      <c r="D525" s="89"/>
    </row>
    <row r="526" spans="1:4" x14ac:dyDescent="0.55000000000000004">
      <c r="A526" s="19">
        <v>44413</v>
      </c>
      <c r="B526" s="90">
        <v>5</v>
      </c>
      <c r="C526" s="88">
        <v>2</v>
      </c>
      <c r="D526" s="89"/>
    </row>
    <row r="527" spans="1:4" x14ac:dyDescent="0.55000000000000004">
      <c r="A527" s="19">
        <v>44414</v>
      </c>
      <c r="B527" s="90">
        <v>1</v>
      </c>
      <c r="C527" s="88">
        <v>2</v>
      </c>
      <c r="D527" s="89"/>
    </row>
    <row r="528" spans="1:4" x14ac:dyDescent="0.55000000000000004">
      <c r="A528" s="19">
        <v>44415</v>
      </c>
      <c r="B528" s="90">
        <v>4</v>
      </c>
      <c r="C528" s="88">
        <v>2.5714285714285716</v>
      </c>
      <c r="D528" s="89"/>
    </row>
    <row r="529" spans="1:4" x14ac:dyDescent="0.55000000000000004">
      <c r="A529" s="19">
        <v>44416</v>
      </c>
      <c r="B529" s="90">
        <v>1</v>
      </c>
      <c r="C529" s="88">
        <v>2.5714285714285716</v>
      </c>
      <c r="D529" s="89"/>
    </row>
    <row r="530" spans="1:4" x14ac:dyDescent="0.55000000000000004">
      <c r="A530" s="19">
        <v>44417</v>
      </c>
      <c r="B530" s="90">
        <v>1</v>
      </c>
      <c r="C530" s="88">
        <v>2.1428571428571428</v>
      </c>
      <c r="D530" s="89"/>
    </row>
    <row r="531" spans="1:4" x14ac:dyDescent="0.55000000000000004">
      <c r="A531" s="19">
        <v>44418</v>
      </c>
      <c r="B531" s="90">
        <v>4</v>
      </c>
      <c r="C531" s="88">
        <v>2.2857142857142856</v>
      </c>
      <c r="D531" s="89"/>
    </row>
    <row r="532" spans="1:4" x14ac:dyDescent="0.55000000000000004">
      <c r="A532" s="19">
        <v>44419</v>
      </c>
      <c r="B532" s="90">
        <v>2</v>
      </c>
      <c r="C532" s="88">
        <v>2.2857142857142856</v>
      </c>
      <c r="D532" s="89"/>
    </row>
    <row r="533" spans="1:4" x14ac:dyDescent="0.55000000000000004">
      <c r="A533" s="19">
        <v>44420</v>
      </c>
      <c r="B533" s="90">
        <v>2</v>
      </c>
      <c r="C533" s="88">
        <v>2.8571428571428572</v>
      </c>
      <c r="D533" s="89"/>
    </row>
    <row r="534" spans="1:4" x14ac:dyDescent="0.55000000000000004">
      <c r="A534" s="19">
        <v>44421</v>
      </c>
      <c r="B534" s="90">
        <v>2</v>
      </c>
      <c r="C534" s="88">
        <v>3.8571428571428572</v>
      </c>
      <c r="D534" s="89"/>
    </row>
    <row r="535" spans="1:4" x14ac:dyDescent="0.55000000000000004">
      <c r="A535" s="19">
        <v>44422</v>
      </c>
      <c r="B535" s="90">
        <v>4</v>
      </c>
      <c r="C535" s="88">
        <v>3.4285714285714284</v>
      </c>
      <c r="D535" s="89"/>
    </row>
    <row r="536" spans="1:4" x14ac:dyDescent="0.55000000000000004">
      <c r="A536" s="19">
        <v>44423</v>
      </c>
      <c r="B536" s="90">
        <v>5</v>
      </c>
      <c r="C536" s="88">
        <v>3.5714285714285716</v>
      </c>
      <c r="D536" s="89"/>
    </row>
    <row r="537" spans="1:4" x14ac:dyDescent="0.55000000000000004">
      <c r="A537" s="19">
        <v>44424</v>
      </c>
      <c r="B537" s="90">
        <v>8</v>
      </c>
      <c r="C537" s="88">
        <v>3.4285714285714284</v>
      </c>
      <c r="D537" s="89"/>
    </row>
    <row r="538" spans="1:4" x14ac:dyDescent="0.55000000000000004">
      <c r="A538" s="19">
        <v>44425</v>
      </c>
      <c r="B538" s="90">
        <v>1</v>
      </c>
      <c r="C538" s="88">
        <v>3.7142857142857144</v>
      </c>
      <c r="D538" s="89"/>
    </row>
    <row r="539" spans="1:4" x14ac:dyDescent="0.55000000000000004">
      <c r="A539" s="19">
        <v>44426</v>
      </c>
      <c r="B539" s="90">
        <v>3</v>
      </c>
      <c r="C539" s="88">
        <v>3.5714285714285716</v>
      </c>
      <c r="D539" s="89"/>
    </row>
    <row r="540" spans="1:4" x14ac:dyDescent="0.55000000000000004">
      <c r="A540" s="19">
        <v>44427</v>
      </c>
      <c r="B540" s="90">
        <v>1</v>
      </c>
      <c r="C540" s="88">
        <v>3.2857142857142856</v>
      </c>
      <c r="D540" s="89"/>
    </row>
    <row r="541" spans="1:4" x14ac:dyDescent="0.55000000000000004">
      <c r="A541" s="19">
        <v>44428</v>
      </c>
      <c r="B541" s="90">
        <v>4</v>
      </c>
      <c r="C541" s="88">
        <v>2.5714285714285716</v>
      </c>
      <c r="D541" s="89"/>
    </row>
    <row r="542" spans="1:4" x14ac:dyDescent="0.55000000000000004">
      <c r="A542" s="19">
        <v>44429</v>
      </c>
      <c r="B542" s="90">
        <v>3</v>
      </c>
      <c r="C542" s="88">
        <v>2.8333333333333335</v>
      </c>
      <c r="D542" s="89"/>
    </row>
    <row r="543" spans="1:4" x14ac:dyDescent="0.55000000000000004">
      <c r="A543" s="19">
        <v>44430</v>
      </c>
      <c r="B543" s="90">
        <v>3</v>
      </c>
      <c r="C543" s="88">
        <v>2.6666666666666665</v>
      </c>
      <c r="D543" s="89"/>
    </row>
    <row r="544" spans="1:4" x14ac:dyDescent="0.55000000000000004">
      <c r="A544" s="19">
        <v>44431</v>
      </c>
      <c r="B544" s="90">
        <v>3</v>
      </c>
      <c r="C544" s="88">
        <v>3</v>
      </c>
      <c r="D544" s="89"/>
    </row>
    <row r="545" spans="1:4" x14ac:dyDescent="0.55000000000000004">
      <c r="A545" s="19">
        <v>44432</v>
      </c>
      <c r="B545" s="90"/>
      <c r="C545" s="88">
        <v>2.6666666666666665</v>
      </c>
      <c r="D545" s="89"/>
    </row>
    <row r="546" spans="1:4" x14ac:dyDescent="0.55000000000000004">
      <c r="A546" s="19">
        <v>44433</v>
      </c>
      <c r="B546" s="90">
        <v>2</v>
      </c>
      <c r="C546" s="88">
        <v>2.5</v>
      </c>
      <c r="D546" s="89"/>
    </row>
    <row r="547" spans="1:4" x14ac:dyDescent="0.55000000000000004">
      <c r="A547" s="19">
        <v>44434</v>
      </c>
      <c r="B547" s="90">
        <v>3</v>
      </c>
      <c r="C547" s="88">
        <v>3</v>
      </c>
      <c r="D547" s="89"/>
    </row>
    <row r="548" spans="1:4" x14ac:dyDescent="0.55000000000000004">
      <c r="A548" s="19">
        <v>44435</v>
      </c>
      <c r="B548" s="90">
        <v>2</v>
      </c>
      <c r="C548" s="88">
        <v>3</v>
      </c>
      <c r="D548" s="89"/>
    </row>
    <row r="549" spans="1:4" x14ac:dyDescent="0.55000000000000004">
      <c r="A549" s="19">
        <v>44436</v>
      </c>
      <c r="B549" s="90">
        <v>2</v>
      </c>
      <c r="C549" s="88">
        <v>3.1428571428571428</v>
      </c>
      <c r="D549" s="89"/>
    </row>
    <row r="550" spans="1:4" x14ac:dyDescent="0.55000000000000004">
      <c r="A550" s="19">
        <v>44437</v>
      </c>
      <c r="B550" s="90">
        <v>6</v>
      </c>
      <c r="C550" s="88">
        <v>3.7142857142857144</v>
      </c>
      <c r="D550" s="89"/>
    </row>
    <row r="551" spans="1:4" x14ac:dyDescent="0.55000000000000004">
      <c r="A551" s="19">
        <v>44438</v>
      </c>
      <c r="B551" s="90">
        <v>3</v>
      </c>
      <c r="C551" s="88">
        <v>4.2857142857142856</v>
      </c>
      <c r="D551" s="89"/>
    </row>
    <row r="552" spans="1:4" x14ac:dyDescent="0.55000000000000004">
      <c r="A552" s="19">
        <v>44439</v>
      </c>
      <c r="B552" s="90">
        <v>4</v>
      </c>
      <c r="C552" s="88">
        <v>5.8571428571428568</v>
      </c>
      <c r="D552" s="89"/>
    </row>
    <row r="553" spans="1:4" x14ac:dyDescent="0.55000000000000004">
      <c r="A553" s="19">
        <v>44440</v>
      </c>
      <c r="B553" s="90">
        <v>6</v>
      </c>
      <c r="C553" s="88">
        <v>6.1428571428571432</v>
      </c>
      <c r="D553" s="89"/>
    </row>
    <row r="554" spans="1:4" x14ac:dyDescent="0.55000000000000004">
      <c r="A554" s="19">
        <v>44441</v>
      </c>
      <c r="B554" s="90">
        <v>7</v>
      </c>
      <c r="C554" s="88">
        <v>5.7142857142857144</v>
      </c>
      <c r="D554" s="89"/>
    </row>
    <row r="555" spans="1:4" x14ac:dyDescent="0.55000000000000004">
      <c r="A555" s="19">
        <v>44442</v>
      </c>
      <c r="B555" s="90">
        <v>13</v>
      </c>
      <c r="C555" s="88">
        <v>6</v>
      </c>
      <c r="D555" s="89"/>
    </row>
    <row r="556" spans="1:4" x14ac:dyDescent="0.55000000000000004">
      <c r="A556" s="19">
        <v>44443</v>
      </c>
      <c r="B556" s="90">
        <v>4</v>
      </c>
      <c r="C556" s="88">
        <v>6.7142857142857144</v>
      </c>
      <c r="D556" s="89"/>
    </row>
    <row r="557" spans="1:4" x14ac:dyDescent="0.55000000000000004">
      <c r="A557" s="19">
        <v>44444</v>
      </c>
      <c r="B557" s="90">
        <v>3</v>
      </c>
      <c r="C557" s="88">
        <v>6.8571428571428568</v>
      </c>
      <c r="D557" s="89"/>
    </row>
    <row r="558" spans="1:4" x14ac:dyDescent="0.55000000000000004">
      <c r="A558" s="19">
        <v>44445</v>
      </c>
      <c r="B558" s="90">
        <v>5</v>
      </c>
      <c r="C558" s="88">
        <v>6.7142857142857144</v>
      </c>
      <c r="D558" s="89"/>
    </row>
    <row r="559" spans="1:4" x14ac:dyDescent="0.55000000000000004">
      <c r="A559" s="19">
        <v>44446</v>
      </c>
      <c r="B559" s="90">
        <v>9</v>
      </c>
      <c r="C559" s="88">
        <v>6.2857142857142856</v>
      </c>
      <c r="D559" s="89"/>
    </row>
    <row r="560" spans="1:4" x14ac:dyDescent="0.55000000000000004">
      <c r="A560" s="19">
        <v>44447</v>
      </c>
      <c r="B560" s="90">
        <v>7</v>
      </c>
      <c r="C560" s="88">
        <v>6.8571428571428568</v>
      </c>
      <c r="D560" s="89"/>
    </row>
    <row r="561" spans="1:4" x14ac:dyDescent="0.55000000000000004">
      <c r="A561" s="19">
        <v>44448</v>
      </c>
      <c r="B561" s="90">
        <v>6</v>
      </c>
      <c r="C561" s="88">
        <v>7.4285714285714288</v>
      </c>
      <c r="D561" s="89"/>
    </row>
    <row r="562" spans="1:4" x14ac:dyDescent="0.55000000000000004">
      <c r="A562" s="19">
        <v>44449</v>
      </c>
      <c r="B562" s="90">
        <v>10</v>
      </c>
      <c r="C562" s="88">
        <v>7.7142857142857144</v>
      </c>
      <c r="D562" s="89"/>
    </row>
    <row r="563" spans="1:4" x14ac:dyDescent="0.55000000000000004">
      <c r="A563" s="19">
        <v>44450</v>
      </c>
      <c r="B563" s="90">
        <v>8</v>
      </c>
      <c r="C563" s="88">
        <v>7</v>
      </c>
      <c r="D563" s="89"/>
    </row>
    <row r="564" spans="1:4" x14ac:dyDescent="0.55000000000000004">
      <c r="A564" s="19">
        <v>44451</v>
      </c>
      <c r="B564" s="90">
        <v>7</v>
      </c>
      <c r="C564" s="88">
        <v>8</v>
      </c>
      <c r="D564" s="89"/>
    </row>
    <row r="565" spans="1:4" x14ac:dyDescent="0.55000000000000004">
      <c r="A565" s="19">
        <v>44452</v>
      </c>
      <c r="B565" s="90">
        <v>7</v>
      </c>
      <c r="C565" s="88">
        <v>8.8571428571428577</v>
      </c>
      <c r="D565" s="89"/>
    </row>
    <row r="566" spans="1:4" x14ac:dyDescent="0.55000000000000004">
      <c r="A566" s="19">
        <v>44453</v>
      </c>
      <c r="B566" s="90">
        <v>4</v>
      </c>
      <c r="C566" s="88">
        <v>9.2857142857142865</v>
      </c>
      <c r="D566" s="89"/>
    </row>
    <row r="567" spans="1:4" x14ac:dyDescent="0.55000000000000004">
      <c r="A567" s="19">
        <v>44454</v>
      </c>
      <c r="B567" s="90">
        <v>14</v>
      </c>
      <c r="C567" s="88">
        <v>9.1428571428571423</v>
      </c>
      <c r="D567" s="89"/>
    </row>
    <row r="568" spans="1:4" x14ac:dyDescent="0.55000000000000004">
      <c r="A568" s="19">
        <v>44455</v>
      </c>
      <c r="B568" s="90">
        <v>12</v>
      </c>
      <c r="C568" s="88">
        <v>10.142857142857142</v>
      </c>
      <c r="D568" s="89"/>
    </row>
    <row r="569" spans="1:4" x14ac:dyDescent="0.55000000000000004">
      <c r="A569" s="19">
        <v>44456</v>
      </c>
      <c r="B569" s="90">
        <v>13</v>
      </c>
      <c r="C569" s="88">
        <v>9.8571428571428577</v>
      </c>
      <c r="D569" s="89"/>
    </row>
    <row r="570" spans="1:4" x14ac:dyDescent="0.55000000000000004">
      <c r="A570" s="19">
        <v>44457</v>
      </c>
      <c r="B570" s="90">
        <v>7</v>
      </c>
      <c r="C570" s="88">
        <v>10.857142857142858</v>
      </c>
      <c r="D570" s="89"/>
    </row>
    <row r="571" spans="1:4" x14ac:dyDescent="0.55000000000000004">
      <c r="A571" s="19">
        <v>44458</v>
      </c>
      <c r="B571" s="90">
        <v>14</v>
      </c>
      <c r="C571" s="88">
        <v>10</v>
      </c>
      <c r="D571" s="89"/>
    </row>
    <row r="572" spans="1:4" x14ac:dyDescent="0.55000000000000004">
      <c r="A572" s="19">
        <v>44459</v>
      </c>
      <c r="B572" s="90">
        <v>5</v>
      </c>
      <c r="C572" s="88">
        <v>9.7142857142857135</v>
      </c>
      <c r="D572" s="89"/>
    </row>
    <row r="573" spans="1:4" x14ac:dyDescent="0.55000000000000004">
      <c r="A573" s="19">
        <v>44460</v>
      </c>
      <c r="B573" s="90">
        <v>11</v>
      </c>
      <c r="C573" s="88">
        <v>9.5714285714285712</v>
      </c>
      <c r="D573" s="89"/>
    </row>
    <row r="574" spans="1:4" x14ac:dyDescent="0.55000000000000004">
      <c r="A574" s="19">
        <v>44461</v>
      </c>
      <c r="B574" s="90">
        <v>8</v>
      </c>
      <c r="C574" s="88">
        <v>10.285714285714286</v>
      </c>
      <c r="D574" s="89"/>
    </row>
    <row r="575" spans="1:4" x14ac:dyDescent="0.55000000000000004">
      <c r="A575" s="19">
        <v>44462</v>
      </c>
      <c r="B575" s="90">
        <v>10</v>
      </c>
      <c r="C575" s="88">
        <v>9.8571428571428577</v>
      </c>
      <c r="D575" s="89"/>
    </row>
    <row r="576" spans="1:4" x14ac:dyDescent="0.55000000000000004">
      <c r="A576" s="19">
        <v>44463</v>
      </c>
      <c r="B576" s="90">
        <v>12</v>
      </c>
      <c r="C576" s="88">
        <v>11.142857142857142</v>
      </c>
      <c r="D576" s="89"/>
    </row>
    <row r="577" spans="1:4" x14ac:dyDescent="0.55000000000000004">
      <c r="A577" s="19">
        <v>44464</v>
      </c>
      <c r="B577" s="90">
        <v>12</v>
      </c>
      <c r="C577" s="88">
        <v>11.142857142857142</v>
      </c>
      <c r="D577" s="89"/>
    </row>
    <row r="578" spans="1:4" x14ac:dyDescent="0.55000000000000004">
      <c r="A578" s="19">
        <v>44465</v>
      </c>
      <c r="B578" s="90">
        <v>11</v>
      </c>
      <c r="C578" s="88">
        <v>13.142857142857142</v>
      </c>
      <c r="D578" s="89"/>
    </row>
    <row r="579" spans="1:4" x14ac:dyDescent="0.55000000000000004">
      <c r="A579" s="19">
        <v>44466</v>
      </c>
      <c r="B579" s="90">
        <v>14</v>
      </c>
      <c r="C579" s="88">
        <v>13.285714285714286</v>
      </c>
      <c r="D579" s="89"/>
    </row>
    <row r="580" spans="1:4" x14ac:dyDescent="0.55000000000000004">
      <c r="A580" s="19">
        <v>44467</v>
      </c>
      <c r="B580" s="90">
        <v>11</v>
      </c>
      <c r="C580" s="88">
        <v>14.428571428571429</v>
      </c>
      <c r="D580" s="89"/>
    </row>
    <row r="581" spans="1:4" x14ac:dyDescent="0.55000000000000004">
      <c r="A581" s="19">
        <v>44468</v>
      </c>
      <c r="B581" s="90">
        <v>22</v>
      </c>
      <c r="C581" s="88">
        <v>14.428571428571429</v>
      </c>
      <c r="D581" s="89"/>
    </row>
    <row r="582" spans="1:4" x14ac:dyDescent="0.55000000000000004">
      <c r="A582" s="19">
        <v>44469</v>
      </c>
      <c r="B582" s="90">
        <v>11</v>
      </c>
      <c r="C582" s="88">
        <v>14.714285714285714</v>
      </c>
      <c r="D582" s="89"/>
    </row>
    <row r="583" spans="1:4" x14ac:dyDescent="0.55000000000000004">
      <c r="A583" s="19">
        <v>44470</v>
      </c>
      <c r="B583" s="90">
        <v>20</v>
      </c>
      <c r="C583" s="88">
        <v>14.428571428571429</v>
      </c>
      <c r="D583" s="89"/>
    </row>
    <row r="584" spans="1:4" x14ac:dyDescent="0.55000000000000004">
      <c r="A584" s="19">
        <v>44471</v>
      </c>
      <c r="B584" s="90">
        <v>12</v>
      </c>
      <c r="C584" s="88">
        <v>14.428571428571429</v>
      </c>
      <c r="D584" s="89"/>
    </row>
    <row r="585" spans="1:4" x14ac:dyDescent="0.55000000000000004">
      <c r="A585" s="19">
        <v>44472</v>
      </c>
      <c r="B585" s="90">
        <v>13</v>
      </c>
      <c r="C585" s="88">
        <v>14.428571428571429</v>
      </c>
      <c r="D585" s="89"/>
    </row>
    <row r="586" spans="1:4" x14ac:dyDescent="0.55000000000000004">
      <c r="A586" s="19">
        <v>44473</v>
      </c>
      <c r="B586" s="90">
        <v>12</v>
      </c>
      <c r="C586" s="88">
        <v>14.285714285714286</v>
      </c>
      <c r="D586" s="89"/>
    </row>
    <row r="587" spans="1:4" x14ac:dyDescent="0.55000000000000004">
      <c r="A587" s="19">
        <v>44474</v>
      </c>
      <c r="B587" s="90">
        <v>11</v>
      </c>
      <c r="C587" s="88">
        <v>13.714285714285714</v>
      </c>
      <c r="D587" s="89"/>
    </row>
    <row r="588" spans="1:4" x14ac:dyDescent="0.55000000000000004">
      <c r="A588" s="19">
        <v>44475</v>
      </c>
      <c r="B588" s="90">
        <v>22</v>
      </c>
      <c r="C588" s="88">
        <v>14.285714285714286</v>
      </c>
      <c r="D588" s="89"/>
    </row>
    <row r="589" spans="1:4" x14ac:dyDescent="0.55000000000000004">
      <c r="A589" s="19">
        <v>44476</v>
      </c>
      <c r="B589" s="90">
        <v>10</v>
      </c>
      <c r="C589" s="88">
        <v>14</v>
      </c>
      <c r="D589" s="89"/>
    </row>
    <row r="590" spans="1:4" x14ac:dyDescent="0.55000000000000004">
      <c r="A590" s="19">
        <v>44477</v>
      </c>
      <c r="B590" s="90">
        <v>16</v>
      </c>
      <c r="C590" s="88">
        <v>14.571428571428571</v>
      </c>
      <c r="D590" s="89"/>
    </row>
    <row r="591" spans="1:4" x14ac:dyDescent="0.55000000000000004">
      <c r="A591" s="19">
        <v>44478</v>
      </c>
      <c r="B591" s="90">
        <v>16</v>
      </c>
      <c r="C591" s="88">
        <v>14.857142857142858</v>
      </c>
      <c r="D591" s="89"/>
    </row>
    <row r="592" spans="1:4" x14ac:dyDescent="0.55000000000000004">
      <c r="A592" s="19">
        <v>44479</v>
      </c>
      <c r="B592" s="90">
        <v>11</v>
      </c>
      <c r="C592" s="88">
        <v>14.142857142857142</v>
      </c>
      <c r="D592" s="89"/>
    </row>
    <row r="593" spans="1:4" x14ac:dyDescent="0.55000000000000004">
      <c r="A593" s="19">
        <v>44480</v>
      </c>
      <c r="B593" s="90">
        <v>16</v>
      </c>
      <c r="C593" s="88">
        <v>15.285714285714286</v>
      </c>
      <c r="D593" s="89"/>
    </row>
    <row r="594" spans="1:4" x14ac:dyDescent="0.55000000000000004">
      <c r="A594" s="19">
        <v>44481</v>
      </c>
      <c r="B594" s="90">
        <v>13</v>
      </c>
      <c r="C594" s="88">
        <v>14.571428571428571</v>
      </c>
      <c r="D594" s="89"/>
    </row>
    <row r="595" spans="1:4" x14ac:dyDescent="0.55000000000000004">
      <c r="A595" s="19">
        <v>44482</v>
      </c>
      <c r="B595" s="90">
        <v>17</v>
      </c>
      <c r="C595" s="88">
        <v>13.428571428571429</v>
      </c>
      <c r="D595" s="89"/>
    </row>
    <row r="596" spans="1:4" x14ac:dyDescent="0.55000000000000004">
      <c r="A596" s="19">
        <v>44483</v>
      </c>
      <c r="B596" s="90">
        <v>18</v>
      </c>
      <c r="C596" s="88">
        <v>14.142857142857142</v>
      </c>
      <c r="D596" s="89"/>
    </row>
    <row r="597" spans="1:4" x14ac:dyDescent="0.55000000000000004">
      <c r="A597" s="19">
        <v>44484</v>
      </c>
      <c r="B597" s="90">
        <v>11</v>
      </c>
      <c r="C597" s="88">
        <v>13.571428571428571</v>
      </c>
      <c r="D597" s="89"/>
    </row>
    <row r="598" spans="1:4" x14ac:dyDescent="0.55000000000000004">
      <c r="A598" s="19">
        <v>44485</v>
      </c>
      <c r="B598" s="90">
        <v>8</v>
      </c>
      <c r="C598" s="88">
        <v>13.857142857142858</v>
      </c>
      <c r="D598" s="89"/>
    </row>
    <row r="599" spans="1:4" x14ac:dyDescent="0.55000000000000004">
      <c r="A599" s="19">
        <v>44486</v>
      </c>
      <c r="B599" s="90">
        <v>16</v>
      </c>
      <c r="C599" s="88">
        <v>14.142857142857142</v>
      </c>
      <c r="D599" s="89"/>
    </row>
    <row r="600" spans="1:4" x14ac:dyDescent="0.55000000000000004">
      <c r="A600" s="19">
        <v>44487</v>
      </c>
      <c r="B600" s="90">
        <v>12</v>
      </c>
      <c r="C600" s="88">
        <v>13.428571428571429</v>
      </c>
      <c r="D600" s="89"/>
    </row>
    <row r="601" spans="1:4" x14ac:dyDescent="0.55000000000000004">
      <c r="A601" s="19">
        <v>44488</v>
      </c>
      <c r="B601" s="90">
        <v>15</v>
      </c>
      <c r="C601" s="88">
        <v>14.857142857142858</v>
      </c>
      <c r="D601" s="89"/>
    </row>
    <row r="602" spans="1:4" x14ac:dyDescent="0.55000000000000004">
      <c r="A602" s="19">
        <v>44489</v>
      </c>
      <c r="B602" s="90">
        <v>19</v>
      </c>
      <c r="C602" s="88">
        <v>15.285714285714286</v>
      </c>
      <c r="D602" s="89"/>
    </row>
    <row r="603" spans="1:4" x14ac:dyDescent="0.55000000000000004">
      <c r="A603" s="19">
        <v>44490</v>
      </c>
      <c r="B603" s="90">
        <v>13</v>
      </c>
      <c r="C603" s="88">
        <v>15.142857142857142</v>
      </c>
      <c r="D603" s="89"/>
    </row>
    <row r="604" spans="1:4" x14ac:dyDescent="0.55000000000000004">
      <c r="A604" s="19">
        <v>44491</v>
      </c>
      <c r="B604" s="90">
        <v>21</v>
      </c>
      <c r="C604" s="88">
        <v>15</v>
      </c>
      <c r="D604" s="89"/>
    </row>
    <row r="605" spans="1:4" x14ac:dyDescent="0.55000000000000004">
      <c r="A605" s="19">
        <v>44492</v>
      </c>
      <c r="B605" s="90">
        <v>11</v>
      </c>
      <c r="C605" s="88">
        <v>13.571428571428571</v>
      </c>
      <c r="D605" s="89"/>
    </row>
    <row r="606" spans="1:4" x14ac:dyDescent="0.55000000000000004">
      <c r="A606" s="19">
        <v>44493</v>
      </c>
      <c r="B606" s="90">
        <v>15</v>
      </c>
      <c r="C606" s="88">
        <v>13.142857142857142</v>
      </c>
      <c r="D606" s="89"/>
    </row>
    <row r="607" spans="1:4" x14ac:dyDescent="0.55000000000000004">
      <c r="A607" s="19">
        <v>44494</v>
      </c>
      <c r="B607" s="90">
        <v>11</v>
      </c>
      <c r="C607" s="88">
        <v>15.142857142857142</v>
      </c>
      <c r="D607" s="89"/>
    </row>
    <row r="608" spans="1:4" x14ac:dyDescent="0.55000000000000004">
      <c r="A608" s="19">
        <v>44495</v>
      </c>
      <c r="B608" s="90">
        <v>5</v>
      </c>
      <c r="C608" s="88">
        <v>13.857142857142858</v>
      </c>
      <c r="D608" s="89"/>
    </row>
    <row r="609" spans="1:4" x14ac:dyDescent="0.55000000000000004">
      <c r="A609" s="19">
        <v>44496</v>
      </c>
      <c r="B609" s="90">
        <v>16</v>
      </c>
      <c r="C609" s="88">
        <v>14.285714285714286</v>
      </c>
      <c r="D609" s="89"/>
    </row>
    <row r="610" spans="1:4" x14ac:dyDescent="0.55000000000000004">
      <c r="A610" s="19">
        <v>44497</v>
      </c>
      <c r="B610" s="90">
        <v>27</v>
      </c>
      <c r="C610" s="88">
        <v>13.857142857142858</v>
      </c>
      <c r="D610" s="89"/>
    </row>
    <row r="611" spans="1:4" x14ac:dyDescent="0.55000000000000004">
      <c r="A611" s="19">
        <v>44498</v>
      </c>
      <c r="B611" s="90">
        <v>12</v>
      </c>
      <c r="C611" s="88">
        <v>13.571428571428571</v>
      </c>
      <c r="D611" s="89"/>
    </row>
    <row r="612" spans="1:4" x14ac:dyDescent="0.55000000000000004">
      <c r="A612" s="19">
        <v>44499</v>
      </c>
      <c r="B612" s="90">
        <v>14</v>
      </c>
      <c r="C612" s="88">
        <v>14.714285714285714</v>
      </c>
      <c r="D612" s="89"/>
    </row>
    <row r="613" spans="1:4" x14ac:dyDescent="0.55000000000000004">
      <c r="A613" s="19">
        <v>44500</v>
      </c>
      <c r="B613" s="90">
        <v>12</v>
      </c>
      <c r="C613" s="88">
        <v>14.142857142857142</v>
      </c>
      <c r="D613" s="89"/>
    </row>
    <row r="614" spans="1:4" x14ac:dyDescent="0.55000000000000004">
      <c r="A614" s="19">
        <v>44501</v>
      </c>
      <c r="B614" s="90">
        <v>9</v>
      </c>
      <c r="C614" s="88">
        <v>12.142857142857142</v>
      </c>
      <c r="D614" s="89"/>
    </row>
    <row r="615" spans="1:4" x14ac:dyDescent="0.55000000000000004">
      <c r="A615" s="19">
        <v>44502</v>
      </c>
      <c r="B615" s="90">
        <v>13</v>
      </c>
      <c r="C615" s="88">
        <v>12.428571428571429</v>
      </c>
      <c r="D615" s="89"/>
    </row>
    <row r="616" spans="1:4" x14ac:dyDescent="0.55000000000000004">
      <c r="A616" s="19">
        <v>44503</v>
      </c>
      <c r="B616" s="90">
        <v>12</v>
      </c>
      <c r="C616" s="88">
        <v>11.857142857142858</v>
      </c>
      <c r="D616" s="89"/>
    </row>
    <row r="617" spans="1:4" x14ac:dyDescent="0.55000000000000004">
      <c r="A617" s="19">
        <v>44504</v>
      </c>
      <c r="B617" s="90">
        <v>13</v>
      </c>
      <c r="C617" s="88">
        <v>11.571428571428571</v>
      </c>
      <c r="D617" s="89"/>
    </row>
    <row r="618" spans="1:4" x14ac:dyDescent="0.55000000000000004">
      <c r="A618" s="19">
        <v>44505</v>
      </c>
      <c r="B618" s="90">
        <v>14</v>
      </c>
      <c r="C618" s="88">
        <v>12</v>
      </c>
      <c r="D618" s="89"/>
    </row>
    <row r="619" spans="1:4" x14ac:dyDescent="0.55000000000000004">
      <c r="A619" s="19">
        <v>44506</v>
      </c>
      <c r="B619" s="90">
        <v>10</v>
      </c>
      <c r="C619" s="88">
        <v>12.142857142857142</v>
      </c>
      <c r="D619" s="89"/>
    </row>
    <row r="620" spans="1:4" x14ac:dyDescent="0.55000000000000004">
      <c r="A620" s="19">
        <v>44507</v>
      </c>
      <c r="B620" s="90">
        <v>10</v>
      </c>
      <c r="C620" s="88">
        <v>12.857142857142858</v>
      </c>
      <c r="D620" s="89"/>
    </row>
    <row r="621" spans="1:4" x14ac:dyDescent="0.55000000000000004">
      <c r="A621" s="19">
        <v>44508</v>
      </c>
      <c r="B621" s="90">
        <v>12</v>
      </c>
      <c r="C621" s="88">
        <v>11.571428571428571</v>
      </c>
      <c r="D621" s="89"/>
    </row>
    <row r="622" spans="1:4" x14ac:dyDescent="0.55000000000000004">
      <c r="A622" s="19">
        <v>44509</v>
      </c>
      <c r="B622" s="90">
        <v>14</v>
      </c>
      <c r="C622" s="88">
        <v>11.142857142857142</v>
      </c>
      <c r="D622" s="89"/>
    </row>
    <row r="623" spans="1:4" x14ac:dyDescent="0.55000000000000004">
      <c r="A623" s="19">
        <v>44510</v>
      </c>
      <c r="B623" s="90">
        <v>17</v>
      </c>
      <c r="C623" s="88">
        <v>10.285714285714286</v>
      </c>
      <c r="D623" s="89"/>
    </row>
    <row r="624" spans="1:4" x14ac:dyDescent="0.55000000000000004">
      <c r="A624" s="19">
        <v>44511</v>
      </c>
      <c r="B624" s="90">
        <v>4</v>
      </c>
      <c r="C624" s="88">
        <v>9.5714285714285712</v>
      </c>
      <c r="D624" s="89"/>
    </row>
    <row r="625" spans="1:4" x14ac:dyDescent="0.55000000000000004">
      <c r="A625" s="19">
        <v>44512</v>
      </c>
      <c r="B625" s="90">
        <v>11</v>
      </c>
      <c r="C625" s="88">
        <v>8.7142857142857135</v>
      </c>
      <c r="D625" s="89"/>
    </row>
    <row r="626" spans="1:4" x14ac:dyDescent="0.55000000000000004">
      <c r="A626" s="19">
        <v>44513</v>
      </c>
      <c r="B626" s="90">
        <v>4</v>
      </c>
      <c r="C626" s="88">
        <v>8.1428571428571423</v>
      </c>
      <c r="D626" s="89"/>
    </row>
    <row r="627" spans="1:4" x14ac:dyDescent="0.55000000000000004">
      <c r="A627" s="19">
        <v>44514</v>
      </c>
      <c r="B627" s="90">
        <v>5</v>
      </c>
      <c r="C627" s="88">
        <v>7</v>
      </c>
      <c r="D627" s="89"/>
    </row>
    <row r="628" spans="1:4" x14ac:dyDescent="0.55000000000000004">
      <c r="A628" s="19">
        <v>44515</v>
      </c>
      <c r="B628" s="90">
        <v>6</v>
      </c>
      <c r="C628" s="88">
        <v>8.5714285714285712</v>
      </c>
      <c r="D628" s="89"/>
    </row>
    <row r="629" spans="1:4" x14ac:dyDescent="0.55000000000000004">
      <c r="A629" s="19">
        <v>44516</v>
      </c>
      <c r="B629" s="90">
        <v>10</v>
      </c>
      <c r="C629" s="88">
        <v>8.5714285714285712</v>
      </c>
      <c r="D629" s="89"/>
    </row>
    <row r="630" spans="1:4" x14ac:dyDescent="0.55000000000000004">
      <c r="A630" s="19">
        <v>44517</v>
      </c>
      <c r="B630" s="90">
        <v>9</v>
      </c>
      <c r="C630" s="88">
        <v>8.7142857142857135</v>
      </c>
      <c r="D630" s="89"/>
    </row>
    <row r="631" spans="1:4" x14ac:dyDescent="0.55000000000000004">
      <c r="A631" s="19">
        <v>44518</v>
      </c>
      <c r="B631" s="90">
        <v>15</v>
      </c>
      <c r="C631" s="88">
        <v>8.5714285714285712</v>
      </c>
      <c r="D631" s="89"/>
    </row>
    <row r="632" spans="1:4" x14ac:dyDescent="0.55000000000000004">
      <c r="A632" s="19">
        <v>44519</v>
      </c>
      <c r="B632" s="90">
        <v>11</v>
      </c>
      <c r="C632" s="88">
        <v>8.5714285714285712</v>
      </c>
      <c r="D632" s="89"/>
    </row>
    <row r="633" spans="1:4" x14ac:dyDescent="0.55000000000000004">
      <c r="A633" s="19">
        <v>44520</v>
      </c>
      <c r="B633" s="90">
        <v>5</v>
      </c>
      <c r="C633" s="88">
        <v>10</v>
      </c>
      <c r="D633" s="89"/>
    </row>
    <row r="634" spans="1:4" x14ac:dyDescent="0.55000000000000004">
      <c r="A634" s="19">
        <v>44521</v>
      </c>
      <c r="B634" s="90">
        <v>4</v>
      </c>
      <c r="C634" s="88">
        <v>9.4285714285714288</v>
      </c>
      <c r="D634" s="89"/>
    </row>
    <row r="635" spans="1:4" x14ac:dyDescent="0.55000000000000004">
      <c r="A635" s="19">
        <v>44522</v>
      </c>
      <c r="B635" s="90">
        <v>6</v>
      </c>
      <c r="C635" s="88">
        <v>8</v>
      </c>
      <c r="D635" s="89"/>
    </row>
    <row r="636" spans="1:4" x14ac:dyDescent="0.55000000000000004">
      <c r="A636" s="19">
        <v>44523</v>
      </c>
      <c r="B636" s="90">
        <v>20</v>
      </c>
      <c r="C636" s="88">
        <v>7.4285714285714288</v>
      </c>
      <c r="D636" s="89"/>
    </row>
    <row r="637" spans="1:4" x14ac:dyDescent="0.55000000000000004">
      <c r="A637" s="19">
        <v>44524</v>
      </c>
      <c r="B637" s="90">
        <v>5</v>
      </c>
      <c r="C637" s="88">
        <v>7.4285714285714288</v>
      </c>
      <c r="D637" s="89"/>
    </row>
    <row r="638" spans="1:4" x14ac:dyDescent="0.55000000000000004">
      <c r="A638" s="19">
        <v>44525</v>
      </c>
      <c r="B638" s="90">
        <v>5</v>
      </c>
      <c r="C638" s="88">
        <v>7.4285714285714288</v>
      </c>
      <c r="D638" s="89"/>
    </row>
    <row r="639" spans="1:4" x14ac:dyDescent="0.55000000000000004">
      <c r="A639" s="19">
        <v>44526</v>
      </c>
      <c r="B639" s="90">
        <v>7</v>
      </c>
      <c r="C639" s="88">
        <v>7</v>
      </c>
      <c r="D639" s="89"/>
    </row>
    <row r="640" spans="1:4" x14ac:dyDescent="0.55000000000000004">
      <c r="A640" s="19">
        <v>44527</v>
      </c>
      <c r="B640" s="90">
        <v>5</v>
      </c>
      <c r="C640" s="88">
        <v>5.4285714285714288</v>
      </c>
      <c r="D640" s="89"/>
    </row>
    <row r="641" spans="1:4" x14ac:dyDescent="0.55000000000000004">
      <c r="A641" s="19">
        <v>44528</v>
      </c>
      <c r="B641" s="90">
        <v>4</v>
      </c>
      <c r="C641" s="88">
        <v>5.4285714285714288</v>
      </c>
      <c r="D641" s="89"/>
    </row>
    <row r="642" spans="1:4" x14ac:dyDescent="0.55000000000000004">
      <c r="A642" s="19">
        <v>44529</v>
      </c>
      <c r="B642" s="90">
        <v>3</v>
      </c>
      <c r="C642" s="88">
        <v>6.1428571428571432</v>
      </c>
      <c r="D642" s="89"/>
    </row>
    <row r="643" spans="1:4" x14ac:dyDescent="0.55000000000000004">
      <c r="A643" s="19">
        <v>44530</v>
      </c>
      <c r="B643" s="90">
        <v>9</v>
      </c>
      <c r="C643" s="88">
        <v>6.7142857142857144</v>
      </c>
      <c r="D643" s="89"/>
    </row>
    <row r="644" spans="1:4" x14ac:dyDescent="0.55000000000000004">
      <c r="A644" s="19">
        <v>44531</v>
      </c>
      <c r="B644" s="90">
        <v>5</v>
      </c>
      <c r="C644" s="88">
        <v>7.4285714285714288</v>
      </c>
      <c r="D644" s="89"/>
    </row>
    <row r="645" spans="1:4" x14ac:dyDescent="0.55000000000000004">
      <c r="A645" s="19">
        <v>44532</v>
      </c>
      <c r="B645" s="90">
        <v>10</v>
      </c>
      <c r="C645" s="88">
        <v>8</v>
      </c>
      <c r="D645" s="89"/>
    </row>
    <row r="646" spans="1:4" x14ac:dyDescent="0.55000000000000004">
      <c r="A646" s="19">
        <v>44533</v>
      </c>
      <c r="B646" s="90">
        <v>11</v>
      </c>
      <c r="C646" s="88">
        <v>8.4285714285714288</v>
      </c>
      <c r="D646" s="89"/>
    </row>
    <row r="647" spans="1:4" x14ac:dyDescent="0.55000000000000004">
      <c r="A647" s="19">
        <v>44534</v>
      </c>
      <c r="B647" s="90">
        <v>10</v>
      </c>
      <c r="C647" s="88">
        <v>8.4285714285714288</v>
      </c>
      <c r="D647" s="89"/>
    </row>
    <row r="648" spans="1:4" x14ac:dyDescent="0.55000000000000004">
      <c r="A648" s="19">
        <v>44535</v>
      </c>
      <c r="B648" s="90">
        <v>8</v>
      </c>
      <c r="C648" s="88">
        <v>8.7142857142857135</v>
      </c>
      <c r="D648" s="89"/>
    </row>
    <row r="649" spans="1:4" x14ac:dyDescent="0.55000000000000004">
      <c r="A649" s="19">
        <v>44536</v>
      </c>
      <c r="B649" s="90">
        <v>6</v>
      </c>
      <c r="C649" s="88">
        <v>8.7142857142857135</v>
      </c>
      <c r="D649" s="89"/>
    </row>
    <row r="650" spans="1:4" x14ac:dyDescent="0.55000000000000004">
      <c r="A650" s="19">
        <v>44537</v>
      </c>
      <c r="B650" s="90">
        <v>9</v>
      </c>
      <c r="C650" s="88">
        <v>7.4285714285714288</v>
      </c>
      <c r="D650" s="89"/>
    </row>
    <row r="651" spans="1:4" x14ac:dyDescent="0.55000000000000004">
      <c r="A651" s="19">
        <v>44538</v>
      </c>
      <c r="B651" s="90">
        <v>7</v>
      </c>
      <c r="C651" s="88">
        <v>8.2857142857142865</v>
      </c>
      <c r="D651" s="89"/>
    </row>
    <row r="652" spans="1:4" x14ac:dyDescent="0.55000000000000004">
      <c r="A652" s="19">
        <v>44539</v>
      </c>
      <c r="B652" s="90">
        <v>10</v>
      </c>
      <c r="C652" s="88">
        <v>7.7142857142857144</v>
      </c>
      <c r="D652" s="89"/>
    </row>
    <row r="653" spans="1:4" x14ac:dyDescent="0.55000000000000004">
      <c r="A653" s="19">
        <v>44540</v>
      </c>
      <c r="B653" s="90">
        <v>2</v>
      </c>
      <c r="C653" s="88">
        <v>7.1428571428571432</v>
      </c>
      <c r="D653" s="89"/>
    </row>
    <row r="654" spans="1:4" x14ac:dyDescent="0.55000000000000004">
      <c r="A654" s="19">
        <v>44541</v>
      </c>
      <c r="B654" s="90">
        <v>16</v>
      </c>
      <c r="C654" s="88">
        <v>6.8571428571428568</v>
      </c>
      <c r="D654" s="89"/>
    </row>
    <row r="655" spans="1:4" x14ac:dyDescent="0.55000000000000004">
      <c r="A655" s="19">
        <v>44542</v>
      </c>
      <c r="B655" s="90">
        <v>4</v>
      </c>
      <c r="C655" s="88">
        <v>6.4285714285714288</v>
      </c>
      <c r="D655" s="89"/>
    </row>
    <row r="656" spans="1:4" x14ac:dyDescent="0.55000000000000004">
      <c r="A656" s="19">
        <v>44543</v>
      </c>
      <c r="B656" s="90">
        <v>2</v>
      </c>
      <c r="C656" s="88">
        <v>6.2857142857142856</v>
      </c>
      <c r="D656" s="89"/>
    </row>
    <row r="657" spans="1:4" x14ac:dyDescent="0.55000000000000004">
      <c r="A657" s="19">
        <v>44544</v>
      </c>
      <c r="B657" s="90">
        <v>7</v>
      </c>
      <c r="C657" s="88">
        <v>7.1428571428571432</v>
      </c>
      <c r="D657" s="89"/>
    </row>
    <row r="658" spans="1:4" x14ac:dyDescent="0.55000000000000004">
      <c r="A658" s="19">
        <v>44545</v>
      </c>
      <c r="B658" s="90">
        <v>4</v>
      </c>
      <c r="C658" s="88">
        <v>6</v>
      </c>
      <c r="D658" s="89"/>
    </row>
    <row r="659" spans="1:4" x14ac:dyDescent="0.55000000000000004">
      <c r="A659" s="19">
        <v>44546</v>
      </c>
      <c r="B659" s="90">
        <v>9</v>
      </c>
      <c r="C659" s="88">
        <v>6</v>
      </c>
      <c r="D659" s="89"/>
    </row>
    <row r="660" spans="1:4" x14ac:dyDescent="0.55000000000000004">
      <c r="A660" s="19">
        <v>44547</v>
      </c>
      <c r="B660" s="90">
        <v>8</v>
      </c>
      <c r="C660" s="88">
        <v>5.7142857142857144</v>
      </c>
      <c r="D660" s="89"/>
    </row>
    <row r="661" spans="1:4" x14ac:dyDescent="0.55000000000000004">
      <c r="A661" s="19">
        <v>44548</v>
      </c>
      <c r="B661" s="90">
        <v>8</v>
      </c>
      <c r="C661" s="88">
        <v>5.8571428571428568</v>
      </c>
      <c r="D661" s="89"/>
    </row>
    <row r="662" spans="1:4" x14ac:dyDescent="0.55000000000000004">
      <c r="A662" s="19">
        <v>44549</v>
      </c>
      <c r="B662" s="90">
        <v>4</v>
      </c>
      <c r="C662" s="88">
        <v>6.4285714285714288</v>
      </c>
      <c r="D662" s="89"/>
    </row>
    <row r="663" spans="1:4" x14ac:dyDescent="0.55000000000000004">
      <c r="A663" s="19">
        <v>44550</v>
      </c>
      <c r="B663" s="90">
        <v>0</v>
      </c>
      <c r="C663" s="88">
        <v>6.7142857142857144</v>
      </c>
      <c r="D663" s="89"/>
    </row>
    <row r="664" spans="1:4" x14ac:dyDescent="0.55000000000000004">
      <c r="A664" s="19">
        <v>44551</v>
      </c>
      <c r="B664" s="90">
        <v>8</v>
      </c>
      <c r="C664" s="88">
        <v>6.8571428571428568</v>
      </c>
      <c r="D664" s="89"/>
    </row>
    <row r="665" spans="1:4" x14ac:dyDescent="0.55000000000000004">
      <c r="A665" s="19">
        <v>44552</v>
      </c>
      <c r="B665" s="90">
        <v>8</v>
      </c>
      <c r="C665" s="88">
        <v>6.5714285714285712</v>
      </c>
      <c r="D665" s="89"/>
    </row>
    <row r="666" spans="1:4" x14ac:dyDescent="0.55000000000000004">
      <c r="A666" s="19">
        <v>44553</v>
      </c>
      <c r="B666" s="90">
        <v>11</v>
      </c>
      <c r="C666" s="88">
        <v>6.2857142857142856</v>
      </c>
      <c r="D666" s="89"/>
    </row>
    <row r="667" spans="1:4" x14ac:dyDescent="0.55000000000000004">
      <c r="A667" s="19">
        <v>44554</v>
      </c>
      <c r="B667" s="90">
        <v>9</v>
      </c>
      <c r="C667" s="88">
        <v>7.2857142857142856</v>
      </c>
      <c r="D667" s="89"/>
    </row>
    <row r="668" spans="1:4" x14ac:dyDescent="0.55000000000000004">
      <c r="A668" s="19">
        <v>44555</v>
      </c>
      <c r="B668" s="90">
        <v>6</v>
      </c>
      <c r="C668" s="88">
        <v>6.8571428571428568</v>
      </c>
      <c r="D668" s="89"/>
    </row>
    <row r="669" spans="1:4" x14ac:dyDescent="0.55000000000000004">
      <c r="A669" s="19">
        <v>44556</v>
      </c>
      <c r="B669" s="90">
        <v>2</v>
      </c>
      <c r="C669" s="88">
        <v>6.8571428571428568</v>
      </c>
      <c r="D669" s="89"/>
    </row>
    <row r="670" spans="1:4" x14ac:dyDescent="0.55000000000000004">
      <c r="A670" s="19">
        <v>44557</v>
      </c>
      <c r="B670" s="90">
        <v>7</v>
      </c>
      <c r="C670" s="88">
        <v>7.5714285714285712</v>
      </c>
      <c r="D670" s="89"/>
    </row>
    <row r="671" spans="1:4" x14ac:dyDescent="0.55000000000000004">
      <c r="A671" s="19">
        <v>44558</v>
      </c>
      <c r="B671" s="90">
        <v>5</v>
      </c>
      <c r="C671" s="88">
        <v>8.1428571428571423</v>
      </c>
      <c r="D671" s="89"/>
    </row>
    <row r="672" spans="1:4" x14ac:dyDescent="0.55000000000000004">
      <c r="A672" s="19">
        <v>44559</v>
      </c>
      <c r="B672" s="90">
        <v>8</v>
      </c>
      <c r="C672" s="88">
        <v>9.2857142857142865</v>
      </c>
      <c r="D672" s="89"/>
    </row>
    <row r="673" spans="1:4" x14ac:dyDescent="0.55000000000000004">
      <c r="A673" s="19">
        <v>44560</v>
      </c>
      <c r="B673" s="90">
        <v>16</v>
      </c>
      <c r="C673" s="88">
        <v>9.8571428571428577</v>
      </c>
      <c r="D673" s="89"/>
    </row>
    <row r="674" spans="1:4" x14ac:dyDescent="0.55000000000000004">
      <c r="A674" s="19">
        <v>44561</v>
      </c>
      <c r="B674" s="90">
        <v>13</v>
      </c>
      <c r="C674" s="88">
        <v>9.8571428571428577</v>
      </c>
      <c r="D674" s="89"/>
    </row>
    <row r="675" spans="1:4" x14ac:dyDescent="0.55000000000000004">
      <c r="A675" s="19">
        <v>44562</v>
      </c>
      <c r="B675" s="90">
        <v>14</v>
      </c>
      <c r="C675" s="88">
        <v>9.8571428571428577</v>
      </c>
      <c r="D675" s="89"/>
    </row>
    <row r="676" spans="1:4" x14ac:dyDescent="0.55000000000000004">
      <c r="A676" s="19">
        <v>44563</v>
      </c>
      <c r="B676" s="90">
        <v>6</v>
      </c>
      <c r="C676" s="88">
        <v>11.285714285714286</v>
      </c>
      <c r="D676" s="89"/>
    </row>
    <row r="677" spans="1:4" x14ac:dyDescent="0.55000000000000004">
      <c r="A677" s="19">
        <v>44564</v>
      </c>
      <c r="B677" s="90">
        <v>7</v>
      </c>
      <c r="C677" s="88">
        <v>10.714285714285714</v>
      </c>
      <c r="D677" s="89"/>
    </row>
    <row r="678" spans="1:4" x14ac:dyDescent="0.55000000000000004">
      <c r="A678" s="19">
        <v>44565</v>
      </c>
      <c r="B678" s="90">
        <v>5</v>
      </c>
      <c r="C678" s="88">
        <v>11.428571428571429</v>
      </c>
      <c r="D678" s="89"/>
    </row>
    <row r="679" spans="1:4" x14ac:dyDescent="0.55000000000000004">
      <c r="A679" s="19">
        <v>44566</v>
      </c>
      <c r="B679" s="90">
        <v>18</v>
      </c>
      <c r="C679" s="88">
        <v>13.142857142857142</v>
      </c>
      <c r="D679" s="89"/>
    </row>
    <row r="680" spans="1:4" x14ac:dyDescent="0.55000000000000004">
      <c r="A680" s="19">
        <v>44567</v>
      </c>
      <c r="B680" s="90">
        <v>12</v>
      </c>
      <c r="C680" s="88">
        <v>15.428571428571429</v>
      </c>
      <c r="D680" s="89"/>
    </row>
    <row r="681" spans="1:4" x14ac:dyDescent="0.55000000000000004">
      <c r="A681" s="19">
        <v>44568</v>
      </c>
      <c r="B681" s="90">
        <v>18</v>
      </c>
      <c r="C681" s="88">
        <v>17.571428571428573</v>
      </c>
      <c r="D681" s="89"/>
    </row>
    <row r="682" spans="1:4" x14ac:dyDescent="0.55000000000000004">
      <c r="A682" s="19">
        <v>44569</v>
      </c>
      <c r="B682" s="90">
        <v>26</v>
      </c>
      <c r="C682" s="88">
        <v>20.714285714285715</v>
      </c>
      <c r="D682" s="89"/>
    </row>
    <row r="683" spans="1:4" x14ac:dyDescent="0.55000000000000004">
      <c r="A683" s="19">
        <v>44570</v>
      </c>
      <c r="B683" s="90">
        <v>22</v>
      </c>
      <c r="C683" s="88">
        <v>25.142857142857142</v>
      </c>
      <c r="D683" s="89"/>
    </row>
    <row r="684" spans="1:4" x14ac:dyDescent="0.55000000000000004">
      <c r="A684" s="19">
        <v>44571</v>
      </c>
      <c r="B684" s="90">
        <v>22</v>
      </c>
      <c r="C684" s="88">
        <v>31.571428571428573</v>
      </c>
      <c r="D684" s="89"/>
    </row>
    <row r="685" spans="1:4" x14ac:dyDescent="0.55000000000000004">
      <c r="A685" s="19">
        <v>44572</v>
      </c>
      <c r="B685" s="90">
        <v>27</v>
      </c>
      <c r="C685" s="88">
        <v>37</v>
      </c>
      <c r="D685" s="89"/>
    </row>
    <row r="686" spans="1:4" x14ac:dyDescent="0.55000000000000004">
      <c r="A686" s="19">
        <v>44573</v>
      </c>
      <c r="B686" s="90">
        <v>49</v>
      </c>
      <c r="C686" s="88">
        <v>41.142857142857146</v>
      </c>
      <c r="D686" s="89"/>
    </row>
    <row r="687" spans="1:4" x14ac:dyDescent="0.55000000000000004">
      <c r="A687" s="19">
        <v>44574</v>
      </c>
      <c r="B687" s="90">
        <v>57</v>
      </c>
      <c r="C687" s="88">
        <v>43</v>
      </c>
      <c r="D687" s="89"/>
    </row>
    <row r="688" spans="1:4" x14ac:dyDescent="0.55000000000000004">
      <c r="A688" s="19">
        <v>44575</v>
      </c>
      <c r="B688" s="90">
        <v>56</v>
      </c>
      <c r="C688" s="88">
        <v>44.142857142857146</v>
      </c>
      <c r="D688" s="89"/>
    </row>
    <row r="689" spans="1:4" x14ac:dyDescent="0.55000000000000004">
      <c r="A689" s="19">
        <v>44576</v>
      </c>
      <c r="B689" s="90">
        <v>55</v>
      </c>
      <c r="C689" s="88">
        <v>51.428571428571431</v>
      </c>
      <c r="D689" s="89"/>
    </row>
    <row r="690" spans="1:4" x14ac:dyDescent="0.55000000000000004">
      <c r="A690" s="19">
        <v>44577</v>
      </c>
      <c r="B690" s="90">
        <v>35</v>
      </c>
      <c r="C690" s="88">
        <v>53.714285714285715</v>
      </c>
      <c r="D690" s="89"/>
    </row>
    <row r="691" spans="1:4" x14ac:dyDescent="0.55000000000000004">
      <c r="A691" s="19">
        <v>44578</v>
      </c>
      <c r="B691" s="90">
        <v>30</v>
      </c>
      <c r="C691" s="88">
        <v>53.428571428571431</v>
      </c>
      <c r="D691" s="89"/>
    </row>
    <row r="692" spans="1:4" x14ac:dyDescent="0.55000000000000004">
      <c r="A692" s="19">
        <v>44579</v>
      </c>
      <c r="B692" s="90">
        <v>78</v>
      </c>
      <c r="C692" s="88">
        <v>58.714285714285715</v>
      </c>
      <c r="D692" s="89"/>
    </row>
    <row r="693" spans="1:4" x14ac:dyDescent="0.55000000000000004">
      <c r="A693" s="19">
        <v>44580</v>
      </c>
      <c r="B693" s="90">
        <v>65</v>
      </c>
      <c r="C693" s="88">
        <v>61.428571428571431</v>
      </c>
      <c r="D693" s="89"/>
    </row>
    <row r="694" spans="1:4" x14ac:dyDescent="0.55000000000000004">
      <c r="A694" s="19">
        <v>44581</v>
      </c>
      <c r="B694" s="90">
        <v>55</v>
      </c>
      <c r="C694" s="88">
        <v>62.142857142857146</v>
      </c>
      <c r="D694" s="89"/>
    </row>
    <row r="695" spans="1:4" x14ac:dyDescent="0.55000000000000004">
      <c r="A695" s="19">
        <v>44582</v>
      </c>
      <c r="B695" s="90">
        <v>93</v>
      </c>
      <c r="C695" s="88">
        <v>65.142857142857139</v>
      </c>
      <c r="D695" s="89"/>
    </row>
    <row r="696" spans="1:4" x14ac:dyDescent="0.55000000000000004">
      <c r="A696" s="19">
        <v>44583</v>
      </c>
      <c r="B696" s="90">
        <v>74</v>
      </c>
      <c r="C696" s="88">
        <v>64.142857142857139</v>
      </c>
      <c r="D696" s="89"/>
    </row>
    <row r="697" spans="1:4" x14ac:dyDescent="0.55000000000000004">
      <c r="A697" s="19">
        <v>44584</v>
      </c>
      <c r="B697" s="90">
        <v>40</v>
      </c>
      <c r="C697" s="88">
        <v>69.857142857142861</v>
      </c>
      <c r="D697" s="89"/>
    </row>
    <row r="698" spans="1:4" x14ac:dyDescent="0.55000000000000004">
      <c r="A698" s="19">
        <v>44585</v>
      </c>
      <c r="B698" s="90">
        <v>51</v>
      </c>
      <c r="C698" s="88">
        <v>72.285714285714292</v>
      </c>
      <c r="D698" s="89"/>
    </row>
    <row r="699" spans="1:4" x14ac:dyDescent="0.55000000000000004">
      <c r="A699" s="19">
        <v>44586</v>
      </c>
      <c r="B699" s="90">
        <v>71</v>
      </c>
      <c r="C699" s="88">
        <v>78.142857142857139</v>
      </c>
      <c r="D699" s="89"/>
    </row>
    <row r="700" spans="1:4" x14ac:dyDescent="0.55000000000000004">
      <c r="A700" s="19">
        <v>44587</v>
      </c>
      <c r="B700" s="90">
        <v>105</v>
      </c>
      <c r="C700" s="88">
        <v>81.142857142857139</v>
      </c>
      <c r="D700" s="89"/>
    </row>
    <row r="701" spans="1:4" x14ac:dyDescent="0.55000000000000004">
      <c r="A701" s="19">
        <v>44588</v>
      </c>
      <c r="B701" s="90">
        <v>72</v>
      </c>
      <c r="C701" s="88">
        <v>87.571428571428569</v>
      </c>
      <c r="D701" s="89"/>
    </row>
    <row r="702" spans="1:4" x14ac:dyDescent="0.55000000000000004">
      <c r="A702" s="19">
        <v>44589</v>
      </c>
      <c r="B702" s="90">
        <v>134</v>
      </c>
      <c r="C702" s="88">
        <v>86.285714285714292</v>
      </c>
      <c r="D702" s="89"/>
    </row>
    <row r="703" spans="1:4" x14ac:dyDescent="0.55000000000000004">
      <c r="A703" s="19">
        <v>44590</v>
      </c>
      <c r="B703" s="90">
        <v>95</v>
      </c>
      <c r="C703" s="88">
        <v>87.142857142857139</v>
      </c>
      <c r="D703" s="89"/>
    </row>
    <row r="704" spans="1:4" x14ac:dyDescent="0.55000000000000004">
      <c r="A704" s="19">
        <v>44591</v>
      </c>
      <c r="B704" s="90">
        <v>85</v>
      </c>
      <c r="C704" s="88">
        <v>82</v>
      </c>
      <c r="D704" s="89"/>
    </row>
    <row r="705" spans="1:4" x14ac:dyDescent="0.55000000000000004">
      <c r="A705" s="19">
        <v>44592</v>
      </c>
      <c r="B705" s="90">
        <v>42</v>
      </c>
      <c r="C705" s="88">
        <v>83.857142857142861</v>
      </c>
      <c r="D705" s="89"/>
    </row>
    <row r="706" spans="1:4" x14ac:dyDescent="0.55000000000000004">
      <c r="A706" s="19">
        <v>44593</v>
      </c>
      <c r="B706" s="90">
        <v>77</v>
      </c>
      <c r="C706" s="88">
        <v>76.714285714285708</v>
      </c>
      <c r="D706" s="89"/>
    </row>
    <row r="707" spans="1:4" x14ac:dyDescent="0.55000000000000004">
      <c r="A707" s="19">
        <v>44594</v>
      </c>
      <c r="B707" s="90">
        <v>69</v>
      </c>
      <c r="C707" s="88">
        <v>75</v>
      </c>
      <c r="D707" s="89"/>
    </row>
    <row r="708" spans="1:4" x14ac:dyDescent="0.55000000000000004">
      <c r="A708" s="19">
        <v>44595</v>
      </c>
      <c r="B708" s="90">
        <v>85</v>
      </c>
      <c r="C708" s="88">
        <v>69.285714285714292</v>
      </c>
      <c r="D708" s="89"/>
    </row>
    <row r="709" spans="1:4" x14ac:dyDescent="0.55000000000000004">
      <c r="A709" s="19">
        <v>44596</v>
      </c>
      <c r="B709" s="90">
        <v>84</v>
      </c>
      <c r="C709" s="88">
        <v>69.857142857142861</v>
      </c>
      <c r="D709" s="89"/>
    </row>
    <row r="710" spans="1:4" x14ac:dyDescent="0.55000000000000004">
      <c r="A710" s="19">
        <v>44597</v>
      </c>
      <c r="B710" s="90">
        <v>83</v>
      </c>
      <c r="C710" s="88">
        <v>66.857142857142861</v>
      </c>
      <c r="D710" s="89"/>
    </row>
    <row r="711" spans="1:4" x14ac:dyDescent="0.55000000000000004">
      <c r="A711" s="19">
        <v>44598</v>
      </c>
      <c r="B711" s="90">
        <v>45</v>
      </c>
      <c r="C711" s="88">
        <v>66</v>
      </c>
      <c r="D711" s="89"/>
    </row>
    <row r="712" spans="1:4" x14ac:dyDescent="0.55000000000000004">
      <c r="A712" s="19">
        <v>44599</v>
      </c>
      <c r="B712" s="90">
        <v>46</v>
      </c>
      <c r="C712" s="88">
        <v>63.142857142857146</v>
      </c>
      <c r="D712" s="89"/>
    </row>
    <row r="713" spans="1:4" x14ac:dyDescent="0.55000000000000004">
      <c r="A713" s="19">
        <v>44600</v>
      </c>
      <c r="B713" s="90">
        <v>56</v>
      </c>
      <c r="C713" s="88">
        <v>58</v>
      </c>
      <c r="D713" s="89"/>
    </row>
    <row r="714" spans="1:4" x14ac:dyDescent="0.55000000000000004">
      <c r="A714" s="19">
        <v>44601</v>
      </c>
      <c r="B714" s="90">
        <v>63</v>
      </c>
      <c r="C714" s="88">
        <v>55.714285714285715</v>
      </c>
      <c r="D714" s="89"/>
    </row>
    <row r="715" spans="1:4" x14ac:dyDescent="0.55000000000000004">
      <c r="A715" s="19">
        <v>44602</v>
      </c>
      <c r="B715" s="90">
        <v>65</v>
      </c>
      <c r="C715" s="88">
        <v>56</v>
      </c>
      <c r="D715" s="89"/>
    </row>
    <row r="716" spans="1:4" x14ac:dyDescent="0.55000000000000004">
      <c r="A716" s="19">
        <v>44603</v>
      </c>
      <c r="B716" s="90">
        <v>48</v>
      </c>
      <c r="C716" s="88">
        <v>53</v>
      </c>
      <c r="D716" s="89"/>
    </row>
    <row r="717" spans="1:4" x14ac:dyDescent="0.55000000000000004">
      <c r="A717" s="19">
        <v>44604</v>
      </c>
      <c r="B717" s="90">
        <v>67</v>
      </c>
      <c r="C717" s="88">
        <v>52.285714285714285</v>
      </c>
      <c r="D717" s="89"/>
    </row>
    <row r="718" spans="1:4" x14ac:dyDescent="0.55000000000000004">
      <c r="A718" s="19">
        <v>44605</v>
      </c>
      <c r="B718" s="90">
        <v>47</v>
      </c>
      <c r="C718" s="88">
        <v>52.285714285714285</v>
      </c>
      <c r="D718" s="89"/>
    </row>
    <row r="719" spans="1:4" x14ac:dyDescent="0.55000000000000004">
      <c r="A719" s="19">
        <v>44606</v>
      </c>
      <c r="B719" s="90">
        <v>25</v>
      </c>
      <c r="C719" s="88">
        <v>52.428571428571431</v>
      </c>
      <c r="D719" s="89"/>
    </row>
    <row r="720" spans="1:4" x14ac:dyDescent="0.55000000000000004">
      <c r="A720" s="19">
        <v>44607</v>
      </c>
      <c r="B720" s="90">
        <v>51</v>
      </c>
      <c r="C720" s="88">
        <v>50.857142857142854</v>
      </c>
      <c r="D720" s="89"/>
    </row>
    <row r="721" spans="1:4" x14ac:dyDescent="0.55000000000000004">
      <c r="A721" s="19">
        <v>44608</v>
      </c>
      <c r="B721" s="90">
        <v>63</v>
      </c>
      <c r="C721" s="88">
        <v>47.714285714285715</v>
      </c>
      <c r="D721" s="89"/>
    </row>
    <row r="722" spans="1:4" x14ac:dyDescent="0.55000000000000004">
      <c r="A722" s="19">
        <v>44609</v>
      </c>
      <c r="B722" s="90">
        <v>66</v>
      </c>
      <c r="C722" s="88">
        <v>45.714285714285715</v>
      </c>
      <c r="D722" s="89"/>
    </row>
    <row r="723" spans="1:4" x14ac:dyDescent="0.55000000000000004">
      <c r="A723" s="19">
        <v>44610</v>
      </c>
      <c r="B723" s="90">
        <v>37</v>
      </c>
      <c r="C723" s="88">
        <v>44.428571428571431</v>
      </c>
      <c r="D723" s="89"/>
    </row>
    <row r="724" spans="1:4" x14ac:dyDescent="0.55000000000000004">
      <c r="A724" s="19">
        <v>44611</v>
      </c>
      <c r="B724" s="90">
        <v>45</v>
      </c>
      <c r="C724" s="88">
        <v>42.285714285714285</v>
      </c>
      <c r="D724" s="89"/>
    </row>
    <row r="725" spans="1:4" x14ac:dyDescent="0.55000000000000004">
      <c r="A725" s="19">
        <v>44612</v>
      </c>
      <c r="B725" s="90">
        <v>33</v>
      </c>
      <c r="C725" s="88">
        <v>42</v>
      </c>
      <c r="D725" s="89"/>
    </row>
    <row r="726" spans="1:4" x14ac:dyDescent="0.55000000000000004">
      <c r="A726" s="19">
        <v>44613</v>
      </c>
      <c r="B726" s="90">
        <v>16</v>
      </c>
      <c r="C726" s="88">
        <v>38.571428571428569</v>
      </c>
      <c r="D726" s="89"/>
    </row>
    <row r="727" spans="1:4" x14ac:dyDescent="0.55000000000000004">
      <c r="A727" s="19">
        <v>44614</v>
      </c>
      <c r="B727" s="90">
        <v>36</v>
      </c>
      <c r="C727" s="88">
        <v>37.428571428571431</v>
      </c>
      <c r="D727" s="89"/>
    </row>
    <row r="728" spans="1:4" x14ac:dyDescent="0.55000000000000004">
      <c r="A728" s="19">
        <v>44615</v>
      </c>
      <c r="B728" s="90">
        <v>61</v>
      </c>
      <c r="C728" s="88">
        <v>36</v>
      </c>
      <c r="D728" s="89"/>
    </row>
    <row r="729" spans="1:4" x14ac:dyDescent="0.55000000000000004">
      <c r="A729" s="19">
        <v>44616</v>
      </c>
      <c r="B729" s="90">
        <v>42</v>
      </c>
      <c r="C729" s="88">
        <v>35.142857142857146</v>
      </c>
      <c r="D729" s="89"/>
    </row>
    <row r="730" spans="1:4" x14ac:dyDescent="0.55000000000000004">
      <c r="A730" s="19">
        <v>44617</v>
      </c>
      <c r="B730" s="90">
        <v>29</v>
      </c>
      <c r="C730" s="88">
        <v>34.571428571428569</v>
      </c>
      <c r="D730" s="89"/>
    </row>
    <row r="731" spans="1:4" x14ac:dyDescent="0.55000000000000004">
      <c r="A731" s="19">
        <v>44618</v>
      </c>
      <c r="B731" s="90">
        <v>35</v>
      </c>
      <c r="C731" s="88">
        <v>35.285714285714285</v>
      </c>
      <c r="D731" s="89"/>
    </row>
    <row r="732" spans="1:4" x14ac:dyDescent="0.55000000000000004">
      <c r="A732" s="19">
        <v>44619</v>
      </c>
      <c r="B732" s="90">
        <v>27</v>
      </c>
      <c r="C732" s="88">
        <v>35.142857142857146</v>
      </c>
      <c r="D732" s="89"/>
    </row>
    <row r="733" spans="1:4" x14ac:dyDescent="0.55000000000000004">
      <c r="A733" s="19">
        <v>44620</v>
      </c>
      <c r="B733" s="90">
        <v>12</v>
      </c>
      <c r="C733" s="88">
        <v>35.571428571428569</v>
      </c>
      <c r="D733" s="89"/>
    </row>
    <row r="734" spans="1:4" x14ac:dyDescent="0.55000000000000004">
      <c r="A734" s="19">
        <v>44621</v>
      </c>
      <c r="B734" s="90">
        <v>41</v>
      </c>
      <c r="C734" s="88">
        <v>36.857142857142854</v>
      </c>
      <c r="D734" s="89"/>
    </row>
    <row r="735" spans="1:4" x14ac:dyDescent="0.55000000000000004">
      <c r="A735" s="19">
        <v>44622</v>
      </c>
      <c r="B735" s="90">
        <v>60</v>
      </c>
      <c r="C735" s="88">
        <v>38.714285714285715</v>
      </c>
      <c r="D735" s="89"/>
    </row>
    <row r="736" spans="1:4" x14ac:dyDescent="0.55000000000000004">
      <c r="A736" s="19">
        <v>44623</v>
      </c>
      <c r="B736" s="90">
        <v>45</v>
      </c>
      <c r="C736" s="88">
        <v>36.714285714285715</v>
      </c>
      <c r="D736" s="89"/>
    </row>
    <row r="737" spans="1:4" x14ac:dyDescent="0.55000000000000004">
      <c r="A737" s="19">
        <v>44624</v>
      </c>
      <c r="B737" s="90">
        <v>38</v>
      </c>
      <c r="C737" s="88">
        <v>39.571428571428569</v>
      </c>
      <c r="D737" s="89"/>
    </row>
    <row r="738" spans="1:4" x14ac:dyDescent="0.55000000000000004">
      <c r="A738" s="19">
        <v>44625</v>
      </c>
      <c r="B738" s="90">
        <v>48</v>
      </c>
      <c r="C738" s="88">
        <v>36</v>
      </c>
      <c r="D738" s="89"/>
    </row>
    <row r="739" spans="1:4" x14ac:dyDescent="0.55000000000000004">
      <c r="A739" s="19">
        <v>44626</v>
      </c>
      <c r="B739" s="90">
        <v>13</v>
      </c>
      <c r="C739" s="88">
        <v>32.428571428571431</v>
      </c>
      <c r="D739" s="89"/>
    </row>
    <row r="740" spans="1:4" x14ac:dyDescent="0.55000000000000004">
      <c r="A740" s="19">
        <v>44627</v>
      </c>
      <c r="B740" s="90">
        <v>32</v>
      </c>
      <c r="C740" s="88">
        <v>29</v>
      </c>
      <c r="D740" s="89"/>
    </row>
    <row r="741" spans="1:4" x14ac:dyDescent="0.55000000000000004">
      <c r="A741" s="19">
        <v>44628</v>
      </c>
      <c r="B741" s="90">
        <v>16</v>
      </c>
      <c r="C741" s="88">
        <v>27.714285714285715</v>
      </c>
      <c r="D741" s="89"/>
    </row>
    <row r="742" spans="1:4" x14ac:dyDescent="0.55000000000000004">
      <c r="A742" s="19">
        <v>44629</v>
      </c>
      <c r="B742" s="90">
        <v>35</v>
      </c>
      <c r="C742" s="88">
        <v>24</v>
      </c>
      <c r="D742" s="89"/>
    </row>
    <row r="743" spans="1:4" x14ac:dyDescent="0.55000000000000004">
      <c r="A743" s="19">
        <v>44630</v>
      </c>
      <c r="B743" s="90">
        <v>21</v>
      </c>
      <c r="C743" s="88">
        <v>24.285714285714285</v>
      </c>
      <c r="D743" s="89"/>
    </row>
    <row r="744" spans="1:4" x14ac:dyDescent="0.55000000000000004">
      <c r="A744" s="19">
        <v>44631</v>
      </c>
      <c r="B744" s="90">
        <v>29</v>
      </c>
      <c r="C744" s="88">
        <v>20.428571428571427</v>
      </c>
      <c r="D744" s="89"/>
    </row>
    <row r="745" spans="1:4" x14ac:dyDescent="0.55000000000000004">
      <c r="A745" s="19">
        <v>44632</v>
      </c>
      <c r="B745" s="90">
        <v>22</v>
      </c>
      <c r="C745" s="88">
        <v>21.714285714285715</v>
      </c>
      <c r="D745" s="89"/>
    </row>
    <row r="746" spans="1:4" x14ac:dyDescent="0.55000000000000004">
      <c r="A746" s="19">
        <v>44633</v>
      </c>
      <c r="B746" s="90">
        <v>15</v>
      </c>
      <c r="C746" s="88">
        <v>20</v>
      </c>
      <c r="D746" s="89"/>
    </row>
    <row r="747" spans="1:4" x14ac:dyDescent="0.55000000000000004">
      <c r="A747" s="19">
        <v>44634</v>
      </c>
      <c r="B747" s="90">
        <v>5</v>
      </c>
      <c r="C747" s="88">
        <v>20.714285714285715</v>
      </c>
      <c r="D747" s="89"/>
    </row>
    <row r="748" spans="1:4" x14ac:dyDescent="0.55000000000000004">
      <c r="A748" s="19">
        <v>44635</v>
      </c>
      <c r="B748" s="90">
        <v>25</v>
      </c>
      <c r="C748" s="88">
        <v>20.714285714285715</v>
      </c>
      <c r="D748" s="89"/>
    </row>
    <row r="749" spans="1:4" x14ac:dyDescent="0.55000000000000004">
      <c r="A749" s="19">
        <v>44636</v>
      </c>
      <c r="B749" s="90">
        <v>23</v>
      </c>
      <c r="C749" s="88">
        <v>21.428571428571427</v>
      </c>
      <c r="D749" s="89"/>
    </row>
    <row r="750" spans="1:4" x14ac:dyDescent="0.55000000000000004">
      <c r="A750" s="19">
        <v>44637</v>
      </c>
      <c r="B750" s="90">
        <v>26</v>
      </c>
      <c r="C750" s="88">
        <v>20.571428571428573</v>
      </c>
      <c r="D750" s="89"/>
    </row>
    <row r="751" spans="1:4" x14ac:dyDescent="0.55000000000000004">
      <c r="A751" s="19">
        <v>44638</v>
      </c>
      <c r="B751" s="90">
        <v>29</v>
      </c>
      <c r="C751" s="88">
        <v>20.714285714285715</v>
      </c>
      <c r="D751" s="89"/>
    </row>
    <row r="752" spans="1:4" x14ac:dyDescent="0.55000000000000004">
      <c r="A752" s="19">
        <v>44639</v>
      </c>
      <c r="B752" s="90">
        <v>27</v>
      </c>
      <c r="C752" s="88">
        <v>21</v>
      </c>
      <c r="D752" s="89"/>
    </row>
    <row r="753" spans="1:4" x14ac:dyDescent="0.55000000000000004">
      <c r="A753" s="19">
        <v>44640</v>
      </c>
      <c r="B753" s="90">
        <v>9</v>
      </c>
      <c r="C753" s="88">
        <v>21.428571428571427</v>
      </c>
      <c r="D753" s="89"/>
    </row>
    <row r="754" spans="1:4" x14ac:dyDescent="0.55000000000000004">
      <c r="A754" s="19">
        <v>44641</v>
      </c>
      <c r="B754" s="90">
        <v>6</v>
      </c>
      <c r="C754" s="88">
        <v>22.714285714285715</v>
      </c>
      <c r="D754" s="89"/>
    </row>
    <row r="755" spans="1:4" x14ac:dyDescent="0.55000000000000004">
      <c r="A755" s="19">
        <v>44642</v>
      </c>
      <c r="B755" s="90">
        <v>27</v>
      </c>
      <c r="C755" s="88">
        <v>22.571428571428573</v>
      </c>
      <c r="D755" s="89"/>
    </row>
    <row r="756" spans="1:4" x14ac:dyDescent="0.55000000000000004">
      <c r="A756" s="19">
        <v>44643</v>
      </c>
      <c r="B756" s="90">
        <v>26</v>
      </c>
      <c r="C756" s="88">
        <v>23</v>
      </c>
      <c r="D756" s="89"/>
    </row>
    <row r="757" spans="1:4" x14ac:dyDescent="0.55000000000000004">
      <c r="A757" s="19">
        <v>44644</v>
      </c>
      <c r="B757" s="90">
        <v>35</v>
      </c>
      <c r="C757" s="88">
        <v>23</v>
      </c>
      <c r="D757" s="89"/>
    </row>
    <row r="758" spans="1:4" x14ac:dyDescent="0.55000000000000004">
      <c r="A758" s="19">
        <v>44645</v>
      </c>
      <c r="B758" s="90">
        <v>28</v>
      </c>
      <c r="C758" s="88">
        <v>23</v>
      </c>
      <c r="D758" s="89"/>
    </row>
    <row r="759" spans="1:4" x14ac:dyDescent="0.55000000000000004">
      <c r="A759" s="19">
        <v>44646</v>
      </c>
      <c r="B759" s="90">
        <v>30</v>
      </c>
      <c r="C759" s="88">
        <v>23.571428571428573</v>
      </c>
      <c r="D759" s="89"/>
    </row>
    <row r="760" spans="1:4" x14ac:dyDescent="0.55000000000000004">
      <c r="A760" s="19">
        <v>44647</v>
      </c>
      <c r="B760" s="90">
        <v>9</v>
      </c>
      <c r="C760" s="88">
        <v>24.714285714285715</v>
      </c>
      <c r="D760" s="89"/>
    </row>
    <row r="761" spans="1:4" x14ac:dyDescent="0.55000000000000004">
      <c r="A761" s="19">
        <v>44648</v>
      </c>
      <c r="B761" s="90">
        <v>6</v>
      </c>
      <c r="C761" s="88">
        <v>24.285714285714285</v>
      </c>
      <c r="D761" s="89"/>
    </row>
    <row r="762" spans="1:4" x14ac:dyDescent="0.55000000000000004">
      <c r="A762" s="19">
        <v>44649</v>
      </c>
      <c r="B762" s="90">
        <v>31</v>
      </c>
      <c r="C762" s="88">
        <v>22.571428571428573</v>
      </c>
      <c r="D762" s="89"/>
    </row>
    <row r="763" spans="1:4" x14ac:dyDescent="0.55000000000000004">
      <c r="A763" s="19">
        <v>44650</v>
      </c>
      <c r="B763" s="90">
        <v>34</v>
      </c>
      <c r="C763" s="88">
        <v>22</v>
      </c>
      <c r="D763" s="89"/>
    </row>
    <row r="764" spans="1:4" x14ac:dyDescent="0.55000000000000004">
      <c r="A764" s="19">
        <v>44651</v>
      </c>
      <c r="B764" s="90">
        <v>32</v>
      </c>
      <c r="C764" s="88">
        <v>23.142857142857142</v>
      </c>
      <c r="D764" s="89"/>
    </row>
    <row r="765" spans="1:4" x14ac:dyDescent="0.55000000000000004">
      <c r="A765" s="19">
        <v>44652</v>
      </c>
      <c r="B765" s="90">
        <v>16</v>
      </c>
      <c r="C765" s="88">
        <v>24.285714285714285</v>
      </c>
      <c r="D765" s="89"/>
    </row>
    <row r="766" spans="1:4" x14ac:dyDescent="0.55000000000000004">
      <c r="A766" s="19">
        <v>44653</v>
      </c>
      <c r="B766" s="90">
        <v>26</v>
      </c>
      <c r="C766" s="88">
        <v>25.142857142857142</v>
      </c>
      <c r="D766" s="89"/>
    </row>
    <row r="767" spans="1:4" x14ac:dyDescent="0.55000000000000004">
      <c r="A767" s="19">
        <v>44654</v>
      </c>
      <c r="B767" s="90">
        <v>17</v>
      </c>
      <c r="C767" s="88">
        <v>24.142857142857142</v>
      </c>
      <c r="D767" s="89"/>
    </row>
    <row r="768" spans="1:4" x14ac:dyDescent="0.55000000000000004">
      <c r="A768" s="19">
        <v>44655</v>
      </c>
      <c r="B768" s="90">
        <v>14</v>
      </c>
      <c r="C768" s="88">
        <v>24.285714285714285</v>
      </c>
      <c r="D768" s="89"/>
    </row>
    <row r="769" spans="1:4" x14ac:dyDescent="0.55000000000000004">
      <c r="A769" s="19">
        <v>44656</v>
      </c>
      <c r="B769" s="90">
        <v>37</v>
      </c>
      <c r="C769" s="88">
        <v>26.428571428571427</v>
      </c>
      <c r="D769" s="89"/>
    </row>
    <row r="770" spans="1:4" x14ac:dyDescent="0.55000000000000004">
      <c r="A770" s="19">
        <v>44657</v>
      </c>
      <c r="B770" s="90">
        <v>27</v>
      </c>
      <c r="C770" s="88">
        <v>26.142857142857142</v>
      </c>
      <c r="D770" s="89"/>
    </row>
    <row r="771" spans="1:4" x14ac:dyDescent="0.55000000000000004">
      <c r="A771" s="19">
        <v>44658</v>
      </c>
      <c r="B771" s="90">
        <v>33</v>
      </c>
      <c r="C771" s="88">
        <v>25.714285714285715</v>
      </c>
      <c r="D771" s="89"/>
    </row>
    <row r="772" spans="1:4" x14ac:dyDescent="0.55000000000000004">
      <c r="A772" s="19">
        <v>44659</v>
      </c>
      <c r="B772" s="90">
        <v>31</v>
      </c>
      <c r="C772" s="88">
        <v>24.428571428571427</v>
      </c>
      <c r="D772" s="89"/>
    </row>
    <row r="773" spans="1:4" x14ac:dyDescent="0.55000000000000004">
      <c r="A773" s="19">
        <v>44660</v>
      </c>
      <c r="B773" s="90">
        <v>24</v>
      </c>
      <c r="C773" s="88">
        <v>24.857142857142858</v>
      </c>
      <c r="D773" s="89"/>
    </row>
    <row r="774" spans="1:4" x14ac:dyDescent="0.55000000000000004">
      <c r="A774" s="19">
        <v>44661</v>
      </c>
      <c r="B774" s="90">
        <v>14</v>
      </c>
      <c r="C774" s="88">
        <v>26.571428571428573</v>
      </c>
      <c r="D774" s="89"/>
    </row>
    <row r="775" spans="1:4" x14ac:dyDescent="0.55000000000000004">
      <c r="A775" s="19">
        <v>44662</v>
      </c>
      <c r="B775" s="90">
        <v>5</v>
      </c>
      <c r="C775" s="88">
        <v>28.285714285714285</v>
      </c>
      <c r="D775" s="89"/>
    </row>
    <row r="776" spans="1:4" x14ac:dyDescent="0.55000000000000004">
      <c r="A776" s="19">
        <v>44663</v>
      </c>
      <c r="B776" s="90">
        <v>40</v>
      </c>
      <c r="C776" s="88">
        <v>27.714285714285715</v>
      </c>
      <c r="D776" s="89"/>
    </row>
    <row r="777" spans="1:4" x14ac:dyDescent="0.55000000000000004">
      <c r="A777" s="19">
        <v>44664</v>
      </c>
      <c r="B777" s="90">
        <v>39</v>
      </c>
      <c r="C777" s="88">
        <v>30.285714285714285</v>
      </c>
      <c r="D777" s="89"/>
    </row>
    <row r="778" spans="1:4" x14ac:dyDescent="0.55000000000000004">
      <c r="A778" s="19">
        <v>44665</v>
      </c>
      <c r="B778" s="90">
        <v>45</v>
      </c>
      <c r="C778" s="88">
        <v>30.428571428571427</v>
      </c>
      <c r="D778" s="89"/>
    </row>
    <row r="779" spans="1:4" x14ac:dyDescent="0.55000000000000004">
      <c r="A779" s="19">
        <v>44666</v>
      </c>
      <c r="B779" s="90">
        <v>27</v>
      </c>
      <c r="C779" s="88">
        <v>31</v>
      </c>
      <c r="D779" s="89"/>
    </row>
    <row r="780" spans="1:4" x14ac:dyDescent="0.55000000000000004">
      <c r="A780" s="19">
        <v>44667</v>
      </c>
      <c r="B780" s="90">
        <v>42</v>
      </c>
      <c r="C780" s="88">
        <v>28.285714285714285</v>
      </c>
      <c r="D780" s="89"/>
    </row>
    <row r="781" spans="1:4" x14ac:dyDescent="0.55000000000000004">
      <c r="A781" s="19">
        <v>44668</v>
      </c>
      <c r="B781" s="90">
        <v>15</v>
      </c>
      <c r="C781" s="88">
        <v>27.714285714285715</v>
      </c>
      <c r="D781" s="89"/>
    </row>
    <row r="782" spans="1:4" x14ac:dyDescent="0.55000000000000004">
      <c r="A782" s="19">
        <v>44669</v>
      </c>
      <c r="B782" s="90">
        <v>9</v>
      </c>
      <c r="C782" s="88">
        <v>28.571428571428573</v>
      </c>
      <c r="D782" s="89"/>
    </row>
    <row r="783" spans="1:4" x14ac:dyDescent="0.55000000000000004">
      <c r="A783" s="19">
        <v>44670</v>
      </c>
      <c r="B783" s="90">
        <v>21</v>
      </c>
      <c r="C783" s="88">
        <v>32</v>
      </c>
      <c r="D783" s="89"/>
    </row>
    <row r="784" spans="1:4" x14ac:dyDescent="0.55000000000000004">
      <c r="A784" s="19">
        <v>44671</v>
      </c>
      <c r="B784" s="90">
        <v>35</v>
      </c>
      <c r="C784" s="88">
        <v>30.428571428571427</v>
      </c>
      <c r="D784" s="89"/>
    </row>
    <row r="785" spans="1:4" x14ac:dyDescent="0.55000000000000004">
      <c r="A785" s="19">
        <v>44672</v>
      </c>
      <c r="B785" s="90">
        <v>51</v>
      </c>
      <c r="C785" s="88">
        <v>31</v>
      </c>
      <c r="D785" s="89"/>
    </row>
    <row r="786" spans="1:4" x14ac:dyDescent="0.55000000000000004">
      <c r="A786" s="19">
        <v>44673</v>
      </c>
      <c r="B786" s="90">
        <v>46</v>
      </c>
      <c r="C786" s="88">
        <v>31.571428571428573</v>
      </c>
      <c r="D786" s="89"/>
    </row>
    <row r="787" spans="1:4" x14ac:dyDescent="0.55000000000000004">
      <c r="A787" s="19">
        <v>44674</v>
      </c>
      <c r="B787" s="90">
        <v>31</v>
      </c>
      <c r="C787" s="88">
        <v>38.142857142857146</v>
      </c>
      <c r="D787" s="89"/>
    </row>
    <row r="788" spans="1:4" x14ac:dyDescent="0.55000000000000004">
      <c r="A788" s="19">
        <v>44675</v>
      </c>
      <c r="B788" s="90">
        <v>19</v>
      </c>
      <c r="C788" s="88">
        <v>39.428571428571431</v>
      </c>
      <c r="D788" s="89"/>
    </row>
    <row r="789" spans="1:4" x14ac:dyDescent="0.55000000000000004">
      <c r="A789" s="19">
        <v>44676</v>
      </c>
      <c r="B789" s="90">
        <v>13</v>
      </c>
      <c r="C789" s="88">
        <v>39.285714285714285</v>
      </c>
      <c r="D789" s="89"/>
    </row>
    <row r="790" spans="1:4" x14ac:dyDescent="0.55000000000000004">
      <c r="A790" s="19">
        <v>44677</v>
      </c>
      <c r="B790" s="90">
        <v>67</v>
      </c>
      <c r="C790" s="88">
        <v>35.714285714285715</v>
      </c>
      <c r="D790" s="89"/>
    </row>
    <row r="791" spans="1:4" x14ac:dyDescent="0.55000000000000004">
      <c r="A791" s="19">
        <v>44678</v>
      </c>
      <c r="B791" s="90">
        <v>44</v>
      </c>
      <c r="C791" s="88">
        <v>36.142857142857146</v>
      </c>
      <c r="D791" s="89"/>
    </row>
    <row r="792" spans="1:4" x14ac:dyDescent="0.55000000000000004">
      <c r="A792" s="19">
        <v>44679</v>
      </c>
      <c r="B792" s="90">
        <v>50</v>
      </c>
      <c r="C792" s="88">
        <v>34.571428571428569</v>
      </c>
      <c r="D792" s="89"/>
    </row>
    <row r="793" spans="1:4" x14ac:dyDescent="0.55000000000000004">
      <c r="A793" s="19">
        <v>44680</v>
      </c>
      <c r="B793" s="90">
        <v>26</v>
      </c>
      <c r="C793" s="88">
        <v>38.285714285714285</v>
      </c>
      <c r="D793" s="89"/>
    </row>
    <row r="794" spans="1:4" x14ac:dyDescent="0.55000000000000004">
      <c r="A794" s="21">
        <v>44681</v>
      </c>
      <c r="B794" s="93">
        <v>34</v>
      </c>
      <c r="C794" s="94">
        <v>34.6</v>
      </c>
      <c r="D794" s="89"/>
    </row>
    <row r="795" spans="1:4" x14ac:dyDescent="0.55000000000000004">
      <c r="A795" s="49" t="s">
        <v>112</v>
      </c>
      <c r="B795" s="95"/>
      <c r="C795" s="88"/>
      <c r="D795" s="89"/>
    </row>
    <row r="796" spans="1:4" x14ac:dyDescent="0.55000000000000004">
      <c r="A796" s="49" t="s">
        <v>113</v>
      </c>
      <c r="B796" s="90"/>
      <c r="C796" s="88"/>
      <c r="D796" s="89"/>
    </row>
  </sheetData>
  <hyperlinks>
    <hyperlink ref="L1" location="Contents!A1" display="Return to contents page" xr:uid="{A348174A-EDC0-46CA-88A3-27E7AE11BCB5}"/>
  </hyperlinks>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E12F-C27A-44E7-AFD2-E98A42AB9DA1}">
  <dimension ref="A1:J11"/>
  <sheetViews>
    <sheetView showGridLines="0" workbookViewId="0"/>
  </sheetViews>
  <sheetFormatPr defaultRowHeight="14.4" x14ac:dyDescent="0.55000000000000004"/>
  <sheetData>
    <row r="1" spans="1:10" x14ac:dyDescent="0.55000000000000004">
      <c r="A1" s="134" t="s">
        <v>641</v>
      </c>
      <c r="J1" s="2" t="s">
        <v>887</v>
      </c>
    </row>
    <row r="3" spans="1:10" x14ac:dyDescent="0.55000000000000004">
      <c r="A3" s="264" t="s">
        <v>522</v>
      </c>
      <c r="B3" s="182" t="s">
        <v>157</v>
      </c>
      <c r="C3" s="182" t="s">
        <v>158</v>
      </c>
      <c r="D3" s="182" t="s">
        <v>655</v>
      </c>
    </row>
    <row r="4" spans="1:10" x14ac:dyDescent="0.55000000000000004">
      <c r="A4" s="129" t="s">
        <v>680</v>
      </c>
      <c r="B4" s="130">
        <v>32.1</v>
      </c>
      <c r="C4">
        <v>24.7</v>
      </c>
      <c r="D4">
        <v>28.4</v>
      </c>
    </row>
    <row r="5" spans="1:10" x14ac:dyDescent="0.55000000000000004">
      <c r="A5" s="129">
        <v>1995</v>
      </c>
      <c r="B5" s="130">
        <v>27.3</v>
      </c>
      <c r="C5">
        <v>20.3</v>
      </c>
      <c r="D5">
        <v>23.8</v>
      </c>
    </row>
    <row r="6" spans="1:10" x14ac:dyDescent="0.55000000000000004">
      <c r="A6" s="129">
        <v>2001</v>
      </c>
      <c r="B6" s="130">
        <v>25.4</v>
      </c>
      <c r="C6">
        <v>19.5</v>
      </c>
      <c r="D6">
        <v>22.4</v>
      </c>
    </row>
    <row r="7" spans="1:10" x14ac:dyDescent="0.55000000000000004">
      <c r="A7" s="129" t="s">
        <v>681</v>
      </c>
      <c r="B7" s="130">
        <v>24.2</v>
      </c>
      <c r="C7">
        <v>18.399999999999999</v>
      </c>
      <c r="D7">
        <v>21.3</v>
      </c>
    </row>
    <row r="8" spans="1:10" x14ac:dyDescent="0.55000000000000004">
      <c r="A8" s="129" t="s">
        <v>682</v>
      </c>
      <c r="B8" s="130">
        <v>20.9</v>
      </c>
      <c r="C8">
        <v>17</v>
      </c>
      <c r="D8">
        <v>18.899999999999999</v>
      </c>
    </row>
    <row r="9" spans="1:10" x14ac:dyDescent="0.55000000000000004">
      <c r="A9" s="129" t="s">
        <v>683</v>
      </c>
      <c r="B9" s="130">
        <v>18.3</v>
      </c>
      <c r="C9">
        <v>14.1</v>
      </c>
      <c r="D9">
        <v>16.100000000000001</v>
      </c>
    </row>
    <row r="10" spans="1:10" x14ac:dyDescent="0.55000000000000004">
      <c r="A10" s="129" t="s">
        <v>684</v>
      </c>
      <c r="B10" s="130">
        <v>16.899999999999999</v>
      </c>
      <c r="C10">
        <v>12.1</v>
      </c>
      <c r="D10">
        <v>14.5</v>
      </c>
    </row>
    <row r="11" spans="1:10" x14ac:dyDescent="0.55000000000000004">
      <c r="A11" s="128" t="s">
        <v>351</v>
      </c>
      <c r="B11" s="265">
        <v>16.5</v>
      </c>
      <c r="C11" s="266">
        <v>11.1</v>
      </c>
      <c r="D11" s="265">
        <v>13.8</v>
      </c>
    </row>
  </sheetData>
  <hyperlinks>
    <hyperlink ref="J1" location="Contents!A1" display="Return to contents page" xr:uid="{C9DDAA58-9D38-4E7B-9044-B51D43F71C31}"/>
  </hyperlink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AA2DF-943E-4F43-AE9C-D75A3CBBF05A}">
  <dimension ref="A1:R79"/>
  <sheetViews>
    <sheetView showGridLines="0" zoomScale="85" zoomScaleNormal="85" workbookViewId="0">
      <selection activeCell="A3" sqref="A3:E3"/>
    </sheetView>
  </sheetViews>
  <sheetFormatPr defaultRowHeight="14.4" x14ac:dyDescent="0.55000000000000004"/>
  <sheetData>
    <row r="1" spans="1:18" x14ac:dyDescent="0.55000000000000004">
      <c r="A1" s="134" t="s">
        <v>642</v>
      </c>
      <c r="R1" s="2" t="s">
        <v>887</v>
      </c>
    </row>
    <row r="3" spans="1:18" ht="72" x14ac:dyDescent="0.55000000000000004">
      <c r="A3" s="407" t="s">
        <v>522</v>
      </c>
      <c r="B3" s="409" t="s">
        <v>685</v>
      </c>
      <c r="C3" s="409" t="s">
        <v>686</v>
      </c>
      <c r="D3" s="407" t="s">
        <v>687</v>
      </c>
      <c r="E3" s="407" t="s">
        <v>688</v>
      </c>
    </row>
    <row r="4" spans="1:18" x14ac:dyDescent="0.55000000000000004">
      <c r="A4" s="129">
        <v>1945</v>
      </c>
      <c r="B4" s="267"/>
      <c r="C4" s="267"/>
      <c r="D4" s="129">
        <v>10.890575999999999</v>
      </c>
      <c r="E4" s="129">
        <v>3.3017078</v>
      </c>
    </row>
    <row r="5" spans="1:18" x14ac:dyDescent="0.55000000000000004">
      <c r="A5" s="129">
        <v>1946</v>
      </c>
      <c r="B5" s="267"/>
      <c r="C5" s="267"/>
      <c r="D5" s="129">
        <v>12.235353999999999</v>
      </c>
      <c r="E5" s="129">
        <v>3.8023267999999999</v>
      </c>
    </row>
    <row r="6" spans="1:18" x14ac:dyDescent="0.55000000000000004">
      <c r="A6" s="129">
        <v>1947</v>
      </c>
      <c r="B6" s="267"/>
      <c r="C6" s="267"/>
      <c r="D6" s="129">
        <v>14.613956</v>
      </c>
      <c r="E6" s="129">
        <v>3.3686408000000001</v>
      </c>
    </row>
    <row r="7" spans="1:18" x14ac:dyDescent="0.55000000000000004">
      <c r="A7" s="129">
        <v>1948</v>
      </c>
      <c r="B7" s="267"/>
      <c r="C7" s="267"/>
      <c r="D7" s="129">
        <v>14.168509</v>
      </c>
      <c r="E7" s="129">
        <v>4.1076740999999997</v>
      </c>
    </row>
    <row r="8" spans="1:18" x14ac:dyDescent="0.55000000000000004">
      <c r="A8" s="129">
        <v>1949</v>
      </c>
      <c r="B8" s="267"/>
      <c r="C8" s="267"/>
      <c r="D8" s="129">
        <v>17.765875000000001</v>
      </c>
      <c r="E8" s="129">
        <v>3.6096455000000001</v>
      </c>
    </row>
    <row r="9" spans="1:18" x14ac:dyDescent="0.55000000000000004">
      <c r="A9" s="129">
        <v>1950</v>
      </c>
      <c r="B9" s="267"/>
      <c r="C9" s="267"/>
      <c r="D9" s="129">
        <v>19.049258999999999</v>
      </c>
      <c r="E9" s="129">
        <v>4.1039833999999997</v>
      </c>
    </row>
    <row r="10" spans="1:18" x14ac:dyDescent="0.55000000000000004">
      <c r="A10" s="129">
        <v>1951</v>
      </c>
      <c r="B10" s="267"/>
      <c r="C10" s="267"/>
      <c r="D10" s="129">
        <v>20.533208999999999</v>
      </c>
      <c r="E10" s="129">
        <v>4.6812452999999996</v>
      </c>
    </row>
    <row r="11" spans="1:18" x14ac:dyDescent="0.55000000000000004">
      <c r="A11" s="129">
        <v>1952</v>
      </c>
      <c r="B11" s="267"/>
      <c r="C11" s="267"/>
      <c r="D11" s="129">
        <v>24.605028000000001</v>
      </c>
      <c r="E11" s="129">
        <v>4.7175463999999998</v>
      </c>
    </row>
    <row r="12" spans="1:18" x14ac:dyDescent="0.55000000000000004">
      <c r="A12" s="129">
        <v>1953</v>
      </c>
      <c r="B12" s="267"/>
      <c r="C12" s="267"/>
      <c r="D12" s="129">
        <v>25.399743000000001</v>
      </c>
      <c r="E12" s="129">
        <v>5.8601286999999997</v>
      </c>
    </row>
    <row r="13" spans="1:18" x14ac:dyDescent="0.55000000000000004">
      <c r="A13" s="129">
        <v>1954</v>
      </c>
      <c r="B13" s="267"/>
      <c r="C13" s="267"/>
      <c r="D13" s="129">
        <v>26.957806999999999</v>
      </c>
      <c r="E13" s="129">
        <v>4.6720854999999997</v>
      </c>
    </row>
    <row r="14" spans="1:18" x14ac:dyDescent="0.55000000000000004">
      <c r="A14" s="129">
        <v>1955</v>
      </c>
      <c r="B14" s="267"/>
      <c r="C14" s="267"/>
      <c r="D14" s="129">
        <v>30.03473</v>
      </c>
      <c r="E14" s="129">
        <v>4.4798809999999998</v>
      </c>
    </row>
    <row r="15" spans="1:18" x14ac:dyDescent="0.55000000000000004">
      <c r="A15" s="129">
        <v>1956</v>
      </c>
      <c r="B15" s="267"/>
      <c r="C15" s="267"/>
      <c r="D15" s="129">
        <v>31.334500999999999</v>
      </c>
      <c r="E15" s="129">
        <v>5.2920924999999999</v>
      </c>
    </row>
    <row r="16" spans="1:18" x14ac:dyDescent="0.55000000000000004">
      <c r="A16" s="129">
        <v>1957</v>
      </c>
      <c r="B16" s="267"/>
      <c r="C16" s="267"/>
      <c r="D16" s="129">
        <v>34.374422000000003</v>
      </c>
      <c r="E16" s="129">
        <v>4.9814850000000002</v>
      </c>
    </row>
    <row r="17" spans="1:5" x14ac:dyDescent="0.55000000000000004">
      <c r="A17" s="129">
        <v>1958</v>
      </c>
      <c r="B17" s="267"/>
      <c r="C17" s="267"/>
      <c r="D17" s="129">
        <v>34.332389999999997</v>
      </c>
      <c r="E17" s="129">
        <v>5.0699493000000002</v>
      </c>
    </row>
    <row r="18" spans="1:5" x14ac:dyDescent="0.55000000000000004">
      <c r="A18" s="129">
        <v>1959</v>
      </c>
      <c r="B18" s="267"/>
      <c r="C18" s="267"/>
      <c r="D18" s="129">
        <v>38.129548999999997</v>
      </c>
      <c r="E18" s="129">
        <v>5.0991508999999997</v>
      </c>
    </row>
    <row r="19" spans="1:5" x14ac:dyDescent="0.55000000000000004">
      <c r="A19" s="129">
        <v>1960</v>
      </c>
      <c r="B19" s="267"/>
      <c r="C19" s="267"/>
      <c r="D19" s="129">
        <v>39.460920000000002</v>
      </c>
      <c r="E19" s="129">
        <v>5.1692859000000002</v>
      </c>
    </row>
    <row r="20" spans="1:5" x14ac:dyDescent="0.55000000000000004">
      <c r="A20" s="129">
        <v>1961</v>
      </c>
      <c r="B20" s="267"/>
      <c r="C20" s="267"/>
      <c r="D20" s="129">
        <v>43.304470999999999</v>
      </c>
      <c r="E20" s="129">
        <v>5.4263304000000003</v>
      </c>
    </row>
    <row r="21" spans="1:5" x14ac:dyDescent="0.55000000000000004">
      <c r="A21" s="129">
        <v>1962</v>
      </c>
      <c r="B21" s="267"/>
      <c r="C21" s="267"/>
      <c r="D21" s="129">
        <v>46.326433999999999</v>
      </c>
      <c r="E21" s="129">
        <v>6.0021852999999998</v>
      </c>
    </row>
    <row r="22" spans="1:5" x14ac:dyDescent="0.55000000000000004">
      <c r="A22" s="129">
        <v>1963</v>
      </c>
      <c r="B22" s="267"/>
      <c r="C22" s="267"/>
      <c r="D22" s="129">
        <v>48.127142999999997</v>
      </c>
      <c r="E22" s="129">
        <v>6.0877087000000003</v>
      </c>
    </row>
    <row r="23" spans="1:5" x14ac:dyDescent="0.55000000000000004">
      <c r="A23" s="129">
        <v>1964</v>
      </c>
      <c r="B23" s="267">
        <v>58</v>
      </c>
      <c r="C23" s="267">
        <v>28</v>
      </c>
      <c r="D23" s="129">
        <v>51.852739999999997</v>
      </c>
      <c r="E23" s="129">
        <v>6.9474213999999996</v>
      </c>
    </row>
    <row r="24" spans="1:5" x14ac:dyDescent="0.55000000000000004">
      <c r="A24" s="129">
        <v>1965</v>
      </c>
      <c r="B24" s="267"/>
      <c r="C24" s="267"/>
      <c r="D24" s="129">
        <v>53.583776</v>
      </c>
      <c r="E24" s="129">
        <v>6.5407130999999996</v>
      </c>
    </row>
    <row r="25" spans="1:5" x14ac:dyDescent="0.55000000000000004">
      <c r="A25" s="129">
        <v>1966</v>
      </c>
      <c r="B25" s="267">
        <v>55</v>
      </c>
      <c r="C25" s="267">
        <v>26</v>
      </c>
      <c r="D25" s="129">
        <v>56.614832999999997</v>
      </c>
      <c r="E25" s="129">
        <v>6.6590271000000003</v>
      </c>
    </row>
    <row r="26" spans="1:5" x14ac:dyDescent="0.55000000000000004">
      <c r="A26" s="129">
        <v>1967</v>
      </c>
      <c r="B26" s="267"/>
      <c r="C26" s="267"/>
      <c r="D26" s="129">
        <v>59.919328999999998</v>
      </c>
      <c r="E26" s="129">
        <v>7.7087781</v>
      </c>
    </row>
    <row r="27" spans="1:5" x14ac:dyDescent="0.55000000000000004">
      <c r="A27" s="129">
        <v>1968</v>
      </c>
      <c r="B27" s="267"/>
      <c r="C27" s="267"/>
      <c r="D27" s="129">
        <v>61.642076000000003</v>
      </c>
      <c r="E27" s="129">
        <v>7.8859018000000001</v>
      </c>
    </row>
    <row r="28" spans="1:5" x14ac:dyDescent="0.55000000000000004">
      <c r="A28" s="129">
        <v>1969</v>
      </c>
      <c r="B28" s="267">
        <v>45</v>
      </c>
      <c r="C28" s="267">
        <v>28</v>
      </c>
      <c r="D28" s="129">
        <v>64.116739999999993</v>
      </c>
      <c r="E28" s="129">
        <v>7.7028024999999998</v>
      </c>
    </row>
    <row r="29" spans="1:5" x14ac:dyDescent="0.55000000000000004">
      <c r="A29" s="129">
        <v>1970</v>
      </c>
      <c r="B29" s="267"/>
      <c r="C29" s="267"/>
      <c r="D29" s="129">
        <v>65.787443999999994</v>
      </c>
      <c r="E29" s="129">
        <v>9.4543876999999998</v>
      </c>
    </row>
    <row r="30" spans="1:5" x14ac:dyDescent="0.55000000000000004">
      <c r="A30" s="129">
        <v>1971</v>
      </c>
      <c r="B30" s="267"/>
      <c r="C30" s="267"/>
      <c r="D30" s="129">
        <v>65.740444999999994</v>
      </c>
      <c r="E30" s="129">
        <v>9.7972885000000005</v>
      </c>
    </row>
    <row r="31" spans="1:5" x14ac:dyDescent="0.55000000000000004">
      <c r="A31" s="129">
        <v>1972</v>
      </c>
      <c r="B31" s="267"/>
      <c r="C31" s="267"/>
      <c r="D31" s="129">
        <v>66.866460000000004</v>
      </c>
      <c r="E31" s="129">
        <v>9.2440230999999997</v>
      </c>
    </row>
    <row r="32" spans="1:5" x14ac:dyDescent="0.55000000000000004">
      <c r="A32" s="129">
        <v>1973</v>
      </c>
      <c r="B32" s="267"/>
      <c r="C32" s="267"/>
      <c r="D32" s="129">
        <v>68.671924000000004</v>
      </c>
      <c r="E32" s="129">
        <v>10.087659</v>
      </c>
    </row>
    <row r="33" spans="1:5" x14ac:dyDescent="0.55000000000000004">
      <c r="A33" s="129">
        <v>1974</v>
      </c>
      <c r="B33" s="267">
        <v>45.3</v>
      </c>
      <c r="C33" s="267">
        <v>29.6</v>
      </c>
      <c r="D33" s="129">
        <v>71.801050000000004</v>
      </c>
      <c r="E33" s="129">
        <v>10.062377</v>
      </c>
    </row>
    <row r="34" spans="1:5" x14ac:dyDescent="0.55000000000000004">
      <c r="A34" s="129">
        <v>1975</v>
      </c>
      <c r="B34" s="267"/>
      <c r="C34" s="267"/>
      <c r="D34" s="129">
        <v>72.261353</v>
      </c>
      <c r="E34" s="129">
        <v>10.486827</v>
      </c>
    </row>
    <row r="35" spans="1:5" x14ac:dyDescent="0.55000000000000004">
      <c r="A35" s="129">
        <v>1976</v>
      </c>
      <c r="B35" s="267">
        <v>43.9</v>
      </c>
      <c r="C35" s="267">
        <v>32.5</v>
      </c>
      <c r="D35" s="129">
        <v>74.602655999999996</v>
      </c>
      <c r="E35" s="129">
        <v>11.191898</v>
      </c>
    </row>
    <row r="36" spans="1:5" x14ac:dyDescent="0.55000000000000004">
      <c r="A36" s="129">
        <v>1977</v>
      </c>
      <c r="B36" s="267"/>
      <c r="C36" s="267"/>
      <c r="D36" s="129">
        <v>73.931818000000007</v>
      </c>
      <c r="E36" s="129">
        <v>12.905447000000001</v>
      </c>
    </row>
    <row r="37" spans="1:5" x14ac:dyDescent="0.55000000000000004">
      <c r="A37" s="129">
        <v>1978</v>
      </c>
      <c r="B37" s="267"/>
      <c r="C37" s="267"/>
      <c r="D37" s="129">
        <v>74.582145999999995</v>
      </c>
      <c r="E37" s="129">
        <v>13.314939000000001</v>
      </c>
    </row>
    <row r="38" spans="1:5" x14ac:dyDescent="0.55000000000000004">
      <c r="A38" s="129">
        <v>1979</v>
      </c>
      <c r="B38" s="267"/>
      <c r="C38" s="267"/>
      <c r="D38" s="129">
        <v>76.004694999999998</v>
      </c>
      <c r="E38" s="129">
        <v>13.625108000000001</v>
      </c>
    </row>
    <row r="39" spans="1:5" x14ac:dyDescent="0.55000000000000004">
      <c r="A39" s="129">
        <v>1980</v>
      </c>
      <c r="B39" s="267">
        <v>41.1</v>
      </c>
      <c r="C39" s="267">
        <v>31.1</v>
      </c>
      <c r="D39" s="129">
        <v>79.365048999999999</v>
      </c>
      <c r="E39" s="129">
        <v>14.436529</v>
      </c>
    </row>
    <row r="40" spans="1:5" x14ac:dyDescent="0.55000000000000004">
      <c r="A40" s="129">
        <v>1981</v>
      </c>
      <c r="B40" s="267"/>
      <c r="C40" s="267"/>
      <c r="D40" s="129">
        <v>78.874931000000004</v>
      </c>
      <c r="E40" s="129">
        <v>14.038978999999999</v>
      </c>
    </row>
    <row r="41" spans="1:5" x14ac:dyDescent="0.55000000000000004">
      <c r="A41" s="129">
        <v>1982</v>
      </c>
      <c r="B41" s="267"/>
      <c r="C41" s="267"/>
      <c r="D41" s="129">
        <v>79.585778000000005</v>
      </c>
      <c r="E41" s="129">
        <v>15.505996</v>
      </c>
    </row>
    <row r="42" spans="1:5" x14ac:dyDescent="0.55000000000000004">
      <c r="A42" s="129">
        <v>1983</v>
      </c>
      <c r="B42" s="267">
        <v>40.299999999999997</v>
      </c>
      <c r="C42" s="267">
        <v>30.9</v>
      </c>
      <c r="D42" s="129">
        <v>76.494073999999998</v>
      </c>
      <c r="E42" s="129">
        <v>16.658102</v>
      </c>
    </row>
    <row r="43" spans="1:5" x14ac:dyDescent="0.55000000000000004">
      <c r="A43" s="129">
        <v>1984</v>
      </c>
      <c r="B43" s="267"/>
      <c r="C43" s="267"/>
      <c r="D43" s="129">
        <v>75.312297999999998</v>
      </c>
      <c r="E43" s="129">
        <v>16.22184</v>
      </c>
    </row>
    <row r="44" spans="1:5" x14ac:dyDescent="0.55000000000000004">
      <c r="A44" s="129">
        <v>1985</v>
      </c>
      <c r="B44" s="267"/>
      <c r="C44" s="267"/>
      <c r="D44" s="129">
        <v>77.157516000000001</v>
      </c>
      <c r="E44" s="129">
        <v>17.124101</v>
      </c>
    </row>
    <row r="45" spans="1:5" x14ac:dyDescent="0.55000000000000004">
      <c r="A45" s="129">
        <v>1986</v>
      </c>
      <c r="B45" s="267">
        <v>32.9</v>
      </c>
      <c r="C45" s="267">
        <v>28.5</v>
      </c>
      <c r="D45" s="129">
        <v>73.459231000000003</v>
      </c>
      <c r="E45" s="129">
        <v>18.038080999999998</v>
      </c>
    </row>
    <row r="46" spans="1:5" x14ac:dyDescent="0.55000000000000004">
      <c r="A46" s="129">
        <v>1987</v>
      </c>
      <c r="B46" s="267"/>
      <c r="C46" s="267"/>
      <c r="D46" s="129">
        <v>72.990397000000002</v>
      </c>
      <c r="E46" s="129">
        <v>16.957287000000001</v>
      </c>
    </row>
    <row r="47" spans="1:5" x14ac:dyDescent="0.55000000000000004">
      <c r="A47" s="129">
        <v>1988</v>
      </c>
      <c r="B47" s="267"/>
      <c r="C47" s="267"/>
      <c r="D47" s="129">
        <v>74.348965000000007</v>
      </c>
      <c r="E47" s="129">
        <v>19.518951000000001</v>
      </c>
    </row>
    <row r="48" spans="1:5" x14ac:dyDescent="0.55000000000000004">
      <c r="A48" s="129">
        <v>1989</v>
      </c>
      <c r="B48" s="267">
        <v>30.2</v>
      </c>
      <c r="C48" s="267">
        <v>27</v>
      </c>
      <c r="D48" s="129">
        <v>72.880606999999998</v>
      </c>
      <c r="E48" s="129">
        <v>19.607430000000001</v>
      </c>
    </row>
    <row r="49" spans="1:5" x14ac:dyDescent="0.55000000000000004">
      <c r="A49" s="129">
        <v>1990</v>
      </c>
      <c r="B49" s="267"/>
      <c r="C49" s="267"/>
      <c r="D49" s="129">
        <v>68.536057999999997</v>
      </c>
      <c r="E49" s="129">
        <v>19.343827000000001</v>
      </c>
    </row>
    <row r="50" spans="1:5" x14ac:dyDescent="0.55000000000000004">
      <c r="A50" s="129">
        <v>1991</v>
      </c>
      <c r="B50" s="267"/>
      <c r="C50" s="267"/>
      <c r="D50" s="129">
        <v>67.901024000000007</v>
      </c>
      <c r="E50" s="129">
        <v>20.618131999999999</v>
      </c>
    </row>
    <row r="51" spans="1:5" x14ac:dyDescent="0.55000000000000004">
      <c r="A51" s="129">
        <v>1992</v>
      </c>
      <c r="B51" s="267">
        <v>28.2</v>
      </c>
      <c r="C51" s="267">
        <v>23.8</v>
      </c>
      <c r="D51" s="129">
        <v>67.484463000000005</v>
      </c>
      <c r="E51" s="129">
        <v>20.274652</v>
      </c>
    </row>
    <row r="52" spans="1:5" x14ac:dyDescent="0.55000000000000004">
      <c r="A52" s="129">
        <v>1993</v>
      </c>
      <c r="B52" s="267"/>
      <c r="C52" s="267"/>
      <c r="D52" s="129">
        <v>64.954728000000003</v>
      </c>
      <c r="E52" s="129">
        <v>20.993524000000001</v>
      </c>
    </row>
    <row r="53" spans="1:5" x14ac:dyDescent="0.55000000000000004">
      <c r="A53" s="129">
        <v>1994</v>
      </c>
      <c r="B53" s="267"/>
      <c r="C53" s="267"/>
      <c r="D53" s="129">
        <v>67.248149999999995</v>
      </c>
      <c r="E53" s="129">
        <v>21.283332000000001</v>
      </c>
    </row>
    <row r="54" spans="1:5" x14ac:dyDescent="0.55000000000000004">
      <c r="A54" s="129">
        <v>1995</v>
      </c>
      <c r="B54" s="267">
        <v>26.3</v>
      </c>
      <c r="C54" s="267">
        <v>22</v>
      </c>
      <c r="D54" s="129">
        <v>64.167257000000006</v>
      </c>
      <c r="E54" s="129">
        <v>21.954851999999999</v>
      </c>
    </row>
    <row r="55" spans="1:5" x14ac:dyDescent="0.55000000000000004">
      <c r="A55" s="129">
        <v>1996</v>
      </c>
      <c r="B55" s="267"/>
      <c r="C55" s="267"/>
      <c r="D55" s="129">
        <v>63.710003</v>
      </c>
      <c r="E55" s="129">
        <v>22.22381</v>
      </c>
    </row>
    <row r="56" spans="1:5" x14ac:dyDescent="0.55000000000000004">
      <c r="A56" s="129">
        <v>1997</v>
      </c>
      <c r="B56" s="267"/>
      <c r="C56" s="267"/>
      <c r="D56" s="129">
        <v>59.076301000000001</v>
      </c>
      <c r="E56" s="129">
        <v>21.623085</v>
      </c>
    </row>
    <row r="57" spans="1:5" x14ac:dyDescent="0.55000000000000004">
      <c r="A57" s="129">
        <v>1998</v>
      </c>
      <c r="B57" s="267">
        <v>24.4</v>
      </c>
      <c r="C57" s="267">
        <v>19.8</v>
      </c>
      <c r="D57" s="129">
        <v>59.608542999999997</v>
      </c>
      <c r="E57" s="129">
        <v>20.844909999999999</v>
      </c>
    </row>
    <row r="58" spans="1:5" x14ac:dyDescent="0.55000000000000004">
      <c r="A58" s="129">
        <v>1999</v>
      </c>
      <c r="B58" s="267"/>
      <c r="C58" s="267"/>
      <c r="D58" s="129">
        <v>57.395989999999998</v>
      </c>
      <c r="E58" s="129">
        <v>21.547460000000001</v>
      </c>
    </row>
    <row r="59" spans="1:5" x14ac:dyDescent="0.55000000000000004">
      <c r="A59" s="129">
        <v>2000</v>
      </c>
      <c r="B59" s="267"/>
      <c r="C59" s="267"/>
      <c r="D59" s="129">
        <v>55.083179999999999</v>
      </c>
      <c r="E59" s="129">
        <v>22.387625</v>
      </c>
    </row>
    <row r="60" spans="1:5" x14ac:dyDescent="0.55000000000000004">
      <c r="A60" s="129">
        <v>2001</v>
      </c>
      <c r="B60" s="267">
        <v>21.2</v>
      </c>
      <c r="C60" s="267">
        <v>18</v>
      </c>
      <c r="D60" s="129">
        <v>53.875279999999997</v>
      </c>
      <c r="E60" s="129">
        <v>22.881119999999999</v>
      </c>
    </row>
    <row r="61" spans="1:5" x14ac:dyDescent="0.55000000000000004">
      <c r="A61" s="129">
        <v>2002</v>
      </c>
      <c r="B61" s="267"/>
      <c r="C61" s="267"/>
      <c r="D61" s="129">
        <v>53.867415999999999</v>
      </c>
      <c r="E61" s="129">
        <v>23.749676999999998</v>
      </c>
    </row>
    <row r="62" spans="1:5" x14ac:dyDescent="0.55000000000000004">
      <c r="A62" s="129">
        <v>2003</v>
      </c>
      <c r="B62" s="267"/>
      <c r="C62" s="267"/>
      <c r="D62" s="129">
        <v>49.812235000000001</v>
      </c>
      <c r="E62" s="129">
        <v>22.471679000000002</v>
      </c>
    </row>
    <row r="63" spans="1:5" x14ac:dyDescent="0.55000000000000004">
      <c r="A63" s="129">
        <v>2004</v>
      </c>
      <c r="B63" s="267">
        <v>19</v>
      </c>
      <c r="C63" s="267">
        <v>16.5</v>
      </c>
      <c r="D63" s="129">
        <v>51.190331</v>
      </c>
      <c r="E63" s="129">
        <v>22.532349</v>
      </c>
    </row>
    <row r="64" spans="1:5" x14ac:dyDescent="0.55000000000000004">
      <c r="A64" s="129">
        <v>2005</v>
      </c>
      <c r="B64" s="267"/>
      <c r="C64" s="267"/>
      <c r="D64" s="129">
        <v>49.351646000000002</v>
      </c>
      <c r="E64" s="129">
        <v>23.548763999999998</v>
      </c>
    </row>
    <row r="65" spans="1:5" x14ac:dyDescent="0.55000000000000004">
      <c r="A65" s="129">
        <v>2006</v>
      </c>
      <c r="B65" s="267"/>
      <c r="C65" s="267"/>
      <c r="D65" s="129">
        <v>47.911230000000003</v>
      </c>
      <c r="E65" s="129">
        <v>22.941538000000001</v>
      </c>
    </row>
    <row r="66" spans="1:5" x14ac:dyDescent="0.55000000000000004">
      <c r="A66" s="129">
        <v>2007</v>
      </c>
      <c r="B66" s="267">
        <v>18.3</v>
      </c>
      <c r="C66" s="267">
        <v>15.4</v>
      </c>
      <c r="D66" s="129">
        <v>46.840131999999997</v>
      </c>
      <c r="E66" s="129">
        <v>24.241506000000001</v>
      </c>
    </row>
    <row r="67" spans="1:5" x14ac:dyDescent="0.55000000000000004">
      <c r="A67" s="129">
        <v>2008</v>
      </c>
      <c r="B67" s="267"/>
      <c r="C67" s="267"/>
      <c r="D67" s="129">
        <v>48.615631999999998</v>
      </c>
      <c r="E67" s="129">
        <v>23.758459999999999</v>
      </c>
    </row>
    <row r="68" spans="1:5" x14ac:dyDescent="0.55000000000000004">
      <c r="A68" s="129">
        <v>2009</v>
      </c>
      <c r="B68" s="267"/>
      <c r="C68" s="267"/>
      <c r="D68" s="129">
        <v>44.762639999999998</v>
      </c>
      <c r="E68" s="129">
        <v>23.886517000000001</v>
      </c>
    </row>
    <row r="69" spans="1:5" x14ac:dyDescent="0.55000000000000004">
      <c r="A69" s="129">
        <v>2010</v>
      </c>
      <c r="B69" s="267">
        <v>16.600000000000001</v>
      </c>
      <c r="C69" s="267">
        <v>14.1</v>
      </c>
      <c r="D69" s="129">
        <v>45.086238999999999</v>
      </c>
      <c r="E69" s="129">
        <v>24.397877000000001</v>
      </c>
    </row>
    <row r="70" spans="1:5" x14ac:dyDescent="0.55000000000000004">
      <c r="A70" s="129">
        <v>2011</v>
      </c>
      <c r="B70" s="267"/>
      <c r="C70" s="267"/>
      <c r="D70" s="129">
        <v>43.807357000000003</v>
      </c>
      <c r="E70" s="129">
        <v>23.650296000000001</v>
      </c>
    </row>
    <row r="71" spans="1:5" x14ac:dyDescent="0.55000000000000004">
      <c r="A71" s="129">
        <v>2012</v>
      </c>
      <c r="B71" s="267"/>
      <c r="C71" s="267"/>
      <c r="D71" s="129">
        <v>41.832881</v>
      </c>
      <c r="E71" s="129">
        <v>23.735676999999999</v>
      </c>
    </row>
    <row r="72" spans="1:5" x14ac:dyDescent="0.55000000000000004">
      <c r="A72" s="129">
        <v>2013</v>
      </c>
      <c r="B72" s="267">
        <v>14.7</v>
      </c>
      <c r="C72" s="267">
        <v>11.3</v>
      </c>
      <c r="D72" s="129">
        <v>41.388258</v>
      </c>
      <c r="E72" s="129">
        <v>22.927254000000001</v>
      </c>
    </row>
    <row r="73" spans="1:5" x14ac:dyDescent="0.55000000000000004">
      <c r="A73" s="129">
        <v>2014</v>
      </c>
      <c r="B73" s="267"/>
      <c r="C73" s="267"/>
      <c r="D73" s="129">
        <v>39.890245999999998</v>
      </c>
      <c r="E73" s="129">
        <v>22.931694</v>
      </c>
    </row>
    <row r="74" spans="1:5" x14ac:dyDescent="0.55000000000000004">
      <c r="A74" s="129">
        <v>2015</v>
      </c>
      <c r="B74" s="267"/>
      <c r="C74" s="267"/>
      <c r="D74" s="129">
        <v>39.189971</v>
      </c>
      <c r="E74" s="129">
        <v>23.632265</v>
      </c>
    </row>
    <row r="75" spans="1:5" x14ac:dyDescent="0.55000000000000004">
      <c r="A75" s="129">
        <v>2016</v>
      </c>
      <c r="B75" s="267">
        <v>14</v>
      </c>
      <c r="C75" s="267">
        <v>10.8</v>
      </c>
      <c r="D75" s="129">
        <v>38.214444</v>
      </c>
      <c r="E75" s="129">
        <v>22.478626999999999</v>
      </c>
    </row>
    <row r="76" spans="1:5" x14ac:dyDescent="0.55000000000000004">
      <c r="A76" s="129">
        <v>2017</v>
      </c>
      <c r="B76" s="267"/>
      <c r="C76" s="267"/>
      <c r="D76" s="129">
        <v>36.136411000000003</v>
      </c>
      <c r="E76" s="129">
        <v>21.385021999999999</v>
      </c>
    </row>
    <row r="77" spans="1:5" x14ac:dyDescent="0.55000000000000004">
      <c r="A77" s="129">
        <v>2018</v>
      </c>
      <c r="B77" s="267"/>
      <c r="C77" s="267"/>
      <c r="D77" s="129">
        <v>35.799084000000001</v>
      </c>
      <c r="E77" s="129">
        <v>22.530953</v>
      </c>
    </row>
    <row r="78" spans="1:5" x14ac:dyDescent="0.55000000000000004">
      <c r="A78" s="129">
        <v>2019</v>
      </c>
      <c r="B78" s="267">
        <v>12.4</v>
      </c>
      <c r="C78" s="267">
        <v>10</v>
      </c>
      <c r="D78" s="129">
        <v>35.554274999999997</v>
      </c>
      <c r="E78" s="129">
        <v>21.735870999999999</v>
      </c>
    </row>
    <row r="79" spans="1:5" x14ac:dyDescent="0.55000000000000004">
      <c r="A79" s="129">
        <v>2020</v>
      </c>
      <c r="B79" s="267"/>
      <c r="C79" s="267"/>
      <c r="D79" s="129">
        <v>31.638680999999998</v>
      </c>
      <c r="E79" s="129">
        <v>21.553204000000001</v>
      </c>
    </row>
  </sheetData>
  <hyperlinks>
    <hyperlink ref="R1" location="Contents!A1" display="Return to contents page" xr:uid="{A016A837-DFCA-4963-AC44-415136F94B17}"/>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9E6A3-EA0F-480D-9603-E3749C901C2E}">
  <dimension ref="A1:M117"/>
  <sheetViews>
    <sheetView showGridLines="0" workbookViewId="0">
      <selection activeCell="D3" sqref="A3:D3"/>
    </sheetView>
  </sheetViews>
  <sheetFormatPr defaultRowHeight="14.4" x14ac:dyDescent="0.55000000000000004"/>
  <sheetData>
    <row r="1" spans="1:13" x14ac:dyDescent="0.55000000000000004">
      <c r="A1" s="134" t="s">
        <v>689</v>
      </c>
      <c r="M1" s="2" t="s">
        <v>887</v>
      </c>
    </row>
    <row r="3" spans="1:13" x14ac:dyDescent="0.55000000000000004">
      <c r="A3" s="383" t="s">
        <v>522</v>
      </c>
      <c r="B3" s="405" t="s">
        <v>157</v>
      </c>
      <c r="C3" s="405" t="s">
        <v>158</v>
      </c>
      <c r="D3" s="405" t="s">
        <v>655</v>
      </c>
    </row>
    <row r="4" spans="1:13" x14ac:dyDescent="0.55000000000000004">
      <c r="A4" s="129">
        <v>1907</v>
      </c>
      <c r="B4" s="133"/>
      <c r="C4" s="133">
        <v>21.790202000000001</v>
      </c>
      <c r="D4" s="133">
        <v>9.9417928</v>
      </c>
    </row>
    <row r="5" spans="1:13" x14ac:dyDescent="0.55000000000000004">
      <c r="A5" s="129">
        <v>1908</v>
      </c>
      <c r="B5" s="133"/>
      <c r="C5" s="133">
        <v>22.337485999999998</v>
      </c>
      <c r="D5" s="133">
        <v>10.289171</v>
      </c>
    </row>
    <row r="6" spans="1:13" x14ac:dyDescent="0.55000000000000004">
      <c r="A6" s="129">
        <v>1909</v>
      </c>
      <c r="B6" s="133"/>
      <c r="C6" s="133">
        <v>20.375139000000001</v>
      </c>
      <c r="D6" s="133">
        <v>9.3736948000000009</v>
      </c>
    </row>
    <row r="7" spans="1:13" x14ac:dyDescent="0.55000000000000004">
      <c r="A7" s="129">
        <v>1910</v>
      </c>
      <c r="B7" s="133"/>
      <c r="C7" s="133">
        <v>22.065899999999999</v>
      </c>
      <c r="D7" s="133">
        <v>10.248298</v>
      </c>
    </row>
    <row r="8" spans="1:13" x14ac:dyDescent="0.55000000000000004">
      <c r="A8" s="129">
        <v>1911</v>
      </c>
      <c r="B8" s="133"/>
      <c r="C8" s="133">
        <v>21.774515000000001</v>
      </c>
      <c r="D8" s="133">
        <v>10.088367</v>
      </c>
    </row>
    <row r="9" spans="1:13" x14ac:dyDescent="0.55000000000000004">
      <c r="A9" s="129">
        <v>1912</v>
      </c>
      <c r="B9" s="133"/>
      <c r="C9" s="133">
        <v>25.971699999999998</v>
      </c>
      <c r="D9" s="133">
        <v>12.114715</v>
      </c>
    </row>
    <row r="10" spans="1:13" x14ac:dyDescent="0.55000000000000004">
      <c r="A10" s="129">
        <v>1913</v>
      </c>
      <c r="B10" s="133"/>
      <c r="C10" s="133">
        <v>22.988043000000001</v>
      </c>
      <c r="D10" s="133">
        <v>10.825775999999999</v>
      </c>
    </row>
    <row r="11" spans="1:13" x14ac:dyDescent="0.55000000000000004">
      <c r="A11" s="129">
        <v>1914</v>
      </c>
      <c r="B11" s="133"/>
      <c r="C11" s="133">
        <v>22.584987000000002</v>
      </c>
      <c r="D11" s="133">
        <v>10.708484</v>
      </c>
    </row>
    <row r="12" spans="1:13" x14ac:dyDescent="0.55000000000000004">
      <c r="A12" s="129">
        <v>1915</v>
      </c>
      <c r="B12" s="133"/>
      <c r="C12" s="133">
        <v>20.364919</v>
      </c>
      <c r="D12" s="133">
        <v>9.5748159000000008</v>
      </c>
    </row>
    <row r="13" spans="1:13" x14ac:dyDescent="0.55000000000000004">
      <c r="A13" s="129">
        <v>1916</v>
      </c>
      <c r="B13" s="133"/>
      <c r="C13" s="133">
        <v>24.439708</v>
      </c>
      <c r="D13" s="133">
        <v>11.70725</v>
      </c>
    </row>
    <row r="14" spans="1:13" x14ac:dyDescent="0.55000000000000004">
      <c r="A14" s="129">
        <v>1917</v>
      </c>
      <c r="B14" s="133"/>
      <c r="C14" s="133">
        <v>22.091343999999999</v>
      </c>
      <c r="D14" s="133">
        <v>10.64653</v>
      </c>
    </row>
    <row r="15" spans="1:13" x14ac:dyDescent="0.55000000000000004">
      <c r="A15" s="129">
        <v>1918</v>
      </c>
      <c r="B15" s="133"/>
      <c r="C15" s="133">
        <v>22.109798000000001</v>
      </c>
      <c r="D15" s="133">
        <v>10.677395000000001</v>
      </c>
    </row>
    <row r="16" spans="1:13" x14ac:dyDescent="0.55000000000000004">
      <c r="A16" s="129">
        <v>1919</v>
      </c>
      <c r="B16" s="133"/>
      <c r="C16" s="133">
        <v>23.949010999999999</v>
      </c>
      <c r="D16" s="133">
        <v>11.592148999999999</v>
      </c>
    </row>
    <row r="17" spans="1:4" x14ac:dyDescent="0.55000000000000004">
      <c r="A17" s="129">
        <v>1920</v>
      </c>
      <c r="B17" s="133"/>
      <c r="C17" s="133">
        <v>22.205278</v>
      </c>
      <c r="D17" s="133">
        <v>10.764853</v>
      </c>
    </row>
    <row r="18" spans="1:4" x14ac:dyDescent="0.55000000000000004">
      <c r="A18" s="129">
        <v>1921</v>
      </c>
      <c r="B18" s="133"/>
      <c r="C18" s="133">
        <v>24.724896999999999</v>
      </c>
      <c r="D18" s="133">
        <v>12.037841999999999</v>
      </c>
    </row>
    <row r="19" spans="1:4" x14ac:dyDescent="0.55000000000000004">
      <c r="A19" s="129">
        <v>1922</v>
      </c>
      <c r="B19" s="133"/>
      <c r="C19" s="133">
        <v>27.807932999999998</v>
      </c>
      <c r="D19" s="133">
        <v>13.638011000000001</v>
      </c>
    </row>
    <row r="20" spans="1:4" x14ac:dyDescent="0.55000000000000004">
      <c r="A20" s="129">
        <v>1923</v>
      </c>
      <c r="B20" s="133"/>
      <c r="C20" s="133">
        <v>27.365259000000002</v>
      </c>
      <c r="D20" s="133">
        <v>13.413062999999999</v>
      </c>
    </row>
    <row r="21" spans="1:4" x14ac:dyDescent="0.55000000000000004">
      <c r="A21" s="129">
        <v>1924</v>
      </c>
      <c r="B21" s="133"/>
      <c r="C21" s="133">
        <v>26.343019000000002</v>
      </c>
      <c r="D21" s="133">
        <v>12.967008</v>
      </c>
    </row>
    <row r="22" spans="1:4" x14ac:dyDescent="0.55000000000000004">
      <c r="A22" s="129">
        <v>1925</v>
      </c>
      <c r="B22" s="133"/>
      <c r="C22" s="133">
        <v>27.973296000000001</v>
      </c>
      <c r="D22" s="133">
        <v>13.80904</v>
      </c>
    </row>
    <row r="23" spans="1:4" x14ac:dyDescent="0.55000000000000004">
      <c r="A23" s="129">
        <v>1926</v>
      </c>
      <c r="B23" s="133"/>
      <c r="C23" s="133">
        <v>26.241002000000002</v>
      </c>
      <c r="D23" s="133">
        <v>12.941146</v>
      </c>
    </row>
    <row r="24" spans="1:4" x14ac:dyDescent="0.55000000000000004">
      <c r="A24" s="129">
        <v>1927</v>
      </c>
      <c r="B24" s="133"/>
      <c r="C24" s="133">
        <v>29.241365999999999</v>
      </c>
      <c r="D24" s="133">
        <v>14.615024</v>
      </c>
    </row>
    <row r="25" spans="1:4" x14ac:dyDescent="0.55000000000000004">
      <c r="A25" s="129">
        <v>1928</v>
      </c>
      <c r="B25" s="133"/>
      <c r="C25" s="133">
        <v>29.742923000000001</v>
      </c>
      <c r="D25" s="133">
        <v>14.934599</v>
      </c>
    </row>
    <row r="26" spans="1:4" x14ac:dyDescent="0.55000000000000004">
      <c r="A26" s="129">
        <v>1929</v>
      </c>
      <c r="B26" s="133"/>
      <c r="C26" s="133">
        <v>28.292221000000001</v>
      </c>
      <c r="D26" s="133">
        <v>14.079927</v>
      </c>
    </row>
    <row r="27" spans="1:4" x14ac:dyDescent="0.55000000000000004">
      <c r="A27" s="129">
        <v>1930</v>
      </c>
      <c r="B27" s="133">
        <v>0.21251690000000001</v>
      </c>
      <c r="C27" s="133">
        <v>26.428538</v>
      </c>
      <c r="D27" s="133">
        <v>13.262183</v>
      </c>
    </row>
    <row r="28" spans="1:4" x14ac:dyDescent="0.55000000000000004">
      <c r="A28" s="129">
        <v>1931</v>
      </c>
      <c r="B28" s="133">
        <v>0.73908890000000005</v>
      </c>
      <c r="C28" s="133">
        <v>29.557388</v>
      </c>
      <c r="D28" s="133">
        <v>15.141700999999999</v>
      </c>
    </row>
    <row r="29" spans="1:4" x14ac:dyDescent="0.55000000000000004">
      <c r="A29" s="129">
        <v>1932</v>
      </c>
      <c r="B29" s="133">
        <v>0.27199980000000001</v>
      </c>
      <c r="C29" s="133">
        <v>29.306663</v>
      </c>
      <c r="D29" s="133">
        <v>14.893734</v>
      </c>
    </row>
    <row r="30" spans="1:4" x14ac:dyDescent="0.55000000000000004">
      <c r="A30" s="129">
        <v>1933</v>
      </c>
      <c r="B30" s="133">
        <v>0.2422349</v>
      </c>
      <c r="C30" s="133">
        <v>28.846997000000002</v>
      </c>
      <c r="D30" s="133">
        <v>14.673273</v>
      </c>
    </row>
    <row r="31" spans="1:4" x14ac:dyDescent="0.55000000000000004">
      <c r="A31" s="129">
        <v>1934</v>
      </c>
      <c r="B31" s="133">
        <v>0.37475750000000002</v>
      </c>
      <c r="C31" s="133">
        <v>30.890782999999999</v>
      </c>
      <c r="D31" s="133">
        <v>15.896265</v>
      </c>
    </row>
    <row r="32" spans="1:4" x14ac:dyDescent="0.55000000000000004">
      <c r="A32" s="129">
        <v>1935</v>
      </c>
      <c r="B32" s="133">
        <v>0.31840689999999999</v>
      </c>
      <c r="C32" s="133">
        <v>30.719745</v>
      </c>
      <c r="D32" s="133">
        <v>15.740968000000001</v>
      </c>
    </row>
    <row r="33" spans="1:4" x14ac:dyDescent="0.55000000000000004">
      <c r="A33" s="129">
        <v>1936</v>
      </c>
      <c r="B33" s="133">
        <v>0.27371889999999999</v>
      </c>
      <c r="C33" s="133">
        <v>32.396658000000002</v>
      </c>
      <c r="D33" s="133">
        <v>16.649773</v>
      </c>
    </row>
    <row r="34" spans="1:4" x14ac:dyDescent="0.55000000000000004">
      <c r="A34" s="129">
        <v>1937</v>
      </c>
      <c r="B34" s="133">
        <v>0.3394335</v>
      </c>
      <c r="C34" s="133">
        <v>29.324335999999999</v>
      </c>
      <c r="D34" s="133">
        <v>15.120046</v>
      </c>
    </row>
    <row r="35" spans="1:4" x14ac:dyDescent="0.55000000000000004">
      <c r="A35" s="129">
        <v>1938</v>
      </c>
      <c r="B35" s="133">
        <v>0.43455500000000002</v>
      </c>
      <c r="C35" s="133">
        <v>32.618927999999997</v>
      </c>
      <c r="D35" s="133">
        <v>16.942798</v>
      </c>
    </row>
    <row r="36" spans="1:4" x14ac:dyDescent="0.55000000000000004">
      <c r="A36" s="129">
        <v>1939</v>
      </c>
      <c r="B36" s="133">
        <v>0.140376</v>
      </c>
      <c r="C36" s="133">
        <v>30.791416000000002</v>
      </c>
      <c r="D36" s="133">
        <v>15.998305</v>
      </c>
    </row>
    <row r="37" spans="1:4" x14ac:dyDescent="0.55000000000000004">
      <c r="A37" s="129">
        <v>1940</v>
      </c>
      <c r="B37" s="133">
        <v>0.35550019999999999</v>
      </c>
      <c r="C37" s="133">
        <v>31.319095999999998</v>
      </c>
      <c r="D37" s="133">
        <v>16.379584000000001</v>
      </c>
    </row>
    <row r="38" spans="1:4" x14ac:dyDescent="0.55000000000000004">
      <c r="A38" s="129">
        <v>1941</v>
      </c>
      <c r="B38" s="133">
        <v>0.4337261</v>
      </c>
      <c r="C38" s="133">
        <v>34.263769000000003</v>
      </c>
      <c r="D38" s="133">
        <v>17.973329</v>
      </c>
    </row>
    <row r="39" spans="1:4" x14ac:dyDescent="0.55000000000000004">
      <c r="A39" s="129">
        <v>1942</v>
      </c>
      <c r="B39" s="133">
        <v>0.25522610000000001</v>
      </c>
      <c r="C39" s="133">
        <v>31.997374000000001</v>
      </c>
      <c r="D39" s="133">
        <v>16.734663999999999</v>
      </c>
    </row>
    <row r="40" spans="1:4" x14ac:dyDescent="0.55000000000000004">
      <c r="A40" s="129">
        <v>1943</v>
      </c>
      <c r="B40" s="133">
        <v>0.33197450000000001</v>
      </c>
      <c r="C40" s="133">
        <v>35.033321000000001</v>
      </c>
      <c r="D40" s="133">
        <v>18.480886000000002</v>
      </c>
    </row>
    <row r="41" spans="1:4" x14ac:dyDescent="0.55000000000000004">
      <c r="A41" s="129">
        <v>1944</v>
      </c>
      <c r="B41" s="133">
        <v>0.15779550000000001</v>
      </c>
      <c r="C41" s="133">
        <v>31.502412</v>
      </c>
      <c r="D41" s="133">
        <v>16.558201</v>
      </c>
    </row>
    <row r="42" spans="1:4" x14ac:dyDescent="0.55000000000000004">
      <c r="A42" s="129">
        <v>1945</v>
      </c>
      <c r="B42" s="133">
        <v>0.51536490000000001</v>
      </c>
      <c r="C42" s="133">
        <v>32.017435999999996</v>
      </c>
      <c r="D42" s="133">
        <v>17.019407000000001</v>
      </c>
    </row>
    <row r="43" spans="1:4" x14ac:dyDescent="0.55000000000000004">
      <c r="A43" s="129">
        <v>1946</v>
      </c>
      <c r="B43" s="133">
        <v>0.33965919999999999</v>
      </c>
      <c r="C43" s="133">
        <v>32.525427000000001</v>
      </c>
      <c r="D43" s="133">
        <v>17.275932999999998</v>
      </c>
    </row>
    <row r="44" spans="1:4" x14ac:dyDescent="0.55000000000000004">
      <c r="A44" s="129">
        <v>1947</v>
      </c>
      <c r="B44" s="133">
        <v>0.48033500000000001</v>
      </c>
      <c r="C44" s="133">
        <v>33.140740999999998</v>
      </c>
      <c r="D44" s="133">
        <v>17.706973999999999</v>
      </c>
    </row>
    <row r="45" spans="1:4" x14ac:dyDescent="0.55000000000000004">
      <c r="A45" s="129">
        <v>1948</v>
      </c>
      <c r="B45" s="133">
        <v>0.25445030000000002</v>
      </c>
      <c r="C45" s="133">
        <v>33.148150000000001</v>
      </c>
      <c r="D45" s="133">
        <v>17.585699999999999</v>
      </c>
    </row>
    <row r="46" spans="1:4" x14ac:dyDescent="0.55000000000000004">
      <c r="A46" s="129">
        <v>1949</v>
      </c>
      <c r="B46" s="133">
        <v>0.32715450000000001</v>
      </c>
      <c r="C46" s="133">
        <v>31.890204000000001</v>
      </c>
      <c r="D46" s="133">
        <v>17.021401000000001</v>
      </c>
    </row>
    <row r="47" spans="1:4" x14ac:dyDescent="0.55000000000000004">
      <c r="A47" s="129">
        <v>1950</v>
      </c>
      <c r="B47" s="133">
        <v>0.19357659999999999</v>
      </c>
      <c r="C47" s="133">
        <v>30.5123</v>
      </c>
      <c r="D47" s="133">
        <v>16.240559000000001</v>
      </c>
    </row>
    <row r="48" spans="1:4" x14ac:dyDescent="0.55000000000000004">
      <c r="A48" s="129">
        <v>1951</v>
      </c>
      <c r="B48" s="133">
        <v>0.2724453</v>
      </c>
      <c r="C48" s="133">
        <v>29.22814</v>
      </c>
      <c r="D48" s="133">
        <v>15.606976</v>
      </c>
    </row>
    <row r="49" spans="1:4" x14ac:dyDescent="0.55000000000000004">
      <c r="A49" s="129">
        <v>1952</v>
      </c>
      <c r="B49" s="133">
        <v>0.26718799999999998</v>
      </c>
      <c r="C49" s="133">
        <v>32.558785</v>
      </c>
      <c r="D49" s="133">
        <v>17.485939999999999</v>
      </c>
    </row>
    <row r="50" spans="1:4" x14ac:dyDescent="0.55000000000000004">
      <c r="A50" s="129">
        <v>1953</v>
      </c>
      <c r="B50" s="133">
        <v>0.27583930000000001</v>
      </c>
      <c r="C50" s="133">
        <v>31.907935999999999</v>
      </c>
      <c r="D50" s="133">
        <v>17.158232000000002</v>
      </c>
    </row>
    <row r="51" spans="1:4" x14ac:dyDescent="0.55000000000000004">
      <c r="A51" s="129">
        <v>1954</v>
      </c>
      <c r="B51" s="133">
        <v>0.15656490000000001</v>
      </c>
      <c r="C51" s="133">
        <v>31.799225</v>
      </c>
      <c r="D51" s="133">
        <v>17.155334</v>
      </c>
    </row>
    <row r="52" spans="1:4" x14ac:dyDescent="0.55000000000000004">
      <c r="A52" s="129">
        <v>1955</v>
      </c>
      <c r="B52" s="133">
        <v>0.16486419999999999</v>
      </c>
      <c r="C52" s="133">
        <v>31.177398</v>
      </c>
      <c r="D52" s="133">
        <v>16.810628999999999</v>
      </c>
    </row>
    <row r="53" spans="1:4" x14ac:dyDescent="0.55000000000000004">
      <c r="A53" s="129">
        <v>1956</v>
      </c>
      <c r="B53" s="133">
        <v>0.3390531</v>
      </c>
      <c r="C53" s="133">
        <v>30.361540999999999</v>
      </c>
      <c r="D53" s="133">
        <v>16.474257000000001</v>
      </c>
    </row>
    <row r="54" spans="1:4" x14ac:dyDescent="0.55000000000000004">
      <c r="A54" s="129">
        <v>1957</v>
      </c>
      <c r="B54" s="133">
        <v>0.36083290000000001</v>
      </c>
      <c r="C54" s="133">
        <v>28.964559999999999</v>
      </c>
      <c r="D54" s="133">
        <v>15.74039</v>
      </c>
    </row>
    <row r="55" spans="1:4" x14ac:dyDescent="0.55000000000000004">
      <c r="A55" s="129">
        <v>1958</v>
      </c>
      <c r="B55" s="133">
        <v>0.60116979999999998</v>
      </c>
      <c r="C55" s="133">
        <v>28.754601999999998</v>
      </c>
      <c r="D55" s="133">
        <v>15.740790000000001</v>
      </c>
    </row>
    <row r="56" spans="1:4" x14ac:dyDescent="0.55000000000000004">
      <c r="A56" s="129">
        <v>1959</v>
      </c>
      <c r="B56" s="133">
        <v>0.59852399999999994</v>
      </c>
      <c r="C56" s="133">
        <v>30.547608</v>
      </c>
      <c r="D56" s="133">
        <v>16.834163</v>
      </c>
    </row>
    <row r="57" spans="1:4" x14ac:dyDescent="0.55000000000000004">
      <c r="A57" s="129">
        <v>1960</v>
      </c>
      <c r="B57" s="133">
        <v>0.3268722</v>
      </c>
      <c r="C57" s="133">
        <v>28.828408</v>
      </c>
      <c r="D57" s="133">
        <v>15.850586</v>
      </c>
    </row>
    <row r="58" spans="1:4" x14ac:dyDescent="0.55000000000000004">
      <c r="A58" s="129">
        <v>1961</v>
      </c>
      <c r="B58" s="133">
        <v>0.35193479999999999</v>
      </c>
      <c r="C58" s="133">
        <v>30.678021999999999</v>
      </c>
      <c r="D58" s="133">
        <v>16.811363</v>
      </c>
    </row>
    <row r="59" spans="1:4" x14ac:dyDescent="0.55000000000000004">
      <c r="A59" s="129">
        <v>1962</v>
      </c>
      <c r="B59" s="133">
        <v>0.3813976</v>
      </c>
      <c r="C59" s="133">
        <v>27.842133</v>
      </c>
      <c r="D59" s="133">
        <v>15.263363999999999</v>
      </c>
    </row>
    <row r="60" spans="1:4" x14ac:dyDescent="0.55000000000000004">
      <c r="A60" s="129">
        <v>1963</v>
      </c>
      <c r="B60" s="133">
        <v>0.27966259999999998</v>
      </c>
      <c r="C60" s="133">
        <v>29.919022999999999</v>
      </c>
      <c r="D60" s="133">
        <v>16.428819000000001</v>
      </c>
    </row>
    <row r="61" spans="1:4" x14ac:dyDescent="0.55000000000000004">
      <c r="A61" s="129">
        <v>1964</v>
      </c>
      <c r="B61" s="133">
        <v>0.41397909999999999</v>
      </c>
      <c r="C61" s="133">
        <v>30.864366</v>
      </c>
      <c r="D61" s="133">
        <v>17.090699999999998</v>
      </c>
    </row>
    <row r="62" spans="1:4" x14ac:dyDescent="0.55000000000000004">
      <c r="A62" s="129">
        <v>1965</v>
      </c>
      <c r="B62" s="133">
        <v>0.36607770000000001</v>
      </c>
      <c r="C62" s="133">
        <v>28.323492999999999</v>
      </c>
      <c r="D62" s="133">
        <v>15.691793000000001</v>
      </c>
    </row>
    <row r="63" spans="1:4" x14ac:dyDescent="0.55000000000000004">
      <c r="A63" s="129">
        <v>1966</v>
      </c>
      <c r="B63" s="133">
        <v>0.46224330000000002</v>
      </c>
      <c r="C63" s="133">
        <v>28.920829999999999</v>
      </c>
      <c r="D63" s="133">
        <v>16.036075</v>
      </c>
    </row>
    <row r="64" spans="1:4" x14ac:dyDescent="0.55000000000000004">
      <c r="A64" s="129">
        <v>1967</v>
      </c>
      <c r="B64" s="133">
        <v>0.25622440000000002</v>
      </c>
      <c r="C64" s="133">
        <v>30.151700999999999</v>
      </c>
      <c r="D64" s="133">
        <v>16.738054999999999</v>
      </c>
    </row>
    <row r="65" spans="1:4" x14ac:dyDescent="0.55000000000000004">
      <c r="A65" s="129">
        <v>1968</v>
      </c>
      <c r="B65" s="133">
        <v>0.47174630000000001</v>
      </c>
      <c r="C65" s="133">
        <v>29.805403999999999</v>
      </c>
      <c r="D65" s="133">
        <v>16.627690000000001</v>
      </c>
    </row>
    <row r="66" spans="1:4" x14ac:dyDescent="0.55000000000000004">
      <c r="A66" s="129">
        <v>1969</v>
      </c>
      <c r="B66" s="133">
        <v>0.21651770000000001</v>
      </c>
      <c r="C66" s="133">
        <v>29.749362000000001</v>
      </c>
      <c r="D66" s="133">
        <v>16.508908999999999</v>
      </c>
    </row>
    <row r="67" spans="1:4" x14ac:dyDescent="0.55000000000000004">
      <c r="A67" s="129">
        <v>1970</v>
      </c>
      <c r="B67" s="133">
        <v>0.18808920000000001</v>
      </c>
      <c r="C67" s="133">
        <v>29.717082999999999</v>
      </c>
      <c r="D67" s="133">
        <v>16.431905</v>
      </c>
    </row>
    <row r="68" spans="1:4" x14ac:dyDescent="0.55000000000000004">
      <c r="A68" s="129">
        <v>1971</v>
      </c>
      <c r="B68" s="133">
        <v>0.28124320000000003</v>
      </c>
      <c r="C68" s="133">
        <v>30.965050999999999</v>
      </c>
      <c r="D68" s="133">
        <v>17.273218</v>
      </c>
    </row>
    <row r="69" spans="1:4" x14ac:dyDescent="0.55000000000000004">
      <c r="A69" s="129">
        <v>1972</v>
      </c>
      <c r="B69" s="133">
        <v>0.27054820000000002</v>
      </c>
      <c r="C69" s="133">
        <v>29.030707</v>
      </c>
      <c r="D69" s="133">
        <v>16.16985</v>
      </c>
    </row>
    <row r="70" spans="1:4" x14ac:dyDescent="0.55000000000000004">
      <c r="A70" s="129">
        <v>1973</v>
      </c>
      <c r="B70" s="133">
        <v>0.39677649999999998</v>
      </c>
      <c r="C70" s="133">
        <v>29.811309000000001</v>
      </c>
      <c r="D70" s="133">
        <v>16.713269</v>
      </c>
    </row>
    <row r="71" spans="1:4" x14ac:dyDescent="0.55000000000000004">
      <c r="A71" s="129">
        <v>1974</v>
      </c>
      <c r="B71" s="133">
        <v>0.3233277</v>
      </c>
      <c r="C71" s="133">
        <v>29.992176000000001</v>
      </c>
      <c r="D71" s="133">
        <v>16.892002000000002</v>
      </c>
    </row>
    <row r="72" spans="1:4" x14ac:dyDescent="0.55000000000000004">
      <c r="A72" s="129">
        <v>1975</v>
      </c>
      <c r="B72" s="133">
        <v>0.342864</v>
      </c>
      <c r="C72" s="133">
        <v>29.160765999999999</v>
      </c>
      <c r="D72" s="133">
        <v>16.372790999999999</v>
      </c>
    </row>
    <row r="73" spans="1:4" x14ac:dyDescent="0.55000000000000004">
      <c r="A73" s="129">
        <v>1976</v>
      </c>
      <c r="B73" s="133">
        <v>0.53285099999999996</v>
      </c>
      <c r="C73" s="133">
        <v>30.267071999999999</v>
      </c>
      <c r="D73" s="133">
        <v>17.036795000000001</v>
      </c>
    </row>
    <row r="74" spans="1:4" x14ac:dyDescent="0.55000000000000004">
      <c r="A74" s="129">
        <v>1977</v>
      </c>
      <c r="B74" s="133">
        <v>0.36511460000000001</v>
      </c>
      <c r="C74" s="133">
        <v>29.995767000000001</v>
      </c>
      <c r="D74" s="133">
        <v>16.658847999999999</v>
      </c>
    </row>
    <row r="75" spans="1:4" x14ac:dyDescent="0.55000000000000004">
      <c r="A75" s="129">
        <v>1978</v>
      </c>
      <c r="B75" s="133">
        <v>0.22389020000000001</v>
      </c>
      <c r="C75" s="133">
        <v>28.031168999999998</v>
      </c>
      <c r="D75" s="133">
        <v>15.534281999999999</v>
      </c>
    </row>
    <row r="76" spans="1:4" x14ac:dyDescent="0.55000000000000004">
      <c r="A76" s="129">
        <v>1979</v>
      </c>
      <c r="B76" s="133">
        <v>0.3007107</v>
      </c>
      <c r="C76" s="133">
        <v>28.670698999999999</v>
      </c>
      <c r="D76" s="133">
        <v>16.134588999999998</v>
      </c>
    </row>
    <row r="77" spans="1:4" x14ac:dyDescent="0.55000000000000004">
      <c r="A77" s="129">
        <v>1980</v>
      </c>
      <c r="B77" s="133">
        <v>0.23195460000000001</v>
      </c>
      <c r="C77" s="133">
        <v>28.804012</v>
      </c>
      <c r="D77" s="133">
        <v>16.115808000000001</v>
      </c>
    </row>
    <row r="78" spans="1:4" x14ac:dyDescent="0.55000000000000004">
      <c r="A78" s="129">
        <v>1981</v>
      </c>
      <c r="B78" s="133">
        <v>0.24439269999999999</v>
      </c>
      <c r="C78" s="133">
        <v>29.454073999999999</v>
      </c>
      <c r="D78" s="133">
        <v>16.367066000000001</v>
      </c>
    </row>
    <row r="79" spans="1:4" x14ac:dyDescent="0.55000000000000004">
      <c r="A79" s="129">
        <v>1982</v>
      </c>
      <c r="B79" s="133">
        <v>0.38127729999999999</v>
      </c>
      <c r="C79" s="133">
        <v>30.448558999999999</v>
      </c>
      <c r="D79" s="133">
        <v>17.009452</v>
      </c>
    </row>
    <row r="80" spans="1:4" x14ac:dyDescent="0.55000000000000004">
      <c r="A80" s="129">
        <v>1983</v>
      </c>
      <c r="B80" s="133">
        <v>0.28062740000000003</v>
      </c>
      <c r="C80" s="133">
        <v>30.112055000000002</v>
      </c>
      <c r="D80" s="133">
        <v>16.706605</v>
      </c>
    </row>
    <row r="81" spans="1:4" x14ac:dyDescent="0.55000000000000004">
      <c r="A81" s="129">
        <v>1984</v>
      </c>
      <c r="B81" s="133">
        <v>0.40944740000000002</v>
      </c>
      <c r="C81" s="133">
        <v>30.432915999999999</v>
      </c>
      <c r="D81" s="133">
        <v>16.957992000000001</v>
      </c>
    </row>
    <row r="82" spans="1:4" x14ac:dyDescent="0.55000000000000004">
      <c r="A82" s="129">
        <v>1985</v>
      </c>
      <c r="B82" s="133">
        <v>0.1891072</v>
      </c>
      <c r="C82" s="133">
        <v>31.333846999999999</v>
      </c>
      <c r="D82" s="133">
        <v>17.307887000000001</v>
      </c>
    </row>
    <row r="83" spans="1:4" x14ac:dyDescent="0.55000000000000004">
      <c r="A83" s="129">
        <v>1986</v>
      </c>
      <c r="B83" s="133">
        <v>0.28893649999999999</v>
      </c>
      <c r="C83" s="133">
        <v>30.824867000000001</v>
      </c>
      <c r="D83" s="133">
        <v>17.001092</v>
      </c>
    </row>
    <row r="84" spans="1:4" x14ac:dyDescent="0.55000000000000004">
      <c r="A84" s="129">
        <v>1987</v>
      </c>
      <c r="B84" s="133">
        <v>0.37584600000000001</v>
      </c>
      <c r="C84" s="133">
        <v>30.621110000000002</v>
      </c>
      <c r="D84" s="133">
        <v>16.954364999999999</v>
      </c>
    </row>
    <row r="85" spans="1:4" x14ac:dyDescent="0.55000000000000004">
      <c r="A85" s="129">
        <v>1988</v>
      </c>
      <c r="B85" s="133">
        <v>0.42339959999999999</v>
      </c>
      <c r="C85" s="133">
        <v>31.081344999999999</v>
      </c>
      <c r="D85" s="133">
        <v>17.215616000000001</v>
      </c>
    </row>
    <row r="86" spans="1:4" x14ac:dyDescent="0.55000000000000004">
      <c r="A86" s="129">
        <v>1989</v>
      </c>
      <c r="B86" s="133">
        <v>0.27337099999999998</v>
      </c>
      <c r="C86" s="133">
        <v>31.434729999999998</v>
      </c>
      <c r="D86" s="133">
        <v>17.355025000000001</v>
      </c>
    </row>
    <row r="87" spans="1:4" x14ac:dyDescent="0.55000000000000004">
      <c r="A87" s="129">
        <v>1990</v>
      </c>
      <c r="B87" s="133">
        <v>0.25242239999999999</v>
      </c>
      <c r="C87" s="133">
        <v>30.979448999999999</v>
      </c>
      <c r="D87" s="133">
        <v>16.995376</v>
      </c>
    </row>
    <row r="88" spans="1:4" x14ac:dyDescent="0.55000000000000004">
      <c r="A88" s="129">
        <v>1991</v>
      </c>
      <c r="B88" s="133">
        <v>0.25401560000000001</v>
      </c>
      <c r="C88" s="133">
        <v>31.094503</v>
      </c>
      <c r="D88" s="133">
        <v>17.025507000000001</v>
      </c>
    </row>
    <row r="89" spans="1:4" x14ac:dyDescent="0.55000000000000004">
      <c r="A89" s="129">
        <v>1992</v>
      </c>
      <c r="B89" s="133">
        <v>0.30835459999999998</v>
      </c>
      <c r="C89" s="133">
        <v>29.472163999999999</v>
      </c>
      <c r="D89" s="133">
        <v>16.199493</v>
      </c>
    </row>
    <row r="90" spans="1:4" x14ac:dyDescent="0.55000000000000004">
      <c r="A90" s="129">
        <v>1993</v>
      </c>
      <c r="B90" s="133">
        <v>0.24952830000000001</v>
      </c>
      <c r="C90" s="133">
        <v>31.185168999999998</v>
      </c>
      <c r="D90" s="133">
        <v>17.107780999999999</v>
      </c>
    </row>
    <row r="91" spans="1:4" x14ac:dyDescent="0.55000000000000004">
      <c r="A91" s="129">
        <v>1994</v>
      </c>
      <c r="B91" s="133">
        <v>0.23097409999999999</v>
      </c>
      <c r="C91" s="133">
        <v>30.703099000000002</v>
      </c>
      <c r="D91" s="133">
        <v>16.78829</v>
      </c>
    </row>
    <row r="92" spans="1:4" x14ac:dyDescent="0.55000000000000004">
      <c r="A92" s="129">
        <v>1995</v>
      </c>
      <c r="B92" s="133">
        <v>0.35310780000000003</v>
      </c>
      <c r="C92" s="133">
        <v>29.602349</v>
      </c>
      <c r="D92" s="133">
        <v>16.257529000000002</v>
      </c>
    </row>
    <row r="93" spans="1:4" x14ac:dyDescent="0.55000000000000004">
      <c r="A93" s="129">
        <v>1996</v>
      </c>
      <c r="B93" s="133">
        <v>0.28465439999999997</v>
      </c>
      <c r="C93" s="133">
        <v>28.838884</v>
      </c>
      <c r="D93" s="133">
        <v>15.742587</v>
      </c>
    </row>
    <row r="94" spans="1:4" x14ac:dyDescent="0.55000000000000004">
      <c r="A94" s="129">
        <v>1997</v>
      </c>
      <c r="B94" s="133">
        <v>0.26368570000000002</v>
      </c>
      <c r="C94" s="133">
        <v>27.976037999999999</v>
      </c>
      <c r="D94" s="133">
        <v>15.205204</v>
      </c>
    </row>
    <row r="95" spans="1:4" x14ac:dyDescent="0.55000000000000004">
      <c r="A95" s="129">
        <v>1998</v>
      </c>
      <c r="B95" s="133">
        <v>0.2456797</v>
      </c>
      <c r="C95" s="133">
        <v>26.680116999999999</v>
      </c>
      <c r="D95" s="133">
        <v>14.548888</v>
      </c>
    </row>
    <row r="96" spans="1:4" x14ac:dyDescent="0.55000000000000004">
      <c r="A96" s="129">
        <v>1999</v>
      </c>
      <c r="B96" s="133">
        <v>0.25425120000000001</v>
      </c>
      <c r="C96" s="133">
        <v>25.539743999999999</v>
      </c>
      <c r="D96" s="133">
        <v>13.881584</v>
      </c>
    </row>
    <row r="97" spans="1:4" x14ac:dyDescent="0.55000000000000004">
      <c r="A97" s="129">
        <v>2000</v>
      </c>
      <c r="B97" s="133">
        <v>0.2335467</v>
      </c>
      <c r="C97" s="133">
        <v>24.832326999999999</v>
      </c>
      <c r="D97" s="133">
        <v>13.513828999999999</v>
      </c>
    </row>
    <row r="98" spans="1:4" x14ac:dyDescent="0.55000000000000004">
      <c r="A98" s="129">
        <v>2001</v>
      </c>
      <c r="B98" s="133">
        <v>0.31762479999999998</v>
      </c>
      <c r="C98" s="133">
        <v>24.880696</v>
      </c>
      <c r="D98" s="133">
        <v>13.545073</v>
      </c>
    </row>
    <row r="99" spans="1:4" x14ac:dyDescent="0.55000000000000004">
      <c r="A99" s="129">
        <v>2002</v>
      </c>
      <c r="B99" s="133">
        <v>0.19859779999999999</v>
      </c>
      <c r="C99" s="133">
        <v>25.354185999999999</v>
      </c>
      <c r="D99" s="133">
        <v>13.736986999999999</v>
      </c>
    </row>
    <row r="100" spans="1:4" x14ac:dyDescent="0.55000000000000004">
      <c r="A100" s="129">
        <v>2003</v>
      </c>
      <c r="B100" s="133">
        <v>9.7131400000000007E-2</v>
      </c>
      <c r="C100" s="133">
        <v>24.898005999999999</v>
      </c>
      <c r="D100" s="133">
        <v>13.438631000000001</v>
      </c>
    </row>
    <row r="101" spans="1:4" x14ac:dyDescent="0.55000000000000004">
      <c r="A101" s="129">
        <v>2004</v>
      </c>
      <c r="B101" s="133">
        <v>0.2158109</v>
      </c>
      <c r="C101" s="133">
        <v>23.730404</v>
      </c>
      <c r="D101" s="133">
        <v>12.842302</v>
      </c>
    </row>
    <row r="102" spans="1:4" x14ac:dyDescent="0.55000000000000004">
      <c r="A102" s="129">
        <v>2005</v>
      </c>
      <c r="B102" s="133">
        <v>0.18487880000000001</v>
      </c>
      <c r="C102" s="133">
        <v>23.902777</v>
      </c>
      <c r="D102" s="133">
        <v>12.883169000000001</v>
      </c>
    </row>
    <row r="103" spans="1:4" x14ac:dyDescent="0.55000000000000004">
      <c r="A103" s="129">
        <v>2006</v>
      </c>
      <c r="B103" s="133">
        <v>0.27619700000000003</v>
      </c>
      <c r="C103" s="133">
        <v>22.348958</v>
      </c>
      <c r="D103" s="133">
        <v>12.118833</v>
      </c>
    </row>
    <row r="104" spans="1:4" x14ac:dyDescent="0.55000000000000004">
      <c r="A104" s="129">
        <v>2007</v>
      </c>
      <c r="B104" s="133">
        <v>0.26446419999999998</v>
      </c>
      <c r="C104" s="133">
        <v>22.322234000000002</v>
      </c>
      <c r="D104" s="133">
        <v>12.075424999999999</v>
      </c>
    </row>
    <row r="105" spans="1:4" x14ac:dyDescent="0.55000000000000004">
      <c r="A105" s="129">
        <v>2008</v>
      </c>
      <c r="B105" s="133">
        <v>0.1288686</v>
      </c>
      <c r="C105" s="133">
        <v>22.569165000000002</v>
      </c>
      <c r="D105" s="133">
        <v>12.119878999999999</v>
      </c>
    </row>
    <row r="106" spans="1:4" x14ac:dyDescent="0.55000000000000004">
      <c r="A106" s="129">
        <v>2009</v>
      </c>
      <c r="B106" s="133">
        <v>0.25327870000000002</v>
      </c>
      <c r="C106" s="133">
        <v>22.053495999999999</v>
      </c>
      <c r="D106" s="133">
        <v>11.877162999999999</v>
      </c>
    </row>
    <row r="107" spans="1:4" x14ac:dyDescent="0.55000000000000004">
      <c r="A107" s="129">
        <v>2010</v>
      </c>
      <c r="B107" s="133">
        <v>0.223354</v>
      </c>
      <c r="C107" s="133">
        <v>21.777882000000002</v>
      </c>
      <c r="D107" s="133">
        <v>11.765597</v>
      </c>
    </row>
    <row r="108" spans="1:4" x14ac:dyDescent="0.55000000000000004">
      <c r="A108" s="129">
        <v>2011</v>
      </c>
      <c r="B108" s="133">
        <v>0.20169010000000001</v>
      </c>
      <c r="C108" s="133">
        <v>21.91403</v>
      </c>
      <c r="D108" s="133">
        <v>11.777393999999999</v>
      </c>
    </row>
    <row r="109" spans="1:4" x14ac:dyDescent="0.55000000000000004">
      <c r="A109" s="129">
        <v>2012</v>
      </c>
      <c r="B109" s="133">
        <v>0.20507929999999999</v>
      </c>
      <c r="C109" s="133">
        <v>20.576597</v>
      </c>
      <c r="D109" s="133">
        <v>11.032124</v>
      </c>
    </row>
    <row r="110" spans="1:4" x14ac:dyDescent="0.55000000000000004">
      <c r="A110" s="129">
        <v>2013</v>
      </c>
      <c r="B110" s="133">
        <v>0.24432860000000001</v>
      </c>
      <c r="C110" s="133">
        <v>20.456783999999999</v>
      </c>
      <c r="D110" s="133">
        <v>11.010419000000001</v>
      </c>
    </row>
    <row r="111" spans="1:4" x14ac:dyDescent="0.55000000000000004">
      <c r="A111" s="129">
        <v>2014</v>
      </c>
      <c r="B111" s="133">
        <v>0.24518599999999999</v>
      </c>
      <c r="C111" s="133">
        <v>19.639258000000002</v>
      </c>
      <c r="D111" s="133">
        <v>10.571348</v>
      </c>
    </row>
    <row r="112" spans="1:4" x14ac:dyDescent="0.55000000000000004">
      <c r="A112" s="129">
        <v>2015</v>
      </c>
      <c r="B112" s="133">
        <v>0.2241591</v>
      </c>
      <c r="C112" s="133">
        <v>20.147624</v>
      </c>
      <c r="D112" s="133">
        <v>10.820414</v>
      </c>
    </row>
    <row r="113" spans="1:4" x14ac:dyDescent="0.55000000000000004">
      <c r="A113" s="129">
        <v>2016</v>
      </c>
      <c r="B113" s="133">
        <v>0.21837989999999999</v>
      </c>
      <c r="C113" s="133">
        <v>19.894919999999999</v>
      </c>
      <c r="D113" s="133">
        <v>10.668863999999999</v>
      </c>
    </row>
    <row r="114" spans="1:4" x14ac:dyDescent="0.55000000000000004">
      <c r="A114" s="129">
        <v>2017</v>
      </c>
      <c r="B114" s="133">
        <v>0.2190965</v>
      </c>
      <c r="C114" s="133">
        <v>18.947668</v>
      </c>
      <c r="D114" s="133">
        <v>10.171813999999999</v>
      </c>
    </row>
    <row r="115" spans="1:4" x14ac:dyDescent="0.55000000000000004">
      <c r="A115" s="129">
        <v>2018</v>
      </c>
      <c r="B115" s="133">
        <v>0.25674930000000001</v>
      </c>
      <c r="C115" s="133">
        <v>19.116800999999999</v>
      </c>
      <c r="D115" s="133">
        <v>10.276695</v>
      </c>
    </row>
    <row r="116" spans="1:4" x14ac:dyDescent="0.55000000000000004">
      <c r="A116" s="129">
        <v>2019</v>
      </c>
      <c r="B116" s="133">
        <v>0.21682480000000001</v>
      </c>
      <c r="C116" s="133">
        <v>19.846488999999998</v>
      </c>
      <c r="D116" s="133">
        <v>10.658787</v>
      </c>
    </row>
    <row r="117" spans="1:4" x14ac:dyDescent="0.55000000000000004">
      <c r="A117" s="129">
        <v>2020</v>
      </c>
      <c r="B117" s="133">
        <v>0.22983000000000001</v>
      </c>
      <c r="C117" s="133">
        <v>18.687042000000002</v>
      </c>
      <c r="D117" s="133">
        <v>10.029467</v>
      </c>
    </row>
  </sheetData>
  <hyperlinks>
    <hyperlink ref="M1" location="Contents!A1" display="Return to contents page" xr:uid="{E7FC4508-F8A6-4D60-A176-855796060175}"/>
  </hyperlink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C68DB-28C3-42B8-8EE3-B6AFA0D8E91C}">
  <dimension ref="A1:M103"/>
  <sheetViews>
    <sheetView showGridLines="0" workbookViewId="0"/>
  </sheetViews>
  <sheetFormatPr defaultRowHeight="14.4" x14ac:dyDescent="0.55000000000000004"/>
  <sheetData>
    <row r="1" spans="1:13" x14ac:dyDescent="0.55000000000000004">
      <c r="A1" s="134" t="s">
        <v>690</v>
      </c>
      <c r="M1" s="2" t="s">
        <v>887</v>
      </c>
    </row>
    <row r="3" spans="1:13" x14ac:dyDescent="0.55000000000000004">
      <c r="A3" s="383" t="s">
        <v>522</v>
      </c>
      <c r="B3" s="405" t="s">
        <v>157</v>
      </c>
      <c r="C3" s="405" t="s">
        <v>158</v>
      </c>
      <c r="D3" s="405" t="s">
        <v>655</v>
      </c>
    </row>
    <row r="4" spans="1:13" x14ac:dyDescent="0.55000000000000004">
      <c r="A4" s="129">
        <v>1921</v>
      </c>
      <c r="B4" s="133">
        <v>22.897248131823609</v>
      </c>
      <c r="C4" s="133">
        <v>25.537151619589157</v>
      </c>
      <c r="D4" s="133">
        <v>24.214839667417944</v>
      </c>
    </row>
    <row r="5" spans="1:13" x14ac:dyDescent="0.55000000000000004">
      <c r="A5" s="129">
        <v>1922</v>
      </c>
      <c r="B5" s="133">
        <v>27.569814684872895</v>
      </c>
      <c r="C5" s="133">
        <v>27.151746060557628</v>
      </c>
      <c r="D5" s="133">
        <v>27.357447094257498</v>
      </c>
    </row>
    <row r="6" spans="1:13" x14ac:dyDescent="0.55000000000000004">
      <c r="A6" s="129">
        <v>1923</v>
      </c>
      <c r="B6" s="133">
        <v>24.112512350646025</v>
      </c>
      <c r="C6" s="133">
        <v>28.36898353642453</v>
      </c>
      <c r="D6" s="133">
        <v>26.237979791346483</v>
      </c>
    </row>
    <row r="7" spans="1:13" x14ac:dyDescent="0.55000000000000004">
      <c r="A7" s="129">
        <v>1924</v>
      </c>
      <c r="B7" s="133">
        <v>26.417264688114102</v>
      </c>
      <c r="C7" s="133">
        <v>27.203144166172056</v>
      </c>
      <c r="D7" s="133">
        <v>26.941992277319162</v>
      </c>
    </row>
    <row r="8" spans="1:13" x14ac:dyDescent="0.55000000000000004">
      <c r="A8" s="129">
        <v>1925</v>
      </c>
      <c r="B8" s="133">
        <v>28.327109702415857</v>
      </c>
      <c r="C8" s="133">
        <v>27.806012179187622</v>
      </c>
      <c r="D8" s="133">
        <v>28.123427860422389</v>
      </c>
    </row>
    <row r="9" spans="1:13" x14ac:dyDescent="0.55000000000000004">
      <c r="A9" s="129">
        <v>1926</v>
      </c>
      <c r="B9" s="133">
        <v>27.076444551769502</v>
      </c>
      <c r="C9" s="133">
        <v>27.62872154587269</v>
      </c>
      <c r="D9" s="133">
        <v>27.43836002416311</v>
      </c>
    </row>
    <row r="10" spans="1:13" x14ac:dyDescent="0.55000000000000004">
      <c r="A10" s="129">
        <v>1927</v>
      </c>
      <c r="B10" s="133">
        <v>27.328191770115073</v>
      </c>
      <c r="C10" s="133">
        <v>30.145572047899989</v>
      </c>
      <c r="D10" s="133">
        <v>28.819348003015424</v>
      </c>
    </row>
    <row r="11" spans="1:13" x14ac:dyDescent="0.55000000000000004">
      <c r="A11" s="129">
        <v>1928</v>
      </c>
      <c r="B11" s="133">
        <v>30.192873621124598</v>
      </c>
      <c r="C11" s="133">
        <v>30.010681860965423</v>
      </c>
      <c r="D11" s="133">
        <v>30.037770423158474</v>
      </c>
    </row>
    <row r="12" spans="1:13" x14ac:dyDescent="0.55000000000000004">
      <c r="A12" s="129">
        <v>1929</v>
      </c>
      <c r="B12" s="133">
        <v>27.517720223275482</v>
      </c>
      <c r="C12" s="133">
        <v>30.614686691065888</v>
      </c>
      <c r="D12" s="133">
        <v>29.227682213622924</v>
      </c>
    </row>
    <row r="13" spans="1:13" x14ac:dyDescent="0.55000000000000004">
      <c r="A13" s="129">
        <v>1930</v>
      </c>
      <c r="B13" s="133">
        <v>30.827620316602939</v>
      </c>
      <c r="C13" s="133">
        <v>32.094059710393005</v>
      </c>
      <c r="D13" s="133">
        <v>31.458043498376135</v>
      </c>
    </row>
    <row r="14" spans="1:13" x14ac:dyDescent="0.55000000000000004">
      <c r="A14" s="129">
        <v>1931</v>
      </c>
      <c r="B14" s="133">
        <v>25.802906199024392</v>
      </c>
      <c r="C14" s="133">
        <v>27.752809833387865</v>
      </c>
      <c r="D14" s="133">
        <v>26.869336377665437</v>
      </c>
    </row>
    <row r="15" spans="1:13" x14ac:dyDescent="0.55000000000000004">
      <c r="A15" s="129">
        <v>1932</v>
      </c>
      <c r="B15" s="133">
        <v>26.806572656592625</v>
      </c>
      <c r="C15" s="133">
        <v>27.987200042981623</v>
      </c>
      <c r="D15" s="133">
        <v>27.529565112011468</v>
      </c>
    </row>
    <row r="16" spans="1:13" x14ac:dyDescent="0.55000000000000004">
      <c r="A16" s="129">
        <v>1933</v>
      </c>
      <c r="B16" s="133">
        <v>29.783692676564069</v>
      </c>
      <c r="C16" s="133">
        <v>28.975189567756253</v>
      </c>
      <c r="D16" s="133">
        <v>29.458877477052695</v>
      </c>
    </row>
    <row r="17" spans="1:4" x14ac:dyDescent="0.55000000000000004">
      <c r="A17" s="129">
        <v>1934</v>
      </c>
      <c r="B17" s="133">
        <v>29.990873351593681</v>
      </c>
      <c r="C17" s="133">
        <v>30.072537240932377</v>
      </c>
      <c r="D17" s="133">
        <v>30.191949703807786</v>
      </c>
    </row>
    <row r="18" spans="1:4" x14ac:dyDescent="0.55000000000000004">
      <c r="A18" s="129">
        <v>1935</v>
      </c>
      <c r="B18" s="133">
        <v>29.901609073628794</v>
      </c>
      <c r="C18" s="133">
        <v>30.521356464571593</v>
      </c>
      <c r="D18" s="133">
        <v>30.22001473999126</v>
      </c>
    </row>
    <row r="19" spans="1:4" x14ac:dyDescent="0.55000000000000004">
      <c r="A19" s="129">
        <v>1936</v>
      </c>
      <c r="B19" s="133">
        <v>31.402547201849803</v>
      </c>
      <c r="C19" s="133">
        <v>31.725022612695565</v>
      </c>
      <c r="D19" s="133">
        <v>31.571252577693439</v>
      </c>
    </row>
    <row r="20" spans="1:4" x14ac:dyDescent="0.55000000000000004">
      <c r="A20" s="129">
        <v>1937</v>
      </c>
      <c r="B20" s="133">
        <v>33.187697786461698</v>
      </c>
      <c r="C20" s="133">
        <v>31.310296452522095</v>
      </c>
      <c r="D20" s="133">
        <v>32.156971603225685</v>
      </c>
    </row>
    <row r="21" spans="1:4" x14ac:dyDescent="0.55000000000000004">
      <c r="A21" s="129">
        <v>1938</v>
      </c>
      <c r="B21" s="133">
        <v>32.347884932744101</v>
      </c>
      <c r="C21" s="133">
        <v>32.621870455329706</v>
      </c>
      <c r="D21" s="133">
        <v>32.638228032187776</v>
      </c>
    </row>
    <row r="22" spans="1:4" x14ac:dyDescent="0.55000000000000004">
      <c r="A22" s="129">
        <v>1939</v>
      </c>
      <c r="B22" s="133">
        <v>34.362506240847551</v>
      </c>
      <c r="C22" s="133">
        <v>33.904501502348836</v>
      </c>
      <c r="D22" s="133">
        <v>34.172869181883314</v>
      </c>
    </row>
    <row r="23" spans="1:4" x14ac:dyDescent="0.55000000000000004">
      <c r="A23" s="129">
        <v>1940</v>
      </c>
      <c r="B23" s="133">
        <v>34.726189810841241</v>
      </c>
      <c r="C23" s="133">
        <v>31.431292035447548</v>
      </c>
      <c r="D23" s="133">
        <v>32.947593201407471</v>
      </c>
    </row>
    <row r="24" spans="1:4" x14ac:dyDescent="0.55000000000000004">
      <c r="A24" s="129">
        <v>1941</v>
      </c>
      <c r="B24" s="133">
        <v>34.968963616559591</v>
      </c>
      <c r="C24" s="133">
        <v>35.613297239751255</v>
      </c>
      <c r="D24" s="133">
        <v>35.439572502510892</v>
      </c>
    </row>
    <row r="25" spans="1:4" x14ac:dyDescent="0.55000000000000004">
      <c r="A25" s="129">
        <v>1942</v>
      </c>
      <c r="B25" s="133">
        <v>36.319191556316689</v>
      </c>
      <c r="C25" s="133">
        <v>37.102588711701451</v>
      </c>
      <c r="D25" s="133">
        <v>36.872516332250612</v>
      </c>
    </row>
    <row r="26" spans="1:4" x14ac:dyDescent="0.55000000000000004">
      <c r="A26" s="129">
        <v>1943</v>
      </c>
      <c r="B26" s="133">
        <v>36.008358280805574</v>
      </c>
      <c r="C26" s="133">
        <v>36.01377491347116</v>
      </c>
      <c r="D26" s="133">
        <v>36.038604018328563</v>
      </c>
    </row>
    <row r="27" spans="1:4" x14ac:dyDescent="0.55000000000000004">
      <c r="A27" s="129">
        <v>1944</v>
      </c>
      <c r="B27" s="133">
        <v>36.286517763613297</v>
      </c>
      <c r="C27" s="133">
        <v>32.377044050239213</v>
      </c>
      <c r="D27" s="133">
        <v>34.075653929068551</v>
      </c>
    </row>
    <row r="28" spans="1:4" x14ac:dyDescent="0.55000000000000004">
      <c r="A28" s="129">
        <v>1945</v>
      </c>
      <c r="B28" s="133">
        <v>34.617892240103934</v>
      </c>
      <c r="C28" s="133">
        <v>33.219057773305742</v>
      </c>
      <c r="D28" s="133">
        <v>33.845138465847803</v>
      </c>
    </row>
    <row r="29" spans="1:4" x14ac:dyDescent="0.55000000000000004">
      <c r="A29" s="129">
        <v>1946</v>
      </c>
      <c r="B29" s="133">
        <v>37.167107810572105</v>
      </c>
      <c r="C29" s="133">
        <v>31.929883410579546</v>
      </c>
      <c r="D29" s="133">
        <v>34.411201453569461</v>
      </c>
    </row>
    <row r="30" spans="1:4" x14ac:dyDescent="0.55000000000000004">
      <c r="A30" s="129">
        <v>1947</v>
      </c>
      <c r="B30" s="133">
        <v>34.816414105673694</v>
      </c>
      <c r="C30" s="133">
        <v>32.91131263701245</v>
      </c>
      <c r="D30" s="133">
        <v>33.758072374058841</v>
      </c>
    </row>
    <row r="31" spans="1:4" x14ac:dyDescent="0.55000000000000004">
      <c r="A31" s="129">
        <v>1948</v>
      </c>
      <c r="B31" s="133">
        <v>34.565181094382297</v>
      </c>
      <c r="C31" s="133">
        <v>33.106193894428124</v>
      </c>
      <c r="D31" s="133">
        <v>33.77819449099983</v>
      </c>
    </row>
    <row r="32" spans="1:4" x14ac:dyDescent="0.55000000000000004">
      <c r="A32" s="129">
        <v>1949</v>
      </c>
      <c r="B32" s="133">
        <v>35.15731536513907</v>
      </c>
      <c r="C32" s="133">
        <v>32.789992620774221</v>
      </c>
      <c r="D32" s="133">
        <v>33.73825310672833</v>
      </c>
    </row>
    <row r="33" spans="1:4" x14ac:dyDescent="0.55000000000000004">
      <c r="A33" s="129">
        <v>1950</v>
      </c>
      <c r="B33" s="133">
        <v>34.799957272040245</v>
      </c>
      <c r="C33" s="133">
        <v>33.486597213899621</v>
      </c>
      <c r="D33" s="133">
        <v>34.060853056256583</v>
      </c>
    </row>
    <row r="34" spans="1:4" x14ac:dyDescent="0.55000000000000004">
      <c r="A34" s="129">
        <v>1951</v>
      </c>
      <c r="B34" s="133">
        <v>33.548315051038131</v>
      </c>
      <c r="C34" s="133">
        <v>32.40283941347969</v>
      </c>
      <c r="D34" s="133">
        <v>33.020675531551888</v>
      </c>
    </row>
    <row r="35" spans="1:4" x14ac:dyDescent="0.55000000000000004">
      <c r="A35" s="129">
        <v>1952</v>
      </c>
      <c r="B35" s="133">
        <v>35.018937635702315</v>
      </c>
      <c r="C35" s="133">
        <v>32.259262245420672</v>
      </c>
      <c r="D35" s="133">
        <v>33.446665075072112</v>
      </c>
    </row>
    <row r="36" spans="1:4" x14ac:dyDescent="0.55000000000000004">
      <c r="A36" s="129">
        <v>1953</v>
      </c>
      <c r="B36" s="133">
        <v>35.000683463899634</v>
      </c>
      <c r="C36" s="133">
        <v>31.611200952044996</v>
      </c>
      <c r="D36" s="133">
        <v>33.04911536893988</v>
      </c>
    </row>
    <row r="37" spans="1:4" x14ac:dyDescent="0.55000000000000004">
      <c r="A37" s="129">
        <v>1954</v>
      </c>
      <c r="B37" s="133">
        <v>35.649707279649462</v>
      </c>
      <c r="C37" s="133">
        <v>31.81335336290061</v>
      </c>
      <c r="D37" s="133">
        <v>33.461742442154311</v>
      </c>
    </row>
    <row r="38" spans="1:4" x14ac:dyDescent="0.55000000000000004">
      <c r="A38" s="129">
        <v>1955</v>
      </c>
      <c r="B38" s="133">
        <v>32.562510768484678</v>
      </c>
      <c r="C38" s="133">
        <v>31.384396841790913</v>
      </c>
      <c r="D38" s="133">
        <v>31.823792819758935</v>
      </c>
    </row>
    <row r="39" spans="1:4" x14ac:dyDescent="0.55000000000000004">
      <c r="A39" s="129">
        <v>1956</v>
      </c>
      <c r="B39" s="133">
        <v>34.245816896282825</v>
      </c>
      <c r="C39" s="133">
        <v>32.725200101335645</v>
      </c>
      <c r="D39" s="133">
        <v>33.311823959302174</v>
      </c>
    </row>
    <row r="40" spans="1:4" x14ac:dyDescent="0.55000000000000004">
      <c r="A40" s="129">
        <v>1957</v>
      </c>
      <c r="B40" s="133">
        <v>35.08248889269985</v>
      </c>
      <c r="C40" s="133">
        <v>32.358008231724781</v>
      </c>
      <c r="D40" s="133">
        <v>33.649707590822395</v>
      </c>
    </row>
    <row r="41" spans="1:4" x14ac:dyDescent="0.55000000000000004">
      <c r="A41" s="129">
        <v>1958</v>
      </c>
      <c r="B41" s="133">
        <v>32.588927716717805</v>
      </c>
      <c r="C41" s="133">
        <v>30.586752602226596</v>
      </c>
      <c r="D41" s="133">
        <v>31.44816151279797</v>
      </c>
    </row>
    <row r="42" spans="1:4" x14ac:dyDescent="0.55000000000000004">
      <c r="A42" s="129">
        <v>1959</v>
      </c>
      <c r="B42" s="133">
        <v>36.034433071857762</v>
      </c>
      <c r="C42" s="133">
        <v>30.790276351994571</v>
      </c>
      <c r="D42" s="133">
        <v>32.905946928127058</v>
      </c>
    </row>
    <row r="43" spans="1:4" x14ac:dyDescent="0.55000000000000004">
      <c r="A43" s="129">
        <v>1960</v>
      </c>
      <c r="B43" s="133">
        <v>31.992218122707836</v>
      </c>
      <c r="C43" s="133">
        <v>30.007773644893692</v>
      </c>
      <c r="D43" s="133">
        <v>30.860968479853458</v>
      </c>
    </row>
    <row r="44" spans="1:4" x14ac:dyDescent="0.55000000000000004">
      <c r="A44" s="129">
        <v>1961</v>
      </c>
      <c r="B44" s="133">
        <v>31.033895128575079</v>
      </c>
      <c r="C44" s="133">
        <v>30.776545648601456</v>
      </c>
      <c r="D44" s="133">
        <v>30.869941527303922</v>
      </c>
    </row>
    <row r="45" spans="1:4" x14ac:dyDescent="0.55000000000000004">
      <c r="A45" s="129">
        <v>1962</v>
      </c>
      <c r="B45" s="133">
        <v>31.218058535835276</v>
      </c>
      <c r="C45" s="133">
        <v>30.285894578905577</v>
      </c>
      <c r="D45" s="133">
        <v>30.723167841183312</v>
      </c>
    </row>
    <row r="46" spans="1:4" x14ac:dyDescent="0.55000000000000004">
      <c r="A46" s="129">
        <v>1963</v>
      </c>
      <c r="B46" s="133">
        <v>33.18142329218287</v>
      </c>
      <c r="C46" s="133">
        <v>29.330393412351434</v>
      </c>
      <c r="D46" s="133">
        <v>30.905307601661605</v>
      </c>
    </row>
    <row r="47" spans="1:4" x14ac:dyDescent="0.55000000000000004">
      <c r="A47" s="129">
        <v>1964</v>
      </c>
      <c r="B47" s="133">
        <v>31.571258401409477</v>
      </c>
      <c r="C47" s="133">
        <v>28.42642834115297</v>
      </c>
      <c r="D47" s="133">
        <v>29.8784494307654</v>
      </c>
    </row>
    <row r="48" spans="1:4" x14ac:dyDescent="0.55000000000000004">
      <c r="A48" s="129">
        <v>1965</v>
      </c>
      <c r="B48" s="133">
        <v>31.912411331339552</v>
      </c>
      <c r="C48" s="133">
        <v>29.395917739859218</v>
      </c>
      <c r="D48" s="133">
        <v>30.487858502970791</v>
      </c>
    </row>
    <row r="49" spans="1:4" x14ac:dyDescent="0.55000000000000004">
      <c r="A49" s="129">
        <v>1966</v>
      </c>
      <c r="B49" s="133">
        <v>32.139691611046622</v>
      </c>
      <c r="C49" s="133">
        <v>29.600018561501138</v>
      </c>
      <c r="D49" s="133">
        <v>30.769618341997212</v>
      </c>
    </row>
    <row r="50" spans="1:4" x14ac:dyDescent="0.55000000000000004">
      <c r="A50" s="129">
        <v>1967</v>
      </c>
      <c r="B50" s="133">
        <v>31.407817304115788</v>
      </c>
      <c r="C50" s="133">
        <v>30.327016806597886</v>
      </c>
      <c r="D50" s="133">
        <v>30.739288137933144</v>
      </c>
    </row>
    <row r="51" spans="1:4" x14ac:dyDescent="0.55000000000000004">
      <c r="A51" s="129">
        <v>1968</v>
      </c>
      <c r="B51" s="133">
        <v>36.029426999999998</v>
      </c>
      <c r="C51" s="133">
        <v>28.754349999999999</v>
      </c>
      <c r="D51" s="133">
        <v>31.576574999999998</v>
      </c>
    </row>
    <row r="52" spans="1:4" x14ac:dyDescent="0.55000000000000004">
      <c r="A52" s="129">
        <v>1969</v>
      </c>
      <c r="B52" s="133">
        <v>33.438746000000002</v>
      </c>
      <c r="C52" s="133">
        <v>30.405747000000002</v>
      </c>
      <c r="D52" s="133">
        <v>31.557981000000002</v>
      </c>
    </row>
    <row r="53" spans="1:4" x14ac:dyDescent="0.55000000000000004">
      <c r="A53" s="129">
        <v>1970</v>
      </c>
      <c r="B53" s="133">
        <v>32.482551000000001</v>
      </c>
      <c r="C53" s="133">
        <v>30.882345999999998</v>
      </c>
      <c r="D53" s="133">
        <v>31.603871000000002</v>
      </c>
    </row>
    <row r="54" spans="1:4" x14ac:dyDescent="0.55000000000000004">
      <c r="A54" s="129">
        <v>1971</v>
      </c>
      <c r="B54" s="133">
        <v>32.660257999999999</v>
      </c>
      <c r="C54" s="133">
        <v>28.985897000000001</v>
      </c>
      <c r="D54" s="133">
        <v>30.577544</v>
      </c>
    </row>
    <row r="55" spans="1:4" x14ac:dyDescent="0.55000000000000004">
      <c r="A55" s="129">
        <v>1972</v>
      </c>
      <c r="B55" s="133">
        <v>33.560001999999997</v>
      </c>
      <c r="C55" s="133">
        <v>28.784538000000001</v>
      </c>
      <c r="D55" s="133">
        <v>30.737438999999998</v>
      </c>
    </row>
    <row r="56" spans="1:4" x14ac:dyDescent="0.55000000000000004">
      <c r="A56" s="129">
        <v>1973</v>
      </c>
      <c r="B56" s="133">
        <v>34.322685999999997</v>
      </c>
      <c r="C56" s="133">
        <v>30.046785</v>
      </c>
      <c r="D56" s="133">
        <v>31.827126</v>
      </c>
    </row>
    <row r="57" spans="1:4" x14ac:dyDescent="0.55000000000000004">
      <c r="A57" s="129">
        <v>1974</v>
      </c>
      <c r="B57" s="133">
        <v>35.612820999999997</v>
      </c>
      <c r="C57" s="133">
        <v>29.122385999999999</v>
      </c>
      <c r="D57" s="133">
        <v>31.922331</v>
      </c>
    </row>
    <row r="58" spans="1:4" x14ac:dyDescent="0.55000000000000004">
      <c r="A58" s="129">
        <v>1975</v>
      </c>
      <c r="B58" s="133">
        <v>36.409517999999998</v>
      </c>
      <c r="C58" s="133">
        <v>29.308323999999999</v>
      </c>
      <c r="D58" s="133">
        <v>32.168646000000003</v>
      </c>
    </row>
    <row r="59" spans="1:4" x14ac:dyDescent="0.55000000000000004">
      <c r="A59" s="129">
        <v>1976</v>
      </c>
      <c r="B59" s="133">
        <v>35.910735000000003</v>
      </c>
      <c r="C59" s="133">
        <v>29.810144999999999</v>
      </c>
      <c r="D59" s="133">
        <v>32.344050000000003</v>
      </c>
    </row>
    <row r="60" spans="1:4" x14ac:dyDescent="0.55000000000000004">
      <c r="A60" s="129">
        <v>1977</v>
      </c>
      <c r="B60" s="133">
        <v>35.599170999999998</v>
      </c>
      <c r="C60" s="133">
        <v>27.677802</v>
      </c>
      <c r="D60" s="133">
        <v>31.014942999999999</v>
      </c>
    </row>
    <row r="61" spans="1:4" x14ac:dyDescent="0.55000000000000004">
      <c r="A61" s="129">
        <v>1978</v>
      </c>
      <c r="B61" s="133">
        <v>36.557383000000002</v>
      </c>
      <c r="C61" s="133">
        <v>28.490568</v>
      </c>
      <c r="D61" s="133">
        <v>32.042254999999997</v>
      </c>
    </row>
    <row r="62" spans="1:4" x14ac:dyDescent="0.55000000000000004">
      <c r="A62" s="129">
        <v>1979</v>
      </c>
      <c r="B62" s="133">
        <v>36.884369</v>
      </c>
      <c r="C62" s="133">
        <v>27.781200999999999</v>
      </c>
      <c r="D62" s="133">
        <v>31.673770999999999</v>
      </c>
    </row>
    <row r="63" spans="1:4" x14ac:dyDescent="0.55000000000000004">
      <c r="A63" s="129">
        <v>1980</v>
      </c>
      <c r="B63" s="133">
        <v>35.507004999999999</v>
      </c>
      <c r="C63" s="133">
        <v>29.069648000000001</v>
      </c>
      <c r="D63" s="133">
        <v>31.759613000000002</v>
      </c>
    </row>
    <row r="64" spans="1:4" x14ac:dyDescent="0.55000000000000004">
      <c r="A64" s="129">
        <v>1981</v>
      </c>
      <c r="B64" s="133">
        <v>38.158144999999998</v>
      </c>
      <c r="C64" s="133">
        <v>28.546543</v>
      </c>
      <c r="D64" s="133">
        <v>32.503107999999997</v>
      </c>
    </row>
    <row r="65" spans="1:4" x14ac:dyDescent="0.55000000000000004">
      <c r="A65" s="129">
        <v>1982</v>
      </c>
      <c r="B65" s="133">
        <v>37.786051999999998</v>
      </c>
      <c r="C65" s="133">
        <v>28.206087</v>
      </c>
      <c r="D65" s="133">
        <v>32.345568999999998</v>
      </c>
    </row>
    <row r="66" spans="1:4" x14ac:dyDescent="0.55000000000000004">
      <c r="A66" s="129">
        <v>1983</v>
      </c>
      <c r="B66" s="133">
        <v>38.787610999999998</v>
      </c>
      <c r="C66" s="133">
        <v>28.025585</v>
      </c>
      <c r="D66" s="133">
        <v>32.382195000000003</v>
      </c>
    </row>
    <row r="67" spans="1:4" x14ac:dyDescent="0.55000000000000004">
      <c r="A67" s="129">
        <v>1984</v>
      </c>
      <c r="B67" s="133">
        <v>36.143867999999998</v>
      </c>
      <c r="C67" s="133">
        <v>26.434065</v>
      </c>
      <c r="D67" s="133">
        <v>30.555610999999999</v>
      </c>
    </row>
    <row r="68" spans="1:4" x14ac:dyDescent="0.55000000000000004">
      <c r="A68" s="129">
        <v>1985</v>
      </c>
      <c r="B68" s="133">
        <v>38.989697</v>
      </c>
      <c r="C68" s="133">
        <v>28.829336000000001</v>
      </c>
      <c r="D68" s="133">
        <v>33.160665999999999</v>
      </c>
    </row>
    <row r="69" spans="1:4" x14ac:dyDescent="0.55000000000000004">
      <c r="A69" s="129">
        <v>1986</v>
      </c>
      <c r="B69" s="133">
        <v>38.224747000000001</v>
      </c>
      <c r="C69" s="133">
        <v>28.773952000000001</v>
      </c>
      <c r="D69" s="133">
        <v>32.862735999999998</v>
      </c>
    </row>
    <row r="70" spans="1:4" x14ac:dyDescent="0.55000000000000004">
      <c r="A70" s="129">
        <v>1987</v>
      </c>
      <c r="B70" s="133">
        <v>38.714466000000002</v>
      </c>
      <c r="C70" s="133">
        <v>27.718661000000001</v>
      </c>
      <c r="D70" s="133">
        <v>32.388305000000003</v>
      </c>
    </row>
    <row r="71" spans="1:4" x14ac:dyDescent="0.55000000000000004">
      <c r="A71" s="129">
        <v>1988</v>
      </c>
      <c r="B71" s="133">
        <v>38.367648000000003</v>
      </c>
      <c r="C71" s="133">
        <v>26.298863999999998</v>
      </c>
      <c r="D71" s="133">
        <v>31.323647999999999</v>
      </c>
    </row>
    <row r="72" spans="1:4" x14ac:dyDescent="0.55000000000000004">
      <c r="A72" s="129">
        <v>1989</v>
      </c>
      <c r="B72" s="133">
        <v>37.759920000000001</v>
      </c>
      <c r="C72" s="133">
        <v>25.463728</v>
      </c>
      <c r="D72" s="133">
        <v>30.599589999999999</v>
      </c>
    </row>
    <row r="73" spans="1:4" x14ac:dyDescent="0.55000000000000004">
      <c r="A73" s="129">
        <v>1990</v>
      </c>
      <c r="B73" s="133">
        <v>36.627837</v>
      </c>
      <c r="C73" s="133">
        <v>25.285312000000001</v>
      </c>
      <c r="D73" s="133">
        <v>30.099796000000001</v>
      </c>
    </row>
    <row r="74" spans="1:4" x14ac:dyDescent="0.55000000000000004">
      <c r="A74" s="129">
        <v>1991</v>
      </c>
      <c r="B74" s="133">
        <v>36.207608999999998</v>
      </c>
      <c r="C74" s="133">
        <v>24.708114999999999</v>
      </c>
      <c r="D74" s="133">
        <v>29.721031</v>
      </c>
    </row>
    <row r="75" spans="1:4" x14ac:dyDescent="0.55000000000000004">
      <c r="A75" s="129">
        <v>1992</v>
      </c>
      <c r="B75" s="133">
        <v>36.462204999999997</v>
      </c>
      <c r="C75" s="133">
        <v>24.18458</v>
      </c>
      <c r="D75" s="133">
        <v>29.384444999999999</v>
      </c>
    </row>
    <row r="76" spans="1:4" x14ac:dyDescent="0.55000000000000004">
      <c r="A76" s="129">
        <v>1993</v>
      </c>
      <c r="B76" s="133">
        <v>36.011552999999999</v>
      </c>
      <c r="C76" s="133">
        <v>24.402657000000001</v>
      </c>
      <c r="D76" s="133">
        <v>29.368538999999998</v>
      </c>
    </row>
    <row r="77" spans="1:4" x14ac:dyDescent="0.55000000000000004">
      <c r="A77" s="129">
        <v>1994</v>
      </c>
      <c r="B77" s="133">
        <v>36.503155</v>
      </c>
      <c r="C77" s="133">
        <v>24.700986</v>
      </c>
      <c r="D77" s="133">
        <v>29.956531999999999</v>
      </c>
    </row>
    <row r="78" spans="1:4" x14ac:dyDescent="0.55000000000000004">
      <c r="A78" s="129">
        <v>1995</v>
      </c>
      <c r="B78" s="133">
        <v>35.184252999999998</v>
      </c>
      <c r="C78" s="133">
        <v>23.149100000000001</v>
      </c>
      <c r="D78" s="133">
        <v>28.354071000000001</v>
      </c>
    </row>
    <row r="79" spans="1:4" x14ac:dyDescent="0.55000000000000004">
      <c r="A79" s="129">
        <v>1996</v>
      </c>
      <c r="B79" s="133">
        <v>35.429028000000002</v>
      </c>
      <c r="C79" s="133">
        <v>23.088826999999998</v>
      </c>
      <c r="D79" s="133">
        <v>28.516486</v>
      </c>
    </row>
    <row r="80" spans="1:4" x14ac:dyDescent="0.55000000000000004">
      <c r="A80" s="129">
        <v>1997</v>
      </c>
      <c r="B80" s="133">
        <v>34.766131999999999</v>
      </c>
      <c r="C80" s="133">
        <v>23.157489000000002</v>
      </c>
      <c r="D80" s="133">
        <v>28.269971999999999</v>
      </c>
    </row>
    <row r="81" spans="1:4" x14ac:dyDescent="0.55000000000000004">
      <c r="A81" s="129">
        <v>1998</v>
      </c>
      <c r="B81" s="133">
        <v>33.091137000000003</v>
      </c>
      <c r="C81" s="133">
        <v>22.454730999999999</v>
      </c>
      <c r="D81" s="133">
        <v>27.093404</v>
      </c>
    </row>
    <row r="82" spans="1:4" x14ac:dyDescent="0.55000000000000004">
      <c r="A82" s="129">
        <v>1999</v>
      </c>
      <c r="B82" s="133">
        <v>33.518470999999998</v>
      </c>
      <c r="C82" s="133">
        <v>21.254491999999999</v>
      </c>
      <c r="D82" s="133">
        <v>26.681515999999998</v>
      </c>
    </row>
    <row r="83" spans="1:4" x14ac:dyDescent="0.55000000000000004">
      <c r="A83" s="129">
        <v>2000</v>
      </c>
      <c r="B83" s="133">
        <v>32.021923000000001</v>
      </c>
      <c r="C83" s="133">
        <v>21.411885000000002</v>
      </c>
      <c r="D83" s="133">
        <v>26.19491</v>
      </c>
    </row>
    <row r="84" spans="1:4" x14ac:dyDescent="0.55000000000000004">
      <c r="A84" s="129">
        <v>2001</v>
      </c>
      <c r="B84" s="133">
        <v>31.895576999999999</v>
      </c>
      <c r="C84" s="133">
        <v>20.602948000000001</v>
      </c>
      <c r="D84" s="133">
        <v>25.645064999999999</v>
      </c>
    </row>
    <row r="85" spans="1:4" x14ac:dyDescent="0.55000000000000004">
      <c r="A85" s="129">
        <v>2002</v>
      </c>
      <c r="B85" s="133">
        <v>29.745930999999999</v>
      </c>
      <c r="C85" s="133">
        <v>20.926608999999999</v>
      </c>
      <c r="D85" s="133">
        <v>24.905866</v>
      </c>
    </row>
    <row r="86" spans="1:4" x14ac:dyDescent="0.55000000000000004">
      <c r="A86" s="129">
        <v>2003</v>
      </c>
      <c r="B86" s="133">
        <v>30.372216999999999</v>
      </c>
      <c r="C86" s="133">
        <v>20.243731</v>
      </c>
      <c r="D86" s="133">
        <v>24.843684</v>
      </c>
    </row>
    <row r="87" spans="1:4" x14ac:dyDescent="0.55000000000000004">
      <c r="A87" s="129">
        <v>2004</v>
      </c>
      <c r="B87" s="133">
        <v>28.193180000000002</v>
      </c>
      <c r="C87" s="133">
        <v>19.521453999999999</v>
      </c>
      <c r="D87" s="133">
        <v>23.491167999999998</v>
      </c>
    </row>
    <row r="88" spans="1:4" x14ac:dyDescent="0.55000000000000004">
      <c r="A88" s="129">
        <v>2005</v>
      </c>
      <c r="B88" s="133">
        <v>28.814050999999999</v>
      </c>
      <c r="C88" s="133">
        <v>18.167003000000001</v>
      </c>
      <c r="D88" s="133">
        <v>23.005762000000001</v>
      </c>
    </row>
    <row r="89" spans="1:4" x14ac:dyDescent="0.55000000000000004">
      <c r="A89" s="129">
        <v>2006</v>
      </c>
      <c r="B89" s="133">
        <v>28.088531</v>
      </c>
      <c r="C89" s="133">
        <v>18.15155</v>
      </c>
      <c r="D89" s="133">
        <v>22.623034000000001</v>
      </c>
    </row>
    <row r="90" spans="1:4" x14ac:dyDescent="0.55000000000000004">
      <c r="A90" s="129">
        <v>2007</v>
      </c>
      <c r="B90" s="133">
        <v>26.582238</v>
      </c>
      <c r="C90" s="133">
        <v>17.753786999999999</v>
      </c>
      <c r="D90" s="133">
        <v>21.771647999999999</v>
      </c>
    </row>
    <row r="91" spans="1:4" x14ac:dyDescent="0.55000000000000004">
      <c r="A91" s="129">
        <v>2008</v>
      </c>
      <c r="B91" s="133">
        <v>27.183350000000001</v>
      </c>
      <c r="C91" s="133">
        <v>18.733114</v>
      </c>
      <c r="D91" s="133">
        <v>22.563673000000001</v>
      </c>
    </row>
    <row r="92" spans="1:4" x14ac:dyDescent="0.55000000000000004">
      <c r="A92" s="129">
        <v>2009</v>
      </c>
      <c r="B92" s="133">
        <v>26.829491999999998</v>
      </c>
      <c r="C92" s="133">
        <v>17.659309</v>
      </c>
      <c r="D92" s="133">
        <v>21.819561</v>
      </c>
    </row>
    <row r="93" spans="1:4" x14ac:dyDescent="0.55000000000000004">
      <c r="A93" s="129">
        <v>2010</v>
      </c>
      <c r="B93" s="133">
        <v>25.978952</v>
      </c>
      <c r="C93" s="133">
        <v>17.143905</v>
      </c>
      <c r="D93" s="133">
        <v>21.185655000000001</v>
      </c>
    </row>
    <row r="94" spans="1:4" x14ac:dyDescent="0.55000000000000004">
      <c r="A94" s="129">
        <v>2011</v>
      </c>
      <c r="B94" s="133">
        <v>24.509601</v>
      </c>
      <c r="C94" s="133">
        <v>16.666858999999999</v>
      </c>
      <c r="D94" s="133">
        <v>20.315588999999999</v>
      </c>
    </row>
    <row r="95" spans="1:4" x14ac:dyDescent="0.55000000000000004">
      <c r="A95" s="129">
        <v>2012</v>
      </c>
      <c r="B95" s="133">
        <v>23.925359</v>
      </c>
      <c r="C95" s="133">
        <v>15.860469</v>
      </c>
      <c r="D95" s="133">
        <v>19.531037999999999</v>
      </c>
    </row>
    <row r="96" spans="1:4" x14ac:dyDescent="0.55000000000000004">
      <c r="A96" s="129">
        <v>2013</v>
      </c>
      <c r="B96" s="133">
        <v>24.021789999999999</v>
      </c>
      <c r="C96" s="133">
        <v>16.398985</v>
      </c>
      <c r="D96" s="133">
        <v>19.927997999999999</v>
      </c>
    </row>
    <row r="97" spans="1:4" x14ac:dyDescent="0.55000000000000004">
      <c r="A97" s="129">
        <v>2014</v>
      </c>
      <c r="B97" s="133">
        <v>22.794360000000001</v>
      </c>
      <c r="C97" s="133">
        <v>15.614050000000001</v>
      </c>
      <c r="D97" s="133">
        <v>18.933503000000002</v>
      </c>
    </row>
    <row r="98" spans="1:4" x14ac:dyDescent="0.55000000000000004">
      <c r="A98" s="129">
        <v>2015</v>
      </c>
      <c r="B98" s="133">
        <v>23.000723000000001</v>
      </c>
      <c r="C98" s="133">
        <v>16.485341999999999</v>
      </c>
      <c r="D98" s="133">
        <v>19.491312000000001</v>
      </c>
    </row>
    <row r="99" spans="1:4" x14ac:dyDescent="0.55000000000000004">
      <c r="A99" s="129">
        <v>2016</v>
      </c>
      <c r="B99" s="133">
        <v>22.676172000000001</v>
      </c>
      <c r="C99" s="133">
        <v>15.382292</v>
      </c>
      <c r="D99" s="133">
        <v>18.748833000000001</v>
      </c>
    </row>
    <row r="100" spans="1:4" x14ac:dyDescent="0.55000000000000004">
      <c r="A100" s="129">
        <v>2017</v>
      </c>
      <c r="B100" s="133">
        <v>21.161649000000001</v>
      </c>
      <c r="C100" s="133">
        <v>14.6722</v>
      </c>
      <c r="D100" s="133">
        <v>17.672505000000001</v>
      </c>
    </row>
    <row r="101" spans="1:4" x14ac:dyDescent="0.55000000000000004">
      <c r="A101" s="129">
        <v>2018</v>
      </c>
      <c r="B101" s="133">
        <v>20.843423000000001</v>
      </c>
      <c r="C101" s="133">
        <v>14.853740999999999</v>
      </c>
      <c r="D101" s="133">
        <v>17.649868999999999</v>
      </c>
    </row>
    <row r="102" spans="1:4" x14ac:dyDescent="0.55000000000000004">
      <c r="A102" s="129">
        <v>2019</v>
      </c>
      <c r="B102" s="133">
        <v>20.010843999999999</v>
      </c>
      <c r="C102" s="133">
        <v>13.719448999999999</v>
      </c>
      <c r="D102" s="133">
        <v>16.651917999999998</v>
      </c>
    </row>
    <row r="103" spans="1:4" x14ac:dyDescent="0.55000000000000004">
      <c r="A103" s="129">
        <v>2020</v>
      </c>
      <c r="B103" s="133">
        <v>19.317094000000001</v>
      </c>
      <c r="C103" s="133">
        <v>14.003073000000001</v>
      </c>
      <c r="D103" s="133">
        <v>16.490587000000001</v>
      </c>
    </row>
  </sheetData>
  <hyperlinks>
    <hyperlink ref="M1" location="Contents!A1" display="Return to contents page" xr:uid="{6082A0B8-80F6-42C2-A658-B6B4534C10EE}"/>
  </hyperlink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CD7B9-AEB5-4DB9-AEAD-ED6412C2372C}">
  <dimension ref="A1:S56"/>
  <sheetViews>
    <sheetView showGridLines="0" workbookViewId="0">
      <selection activeCell="E3" sqref="A3:E3"/>
    </sheetView>
  </sheetViews>
  <sheetFormatPr defaultRowHeight="14.4" x14ac:dyDescent="0.55000000000000004"/>
  <sheetData>
    <row r="1" spans="1:19" x14ac:dyDescent="0.55000000000000004">
      <c r="A1" s="134" t="s">
        <v>643</v>
      </c>
      <c r="S1" s="2" t="s">
        <v>887</v>
      </c>
    </row>
    <row r="3" spans="1:19" ht="100.8" x14ac:dyDescent="0.55000000000000004">
      <c r="A3" s="407" t="s">
        <v>522</v>
      </c>
      <c r="B3" s="408" t="s">
        <v>687</v>
      </c>
      <c r="C3" s="408" t="s">
        <v>688</v>
      </c>
      <c r="D3" s="407" t="s">
        <v>691</v>
      </c>
      <c r="E3" s="407" t="s">
        <v>522</v>
      </c>
    </row>
    <row r="4" spans="1:19" x14ac:dyDescent="0.55000000000000004">
      <c r="A4" s="129">
        <v>1968</v>
      </c>
      <c r="B4" s="133">
        <v>48.217785999999997</v>
      </c>
      <c r="C4" s="133">
        <v>15.275501999999999</v>
      </c>
      <c r="D4" s="129"/>
      <c r="E4" s="129">
        <v>1968</v>
      </c>
    </row>
    <row r="5" spans="1:19" x14ac:dyDescent="0.55000000000000004">
      <c r="A5" s="129">
        <v>1969</v>
      </c>
      <c r="B5" s="133">
        <v>47.887635000000003</v>
      </c>
      <c r="C5" s="133">
        <v>17.242583</v>
      </c>
      <c r="D5" s="129"/>
      <c r="E5" s="129">
        <v>1969</v>
      </c>
    </row>
    <row r="6" spans="1:19" x14ac:dyDescent="0.55000000000000004">
      <c r="A6" s="129">
        <v>1970</v>
      </c>
      <c r="B6" s="133">
        <v>50.934722000000001</v>
      </c>
      <c r="C6" s="133">
        <v>18.003067000000001</v>
      </c>
      <c r="D6" s="129"/>
      <c r="E6" s="129">
        <v>1970</v>
      </c>
    </row>
    <row r="7" spans="1:19" x14ac:dyDescent="0.55000000000000004">
      <c r="A7" s="129">
        <v>1971</v>
      </c>
      <c r="B7" s="133">
        <v>47.643278000000002</v>
      </c>
      <c r="C7" s="133">
        <v>15.309025</v>
      </c>
      <c r="D7" s="129">
        <v>398</v>
      </c>
      <c r="E7" s="129">
        <v>1971</v>
      </c>
    </row>
    <row r="8" spans="1:19" x14ac:dyDescent="0.55000000000000004">
      <c r="A8" s="129">
        <v>1972</v>
      </c>
      <c r="B8" s="133">
        <v>42.371245999999999</v>
      </c>
      <c r="C8" s="133">
        <v>15.035261</v>
      </c>
      <c r="D8" s="129"/>
      <c r="E8" s="129">
        <v>1972</v>
      </c>
    </row>
    <row r="9" spans="1:19" x14ac:dyDescent="0.55000000000000004">
      <c r="A9" s="129">
        <v>1973</v>
      </c>
      <c r="B9" s="133">
        <v>44.696922999999998</v>
      </c>
      <c r="C9" s="133">
        <v>15.750329000000001</v>
      </c>
      <c r="D9" s="129"/>
      <c r="E9" s="129">
        <v>1973</v>
      </c>
    </row>
    <row r="10" spans="1:19" x14ac:dyDescent="0.55000000000000004">
      <c r="A10" s="129">
        <v>1974</v>
      </c>
      <c r="B10" s="133">
        <v>43.643642</v>
      </c>
      <c r="C10" s="133">
        <v>15.546306</v>
      </c>
      <c r="D10" s="129"/>
      <c r="E10" s="129">
        <v>1974</v>
      </c>
    </row>
    <row r="11" spans="1:19" x14ac:dyDescent="0.55000000000000004">
      <c r="A11" s="129">
        <v>1975</v>
      </c>
      <c r="B11" s="133">
        <v>42.842500000000001</v>
      </c>
      <c r="C11" s="133">
        <v>14.313573</v>
      </c>
      <c r="D11" s="129"/>
      <c r="E11" s="129">
        <v>1975</v>
      </c>
    </row>
    <row r="12" spans="1:19" x14ac:dyDescent="0.55000000000000004">
      <c r="A12" s="129">
        <v>1976</v>
      </c>
      <c r="B12" s="133">
        <v>39.693589000000003</v>
      </c>
      <c r="C12" s="133">
        <v>14.355333</v>
      </c>
      <c r="D12" s="129">
        <v>471</v>
      </c>
      <c r="E12" s="129">
        <v>1976</v>
      </c>
    </row>
    <row r="13" spans="1:19" x14ac:dyDescent="0.55000000000000004">
      <c r="A13" s="129">
        <v>1977</v>
      </c>
      <c r="B13" s="133">
        <v>41.952544000000003</v>
      </c>
      <c r="C13" s="133">
        <v>15.184976000000001</v>
      </c>
      <c r="D13" s="129"/>
      <c r="E13" s="129">
        <v>1977</v>
      </c>
    </row>
    <row r="14" spans="1:19" x14ac:dyDescent="0.55000000000000004">
      <c r="A14" s="129">
        <v>1978</v>
      </c>
      <c r="B14" s="133">
        <v>39.291328</v>
      </c>
      <c r="C14" s="133">
        <v>15.190633999999999</v>
      </c>
      <c r="D14" s="129"/>
      <c r="E14" s="129">
        <v>1978</v>
      </c>
    </row>
    <row r="15" spans="1:19" x14ac:dyDescent="0.55000000000000004">
      <c r="A15" s="129">
        <v>1979</v>
      </c>
      <c r="B15" s="133">
        <v>37.994238000000003</v>
      </c>
      <c r="C15" s="133">
        <v>14.061678000000001</v>
      </c>
      <c r="D15" s="129">
        <v>507</v>
      </c>
      <c r="E15" s="129">
        <v>1979</v>
      </c>
    </row>
    <row r="16" spans="1:19" x14ac:dyDescent="0.55000000000000004">
      <c r="A16" s="129">
        <v>1980</v>
      </c>
      <c r="B16" s="133">
        <v>36.293619</v>
      </c>
      <c r="C16" s="133">
        <v>13.183914</v>
      </c>
      <c r="D16" s="129"/>
      <c r="E16" s="129">
        <v>1980</v>
      </c>
    </row>
    <row r="17" spans="1:5" x14ac:dyDescent="0.55000000000000004">
      <c r="A17" s="129">
        <v>1981</v>
      </c>
      <c r="B17" s="133">
        <v>35.017274999999998</v>
      </c>
      <c r="C17" s="133">
        <v>11.935497</v>
      </c>
      <c r="D17" s="129"/>
      <c r="E17" s="129">
        <v>1981</v>
      </c>
    </row>
    <row r="18" spans="1:5" x14ac:dyDescent="0.55000000000000004">
      <c r="A18" s="129">
        <v>1982</v>
      </c>
      <c r="B18" s="133">
        <v>34.560628000000001</v>
      </c>
      <c r="C18" s="133">
        <v>11.853896000000001</v>
      </c>
      <c r="D18" s="129">
        <v>540</v>
      </c>
      <c r="E18" s="129">
        <v>1982</v>
      </c>
    </row>
    <row r="19" spans="1:5" x14ac:dyDescent="0.55000000000000004">
      <c r="A19" s="129">
        <v>1983</v>
      </c>
      <c r="B19" s="133">
        <v>28.060593999999998</v>
      </c>
      <c r="C19" s="133">
        <v>10.548616000000001</v>
      </c>
      <c r="D19" s="129"/>
      <c r="E19" s="129">
        <v>1983</v>
      </c>
    </row>
    <row r="20" spans="1:5" x14ac:dyDescent="0.55000000000000004">
      <c r="A20" s="129">
        <v>1984</v>
      </c>
      <c r="B20" s="133">
        <v>26.861324</v>
      </c>
      <c r="C20" s="133">
        <v>10.466958999999999</v>
      </c>
      <c r="D20" s="129"/>
      <c r="E20" s="129">
        <v>1984</v>
      </c>
    </row>
    <row r="21" spans="1:5" x14ac:dyDescent="0.55000000000000004">
      <c r="A21" s="129">
        <v>1985</v>
      </c>
      <c r="B21" s="133">
        <v>27.712944</v>
      </c>
      <c r="C21" s="133">
        <v>11.142716999999999</v>
      </c>
      <c r="D21" s="129">
        <v>567</v>
      </c>
      <c r="E21" s="129">
        <v>1985</v>
      </c>
    </row>
    <row r="22" spans="1:5" x14ac:dyDescent="0.55000000000000004">
      <c r="A22" s="129">
        <v>1986</v>
      </c>
      <c r="B22" s="133">
        <v>28.124628000000001</v>
      </c>
      <c r="C22" s="133">
        <v>11.074128</v>
      </c>
      <c r="D22" s="129"/>
      <c r="E22" s="129">
        <v>1986</v>
      </c>
    </row>
    <row r="23" spans="1:5" x14ac:dyDescent="0.55000000000000004">
      <c r="A23" s="129">
        <v>1987</v>
      </c>
      <c r="B23" s="133">
        <v>26.100619999999999</v>
      </c>
      <c r="C23" s="133">
        <v>9.8783416000000006</v>
      </c>
      <c r="D23" s="129"/>
      <c r="E23" s="129">
        <v>1987</v>
      </c>
    </row>
    <row r="24" spans="1:5" x14ac:dyDescent="0.55000000000000004">
      <c r="A24" s="129">
        <v>1988</v>
      </c>
      <c r="B24" s="133">
        <v>27.750582000000001</v>
      </c>
      <c r="C24" s="133">
        <v>11.266171999999999</v>
      </c>
      <c r="D24" s="129">
        <v>567</v>
      </c>
      <c r="E24" s="129">
        <v>1988</v>
      </c>
    </row>
    <row r="25" spans="1:5" x14ac:dyDescent="0.55000000000000004">
      <c r="A25" s="129">
        <v>1989</v>
      </c>
      <c r="B25" s="133">
        <v>25.106033</v>
      </c>
      <c r="C25" s="133">
        <v>10.115487</v>
      </c>
      <c r="D25" s="129"/>
      <c r="E25" s="129">
        <v>1989</v>
      </c>
    </row>
    <row r="26" spans="1:5" x14ac:dyDescent="0.55000000000000004">
      <c r="A26" s="129">
        <v>1990</v>
      </c>
      <c r="B26" s="133">
        <v>22.290996</v>
      </c>
      <c r="C26" s="133">
        <v>9.0168073999999994</v>
      </c>
      <c r="D26" s="129"/>
      <c r="E26" s="129">
        <v>1990</v>
      </c>
    </row>
    <row r="27" spans="1:5" x14ac:dyDescent="0.55000000000000004">
      <c r="A27" s="129">
        <v>1991</v>
      </c>
      <c r="B27" s="133">
        <v>19.429245999999999</v>
      </c>
      <c r="C27" s="133">
        <v>7.8158463999999999</v>
      </c>
      <c r="D27" s="129">
        <v>582</v>
      </c>
      <c r="E27" s="129">
        <v>1991</v>
      </c>
    </row>
    <row r="28" spans="1:5" x14ac:dyDescent="0.55000000000000004">
      <c r="A28" s="129">
        <v>1992</v>
      </c>
      <c r="B28" s="133">
        <v>17.634886000000002</v>
      </c>
      <c r="C28" s="133">
        <v>7.8565860000000001</v>
      </c>
      <c r="D28" s="129"/>
      <c r="E28" s="129">
        <v>1992</v>
      </c>
    </row>
    <row r="29" spans="1:5" x14ac:dyDescent="0.55000000000000004">
      <c r="A29" s="129">
        <v>1993</v>
      </c>
      <c r="B29" s="133">
        <v>17.027653999999998</v>
      </c>
      <c r="C29" s="133">
        <v>6.6593682000000003</v>
      </c>
      <c r="D29" s="129">
        <v>595</v>
      </c>
      <c r="E29" s="129">
        <v>1993</v>
      </c>
    </row>
    <row r="30" spans="1:5" x14ac:dyDescent="0.55000000000000004">
      <c r="A30" s="129">
        <v>1994</v>
      </c>
      <c r="B30" s="133">
        <v>16.682822000000002</v>
      </c>
      <c r="C30" s="133">
        <v>6.9087813000000002</v>
      </c>
      <c r="D30" s="129"/>
      <c r="E30" s="129">
        <v>1994</v>
      </c>
    </row>
    <row r="31" spans="1:5" x14ac:dyDescent="0.55000000000000004">
      <c r="A31" s="129">
        <v>1995</v>
      </c>
      <c r="B31" s="133">
        <v>16.962956999999999</v>
      </c>
      <c r="C31" s="133">
        <v>7.3530252000000003</v>
      </c>
      <c r="D31" s="129">
        <v>606</v>
      </c>
      <c r="E31" s="129">
        <v>1995</v>
      </c>
    </row>
    <row r="32" spans="1:5" x14ac:dyDescent="0.55000000000000004">
      <c r="A32" s="129">
        <v>1996</v>
      </c>
      <c r="B32" s="133">
        <v>16.729803</v>
      </c>
      <c r="C32" s="133">
        <v>6.1549256000000003</v>
      </c>
      <c r="D32" s="129">
        <v>614</v>
      </c>
      <c r="E32" s="129">
        <v>1996</v>
      </c>
    </row>
    <row r="33" spans="1:5" x14ac:dyDescent="0.55000000000000004">
      <c r="A33" s="129">
        <v>1997</v>
      </c>
      <c r="B33" s="133">
        <v>14.915190000000001</v>
      </c>
      <c r="C33" s="133">
        <v>6.2333119000000003</v>
      </c>
      <c r="D33" s="129">
        <v>612</v>
      </c>
      <c r="E33" s="129">
        <v>1997</v>
      </c>
    </row>
    <row r="34" spans="1:5" x14ac:dyDescent="0.55000000000000004">
      <c r="A34" s="129">
        <v>1998</v>
      </c>
      <c r="B34" s="133">
        <v>14.696704</v>
      </c>
      <c r="C34" s="133">
        <v>5.6905199</v>
      </c>
      <c r="D34" s="129">
        <v>644</v>
      </c>
      <c r="E34" s="129">
        <v>1998</v>
      </c>
    </row>
    <row r="35" spans="1:5" x14ac:dyDescent="0.55000000000000004">
      <c r="A35" s="129">
        <v>1999</v>
      </c>
      <c r="B35" s="133">
        <v>14.714053</v>
      </c>
      <c r="C35" s="133">
        <v>5.7629614</v>
      </c>
      <c r="D35" s="129">
        <v>647</v>
      </c>
      <c r="E35" s="129">
        <v>1999</v>
      </c>
    </row>
    <row r="36" spans="1:5" x14ac:dyDescent="0.55000000000000004">
      <c r="A36" s="129">
        <v>2000</v>
      </c>
      <c r="B36" s="133">
        <v>14.753504</v>
      </c>
      <c r="C36" s="133">
        <v>5.6418907000000003</v>
      </c>
      <c r="D36" s="129"/>
      <c r="E36" s="129">
        <v>2000</v>
      </c>
    </row>
    <row r="37" spans="1:5" x14ac:dyDescent="0.55000000000000004">
      <c r="A37" s="129">
        <v>2001</v>
      </c>
      <c r="B37" s="133">
        <v>14.808392</v>
      </c>
      <c r="C37" s="133">
        <v>5.0090322</v>
      </c>
      <c r="D37" s="129">
        <v>645</v>
      </c>
      <c r="E37" s="129">
        <v>2001</v>
      </c>
    </row>
    <row r="38" spans="1:5" x14ac:dyDescent="0.55000000000000004">
      <c r="A38" s="129">
        <v>2002</v>
      </c>
      <c r="B38" s="133">
        <v>13.909387000000001</v>
      </c>
      <c r="C38" s="133">
        <v>4.9023079000000003</v>
      </c>
      <c r="D38" s="129">
        <v>654</v>
      </c>
      <c r="E38" s="129">
        <v>2002</v>
      </c>
    </row>
    <row r="39" spans="1:5" x14ac:dyDescent="0.55000000000000004">
      <c r="A39" s="129">
        <v>2003</v>
      </c>
      <c r="B39" s="133">
        <v>12.762060999999999</v>
      </c>
      <c r="C39" s="133">
        <v>4.5561575000000003</v>
      </c>
      <c r="D39" s="129">
        <v>663</v>
      </c>
      <c r="E39" s="129">
        <v>2003</v>
      </c>
    </row>
    <row r="40" spans="1:5" x14ac:dyDescent="0.55000000000000004">
      <c r="A40" s="129">
        <v>2004</v>
      </c>
      <c r="B40" s="133">
        <v>11.855111000000001</v>
      </c>
      <c r="C40" s="133">
        <v>4.2485242999999997</v>
      </c>
      <c r="D40" s="129">
        <v>674</v>
      </c>
      <c r="E40" s="129">
        <v>2004</v>
      </c>
    </row>
    <row r="41" spans="1:5" x14ac:dyDescent="0.55000000000000004">
      <c r="A41" s="129">
        <v>2005</v>
      </c>
      <c r="B41" s="133">
        <v>11.717162</v>
      </c>
      <c r="C41" s="133">
        <v>3.8899360000000001</v>
      </c>
      <c r="D41" s="129">
        <v>686</v>
      </c>
      <c r="E41" s="129">
        <v>2005</v>
      </c>
    </row>
    <row r="42" spans="1:5" x14ac:dyDescent="0.55000000000000004">
      <c r="A42" s="129">
        <v>2006</v>
      </c>
      <c r="B42" s="133">
        <v>12.636310999999999</v>
      </c>
      <c r="C42" s="133">
        <v>4.0744539</v>
      </c>
      <c r="D42" s="129">
        <v>699</v>
      </c>
      <c r="E42" s="129">
        <v>2006</v>
      </c>
    </row>
    <row r="43" spans="1:5" x14ac:dyDescent="0.55000000000000004">
      <c r="A43" s="129">
        <v>2007</v>
      </c>
      <c r="B43" s="133">
        <v>11.616669999999999</v>
      </c>
      <c r="C43" s="133">
        <v>4.0141980999999998</v>
      </c>
      <c r="D43" s="129">
        <v>705</v>
      </c>
      <c r="E43" s="129">
        <v>2007</v>
      </c>
    </row>
    <row r="44" spans="1:5" x14ac:dyDescent="0.55000000000000004">
      <c r="A44" s="129">
        <v>2008</v>
      </c>
      <c r="B44" s="133">
        <v>10.701447999999999</v>
      </c>
      <c r="C44" s="133">
        <v>3.6519857</v>
      </c>
      <c r="D44" s="129">
        <v>717</v>
      </c>
      <c r="E44" s="129">
        <v>2008</v>
      </c>
    </row>
    <row r="45" spans="1:5" x14ac:dyDescent="0.55000000000000004">
      <c r="A45" s="129">
        <v>2009</v>
      </c>
      <c r="B45" s="133">
        <v>10.777450999999999</v>
      </c>
      <c r="C45" s="133">
        <v>3.8193830000000002</v>
      </c>
      <c r="D45" s="129">
        <v>720</v>
      </c>
      <c r="E45" s="129">
        <v>2009</v>
      </c>
    </row>
    <row r="46" spans="1:5" x14ac:dyDescent="0.55000000000000004">
      <c r="A46" s="129">
        <v>2010</v>
      </c>
      <c r="B46" s="133">
        <v>10.121748999999999</v>
      </c>
      <c r="C46" s="133">
        <v>3.4514236999999999</v>
      </c>
      <c r="D46" s="129">
        <v>731</v>
      </c>
      <c r="E46" s="129">
        <v>2010</v>
      </c>
    </row>
    <row r="47" spans="1:5" x14ac:dyDescent="0.55000000000000004">
      <c r="A47" s="129">
        <v>2011</v>
      </c>
      <c r="B47" s="133">
        <v>9.2974209999999999</v>
      </c>
      <c r="C47" s="133">
        <v>3.2783633000000001</v>
      </c>
      <c r="D47" s="129">
        <v>730</v>
      </c>
      <c r="E47" s="129">
        <v>2011</v>
      </c>
    </row>
    <row r="48" spans="1:5" x14ac:dyDescent="0.55000000000000004">
      <c r="A48" s="129">
        <v>2012</v>
      </c>
      <c r="B48" s="133">
        <v>8.9612017999999996</v>
      </c>
      <c r="C48" s="133">
        <v>3.2044952000000002</v>
      </c>
      <c r="D48" s="129">
        <v>745</v>
      </c>
      <c r="E48" s="129">
        <v>2012</v>
      </c>
    </row>
    <row r="49" spans="1:5" x14ac:dyDescent="0.55000000000000004">
      <c r="A49" s="129">
        <v>2013</v>
      </c>
      <c r="B49" s="133">
        <v>8.4325854000000007</v>
      </c>
      <c r="C49" s="133">
        <v>2.9738609999999999</v>
      </c>
      <c r="D49" s="129">
        <v>752</v>
      </c>
      <c r="E49" s="129">
        <v>2013</v>
      </c>
    </row>
    <row r="50" spans="1:5" x14ac:dyDescent="0.55000000000000004">
      <c r="A50" s="129">
        <v>2014</v>
      </c>
      <c r="B50" s="133">
        <v>8.1149432000000008</v>
      </c>
      <c r="C50" s="133">
        <v>2.9986966000000002</v>
      </c>
      <c r="D50" s="129">
        <v>756</v>
      </c>
      <c r="E50" s="129">
        <v>2014</v>
      </c>
    </row>
    <row r="51" spans="1:5" x14ac:dyDescent="0.55000000000000004">
      <c r="A51" s="129">
        <v>2015</v>
      </c>
      <c r="B51" s="133">
        <v>8.1654415</v>
      </c>
      <c r="C51" s="133">
        <v>2.9207627999999999</v>
      </c>
      <c r="D51" s="129">
        <v>764</v>
      </c>
      <c r="E51" s="129">
        <v>2015</v>
      </c>
    </row>
    <row r="52" spans="1:5" x14ac:dyDescent="0.55000000000000004">
      <c r="A52" s="129">
        <v>2016</v>
      </c>
      <c r="B52" s="133">
        <v>8.5816622000000002</v>
      </c>
      <c r="C52" s="133">
        <v>2.7642741000000002</v>
      </c>
      <c r="D52" s="129">
        <v>771</v>
      </c>
      <c r="E52" s="129">
        <v>2016</v>
      </c>
    </row>
    <row r="53" spans="1:5" x14ac:dyDescent="0.55000000000000004">
      <c r="A53" s="129">
        <v>2017</v>
      </c>
      <c r="B53" s="133">
        <v>8.0037038000000003</v>
      </c>
      <c r="C53" s="133">
        <v>2.6883886000000001</v>
      </c>
      <c r="D53" s="129">
        <v>773</v>
      </c>
      <c r="E53" s="129">
        <v>2017</v>
      </c>
    </row>
    <row r="54" spans="1:5" x14ac:dyDescent="0.55000000000000004">
      <c r="A54" s="129">
        <v>2018</v>
      </c>
      <c r="B54" s="133">
        <v>7.7925212999999998</v>
      </c>
      <c r="C54" s="133">
        <v>2.4950562999999999</v>
      </c>
      <c r="D54" s="129">
        <v>776</v>
      </c>
      <c r="E54" s="129">
        <v>2018</v>
      </c>
    </row>
    <row r="55" spans="1:5" x14ac:dyDescent="0.55000000000000004">
      <c r="A55" s="129">
        <v>2019</v>
      </c>
      <c r="B55" s="133">
        <v>7.8558073999999998</v>
      </c>
      <c r="C55" s="133">
        <v>2.3295175000000001</v>
      </c>
      <c r="D55" s="129">
        <v>777</v>
      </c>
      <c r="E55" s="129">
        <v>2019</v>
      </c>
    </row>
    <row r="56" spans="1:5" x14ac:dyDescent="0.55000000000000004">
      <c r="A56" s="129">
        <v>2020</v>
      </c>
      <c r="B56" s="133">
        <v>7.1567011000000003</v>
      </c>
      <c r="C56" s="133">
        <v>2.2720796999999999</v>
      </c>
      <c r="D56" s="129">
        <v>778</v>
      </c>
      <c r="E56" s="129">
        <v>2020</v>
      </c>
    </row>
  </sheetData>
  <hyperlinks>
    <hyperlink ref="S1" location="Contents!A1" display="Return to contents page" xr:uid="{A2F085C6-057E-4B8B-832A-FCA694CAAE7F}"/>
  </hyperlink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E98EE-F592-4188-8B9E-F0BBE39C840A}">
  <dimension ref="A1:O118"/>
  <sheetViews>
    <sheetView showGridLines="0" workbookViewId="0">
      <selection activeCell="A4" sqref="A3:K4"/>
    </sheetView>
  </sheetViews>
  <sheetFormatPr defaultRowHeight="14.4" x14ac:dyDescent="0.55000000000000004"/>
  <sheetData>
    <row r="1" spans="1:15" x14ac:dyDescent="0.55000000000000004">
      <c r="A1" s="134" t="s">
        <v>644</v>
      </c>
      <c r="O1" s="2" t="s">
        <v>887</v>
      </c>
    </row>
    <row r="3" spans="1:15" x14ac:dyDescent="0.55000000000000004">
      <c r="A3" s="410" t="s">
        <v>692</v>
      </c>
      <c r="B3" s="411"/>
      <c r="C3" s="411"/>
      <c r="D3" s="411"/>
      <c r="E3" s="411"/>
      <c r="F3" s="410"/>
      <c r="G3" s="410" t="s">
        <v>693</v>
      </c>
      <c r="H3" s="411"/>
      <c r="I3" s="411"/>
      <c r="J3" s="411"/>
      <c r="K3" s="411"/>
    </row>
    <row r="4" spans="1:15" x14ac:dyDescent="0.55000000000000004">
      <c r="A4" s="146" t="s">
        <v>522</v>
      </c>
      <c r="B4" s="412" t="s">
        <v>329</v>
      </c>
      <c r="C4" s="412" t="s">
        <v>694</v>
      </c>
      <c r="D4" s="412" t="s">
        <v>695</v>
      </c>
      <c r="E4" s="412" t="s">
        <v>343</v>
      </c>
      <c r="F4" s="146"/>
      <c r="G4" s="146" t="s">
        <v>522</v>
      </c>
      <c r="H4" s="412" t="s">
        <v>329</v>
      </c>
      <c r="I4" s="412" t="s">
        <v>694</v>
      </c>
      <c r="J4" s="412" t="s">
        <v>695</v>
      </c>
      <c r="K4" s="412" t="s">
        <v>343</v>
      </c>
    </row>
    <row r="5" spans="1:15" x14ac:dyDescent="0.55000000000000004">
      <c r="A5" s="129">
        <v>1907</v>
      </c>
      <c r="B5" s="133">
        <v>6.1717112493679931</v>
      </c>
      <c r="C5" s="133">
        <v>23.625258634410315</v>
      </c>
      <c r="D5" s="133">
        <v>47.114456513046669</v>
      </c>
      <c r="E5" s="133">
        <v>54.815661256079792</v>
      </c>
      <c r="F5" s="129"/>
      <c r="G5" s="129">
        <v>1907</v>
      </c>
      <c r="H5" s="133">
        <v>4.12724941162418</v>
      </c>
      <c r="I5" s="133">
        <v>5.054825685207768</v>
      </c>
      <c r="J5" s="133">
        <v>8.1639507923697394</v>
      </c>
      <c r="K5" s="133">
        <v>9.9040544722995971</v>
      </c>
    </row>
    <row r="6" spans="1:15" x14ac:dyDescent="0.55000000000000004">
      <c r="A6" s="129">
        <v>1908</v>
      </c>
      <c r="B6" s="133">
        <v>8.5953462007989039</v>
      </c>
      <c r="C6" s="133">
        <v>25.207233430816672</v>
      </c>
      <c r="D6" s="133">
        <v>48.240032815207407</v>
      </c>
      <c r="E6" s="133">
        <v>45.643958451549452</v>
      </c>
      <c r="F6" s="129"/>
      <c r="G6" s="129">
        <v>1908</v>
      </c>
      <c r="H6" s="133">
        <v>5.7199961771358891</v>
      </c>
      <c r="I6" s="133">
        <v>6.8446164268398633</v>
      </c>
      <c r="J6" s="133">
        <v>7.1173364080226627</v>
      </c>
      <c r="K6" s="133">
        <v>1.2007324467925435</v>
      </c>
    </row>
    <row r="7" spans="1:15" x14ac:dyDescent="0.55000000000000004">
      <c r="A7" s="129">
        <v>1909</v>
      </c>
      <c r="B7" s="133">
        <v>7.7333539556105482</v>
      </c>
      <c r="C7" s="133">
        <v>25.082292722213154</v>
      </c>
      <c r="D7" s="133">
        <v>41.464082246181832</v>
      </c>
      <c r="E7" s="133">
        <v>51.055209060870062</v>
      </c>
      <c r="F7" s="129"/>
      <c r="G7" s="129">
        <v>1909</v>
      </c>
      <c r="H7" s="133">
        <v>5.6171254922006204</v>
      </c>
      <c r="I7" s="133">
        <v>8.0659715815656234</v>
      </c>
      <c r="J7" s="133">
        <v>8.3128764287304566</v>
      </c>
      <c r="K7" s="133">
        <v>2.3312740412635504</v>
      </c>
    </row>
    <row r="8" spans="1:15" x14ac:dyDescent="0.55000000000000004">
      <c r="A8" s="129">
        <v>1910</v>
      </c>
      <c r="B8" s="133">
        <v>6.6838590374129003</v>
      </c>
      <c r="C8" s="133">
        <v>26.914771743940381</v>
      </c>
      <c r="D8" s="133">
        <v>50.841854025452953</v>
      </c>
      <c r="E8" s="133">
        <v>38.203202835884071</v>
      </c>
      <c r="F8" s="129"/>
      <c r="G8" s="129">
        <v>1910</v>
      </c>
      <c r="H8" s="133">
        <v>4.1384171795813254</v>
      </c>
      <c r="I8" s="133">
        <v>4.7871825004378614</v>
      </c>
      <c r="J8" s="133">
        <v>10.474692096425825</v>
      </c>
      <c r="K8" s="133">
        <v>4.5301395849259602</v>
      </c>
    </row>
    <row r="9" spans="1:15" x14ac:dyDescent="0.55000000000000004">
      <c r="A9" s="129">
        <v>1911</v>
      </c>
      <c r="B9" s="133">
        <v>8.0780558521148134</v>
      </c>
      <c r="C9" s="133">
        <v>29.15408529057401</v>
      </c>
      <c r="D9" s="133">
        <v>47.666389747640515</v>
      </c>
      <c r="E9" s="133">
        <v>36.632575270041485</v>
      </c>
      <c r="F9" s="129"/>
      <c r="G9" s="129">
        <v>1911</v>
      </c>
      <c r="H9" s="133">
        <v>3.3888119503064615</v>
      </c>
      <c r="I9" s="133">
        <v>8.9216774051220149</v>
      </c>
      <c r="J9" s="133">
        <v>7.429169621450038</v>
      </c>
      <c r="K9" s="133">
        <v>5.5063047189031442</v>
      </c>
    </row>
    <row r="10" spans="1:15" x14ac:dyDescent="0.55000000000000004">
      <c r="A10" s="129">
        <v>1912</v>
      </c>
      <c r="B10" s="133">
        <v>10.698271836100728</v>
      </c>
      <c r="C10" s="133">
        <v>32.887508713007009</v>
      </c>
      <c r="D10" s="133">
        <v>50.080194205721526</v>
      </c>
      <c r="E10" s="133">
        <v>40.621823397589971</v>
      </c>
      <c r="F10" s="129"/>
      <c r="G10" s="129">
        <v>1912</v>
      </c>
      <c r="H10" s="133">
        <v>6.9717802575825418</v>
      </c>
      <c r="I10" s="133">
        <v>7.7045430388352987</v>
      </c>
      <c r="J10" s="133">
        <v>9.6715852050537254</v>
      </c>
      <c r="K10" s="133">
        <v>3.2060016350608342</v>
      </c>
    </row>
    <row r="11" spans="1:15" x14ac:dyDescent="0.55000000000000004">
      <c r="A11" s="129">
        <v>1913</v>
      </c>
      <c r="B11" s="133">
        <v>9.6068862160396566</v>
      </c>
      <c r="C11" s="133">
        <v>30.622767386610303</v>
      </c>
      <c r="D11" s="133">
        <v>51.321594901544245</v>
      </c>
      <c r="E11" s="133">
        <v>46.321505278760931</v>
      </c>
      <c r="F11" s="129"/>
      <c r="G11" s="129">
        <v>1913</v>
      </c>
      <c r="H11" s="133">
        <v>5.8208989975516401</v>
      </c>
      <c r="I11" s="133">
        <v>9.610972252055225</v>
      </c>
      <c r="J11" s="133">
        <v>11.102749781029102</v>
      </c>
      <c r="K11" s="133">
        <v>5.189736776550693</v>
      </c>
    </row>
    <row r="12" spans="1:15" x14ac:dyDescent="0.55000000000000004">
      <c r="A12" s="129">
        <v>1914</v>
      </c>
      <c r="B12" s="133">
        <v>10.262194707895363</v>
      </c>
      <c r="C12" s="133">
        <v>33.194187390950816</v>
      </c>
      <c r="D12" s="133">
        <v>49.021488990590598</v>
      </c>
      <c r="E12" s="133">
        <v>43.449281284175861</v>
      </c>
      <c r="F12" s="129"/>
      <c r="G12" s="129">
        <v>1914</v>
      </c>
      <c r="H12" s="133">
        <v>4.2346145865534055</v>
      </c>
      <c r="I12" s="133">
        <v>8.4442793118712345</v>
      </c>
      <c r="J12" s="133">
        <v>8.5722477911682198</v>
      </c>
      <c r="K12" s="133">
        <v>4.0357771645638589</v>
      </c>
    </row>
    <row r="13" spans="1:15" x14ac:dyDescent="0.55000000000000004">
      <c r="A13" s="129">
        <v>1915</v>
      </c>
      <c r="B13" s="133">
        <v>7.8606292957793222</v>
      </c>
      <c r="C13" s="133">
        <v>31.835211109805517</v>
      </c>
      <c r="D13" s="133">
        <v>47.818031963591018</v>
      </c>
      <c r="E13" s="133">
        <v>58.790649211572159</v>
      </c>
      <c r="F13" s="129"/>
      <c r="G13" s="129">
        <v>1915</v>
      </c>
      <c r="H13" s="133">
        <v>4.4375435711309397</v>
      </c>
      <c r="I13" s="133">
        <v>8.0630577188227495</v>
      </c>
      <c r="J13" s="133">
        <v>12.487299848449586</v>
      </c>
      <c r="K13" s="133">
        <v>1.9630360315263589</v>
      </c>
    </row>
    <row r="14" spans="1:15" x14ac:dyDescent="0.55000000000000004">
      <c r="A14" s="129">
        <v>1916</v>
      </c>
      <c r="B14" s="133">
        <v>6.5507117894251863</v>
      </c>
      <c r="C14" s="133">
        <v>24.236905710402453</v>
      </c>
      <c r="D14" s="133">
        <v>47.617102475972615</v>
      </c>
      <c r="E14" s="133">
        <v>40.725444106541303</v>
      </c>
      <c r="F14" s="129"/>
      <c r="G14" s="129">
        <v>1916</v>
      </c>
      <c r="H14" s="133">
        <v>4.6386645947298142</v>
      </c>
      <c r="I14" s="133">
        <v>7.4225741487147738</v>
      </c>
      <c r="J14" s="133">
        <v>9.2790961068733537</v>
      </c>
      <c r="K14" s="133">
        <v>2.8666300375050762</v>
      </c>
    </row>
    <row r="15" spans="1:15" x14ac:dyDescent="0.55000000000000004">
      <c r="A15" s="129">
        <v>1917</v>
      </c>
      <c r="B15" s="133">
        <v>4.5856294234946686</v>
      </c>
      <c r="C15" s="133">
        <v>21.268327521740957</v>
      </c>
      <c r="D15" s="133">
        <v>40.619596345597877</v>
      </c>
      <c r="E15" s="133">
        <v>38.147687036375558</v>
      </c>
      <c r="F15" s="129"/>
      <c r="G15" s="129">
        <v>1917</v>
      </c>
      <c r="H15" s="133">
        <v>5.2778200492068761</v>
      </c>
      <c r="I15" s="133">
        <v>5.5892546715263185</v>
      </c>
      <c r="J15" s="133">
        <v>5.5194600391093163</v>
      </c>
      <c r="K15" s="133">
        <v>5.5854480460240916</v>
      </c>
    </row>
    <row r="16" spans="1:15" x14ac:dyDescent="0.55000000000000004">
      <c r="A16" s="129">
        <v>1918</v>
      </c>
      <c r="B16" s="133">
        <v>3.930651944482598</v>
      </c>
      <c r="C16" s="133">
        <v>18.928736526151916</v>
      </c>
      <c r="D16" s="133">
        <v>40.845118621951933</v>
      </c>
      <c r="E16" s="133">
        <v>45.867312659633114</v>
      </c>
      <c r="F16" s="129"/>
      <c r="G16" s="129">
        <v>1918</v>
      </c>
      <c r="H16" s="133">
        <v>3.5030111665049075</v>
      </c>
      <c r="I16" s="133">
        <v>5.4444330539232588</v>
      </c>
      <c r="J16" s="133">
        <v>6.8436033853024743</v>
      </c>
      <c r="K16" s="133">
        <v>5.4450660894896608</v>
      </c>
    </row>
    <row r="17" spans="1:11" x14ac:dyDescent="0.55000000000000004">
      <c r="A17" s="129">
        <v>1919</v>
      </c>
      <c r="B17" s="133">
        <v>6.5512739825762321</v>
      </c>
      <c r="C17" s="133">
        <v>24.131457059904132</v>
      </c>
      <c r="D17" s="133">
        <v>35.469606846279021</v>
      </c>
      <c r="E17" s="133">
        <v>39.959840360437759</v>
      </c>
      <c r="F17" s="129"/>
      <c r="G17" s="129">
        <v>1919</v>
      </c>
      <c r="H17" s="133">
        <v>2.6157091645294144</v>
      </c>
      <c r="I17" s="133">
        <v>6.2129874218069636</v>
      </c>
      <c r="J17" s="133">
        <v>9.789860641333771</v>
      </c>
      <c r="K17" s="133">
        <v>5.3115677092093732</v>
      </c>
    </row>
    <row r="18" spans="1:11" x14ac:dyDescent="0.55000000000000004">
      <c r="A18" s="129">
        <v>1920</v>
      </c>
      <c r="B18" s="133">
        <v>7.8617536820850953</v>
      </c>
      <c r="C18" s="133">
        <v>26.165707050727992</v>
      </c>
      <c r="D18" s="133">
        <v>41.051977878010696</v>
      </c>
      <c r="E18" s="133">
        <v>54.689279187137728</v>
      </c>
      <c r="F18" s="129"/>
      <c r="G18" s="129">
        <v>1920</v>
      </c>
      <c r="H18" s="133">
        <v>3.0383045566104503</v>
      </c>
      <c r="I18" s="133">
        <v>8.2061630557024259</v>
      </c>
      <c r="J18" s="133">
        <v>8.5178271023061995</v>
      </c>
      <c r="K18" s="133">
        <v>4.3203822674230219</v>
      </c>
    </row>
    <row r="19" spans="1:11" x14ac:dyDescent="0.55000000000000004">
      <c r="A19" s="129">
        <v>1921</v>
      </c>
      <c r="B19" s="133">
        <v>8.0803668923345704</v>
      </c>
      <c r="C19" s="133">
        <v>23.864604894679168</v>
      </c>
      <c r="D19" s="133">
        <v>43.700224627322854</v>
      </c>
      <c r="E19" s="133">
        <v>45.636509207365897</v>
      </c>
      <c r="F19" s="129"/>
      <c r="G19" s="129">
        <v>1921</v>
      </c>
      <c r="H19" s="133">
        <v>2.3768366464995681</v>
      </c>
      <c r="I19" s="133">
        <v>7.5160177427304093</v>
      </c>
      <c r="J19" s="133">
        <v>7.3276849095488883</v>
      </c>
      <c r="K19" s="133">
        <v>5.9071729957805905</v>
      </c>
    </row>
    <row r="20" spans="1:11" x14ac:dyDescent="0.55000000000000004">
      <c r="A20" s="129">
        <v>1922</v>
      </c>
      <c r="B20" s="133">
        <v>8.5052094407824796</v>
      </c>
      <c r="C20" s="133">
        <v>19.274512151322877</v>
      </c>
      <c r="D20" s="133">
        <v>36.792641471705657</v>
      </c>
      <c r="E20" s="133">
        <v>38.490566037735846</v>
      </c>
      <c r="F20" s="129"/>
      <c r="G20" s="129">
        <v>1922</v>
      </c>
      <c r="H20" s="133">
        <v>3.4195340884804448</v>
      </c>
      <c r="I20" s="133">
        <v>4.9492998551424439</v>
      </c>
      <c r="J20" s="133">
        <v>5.7842046718576201</v>
      </c>
      <c r="K20" s="133">
        <v>5.5821371610845292</v>
      </c>
    </row>
    <row r="21" spans="1:11" x14ac:dyDescent="0.55000000000000004">
      <c r="A21" s="129">
        <v>1923</v>
      </c>
      <c r="B21" s="133">
        <v>6.4155629139072854</v>
      </c>
      <c r="C21" s="133">
        <v>24.387384218548483</v>
      </c>
      <c r="D21" s="133">
        <v>34.161490683229815</v>
      </c>
      <c r="E21" s="133">
        <v>47.652916073968711</v>
      </c>
      <c r="F21" s="129"/>
      <c r="G21" s="129">
        <v>1923</v>
      </c>
      <c r="H21" s="133">
        <v>2.3128679562657695</v>
      </c>
      <c r="I21" s="133">
        <v>6.1574896388395493</v>
      </c>
      <c r="J21" s="133">
        <v>8.2020289229440966</v>
      </c>
      <c r="K21" s="133">
        <v>4.5283018867924527</v>
      </c>
    </row>
    <row r="22" spans="1:11" x14ac:dyDescent="0.55000000000000004">
      <c r="A22" s="129">
        <v>1924</v>
      </c>
      <c r="B22" s="133">
        <v>9.6657269432138531</v>
      </c>
      <c r="C22" s="133">
        <v>25.201380897583427</v>
      </c>
      <c r="D22" s="133">
        <v>34.905660377358487</v>
      </c>
      <c r="E22" s="133">
        <v>48.517520215633425</v>
      </c>
      <c r="F22" s="129"/>
      <c r="G22" s="129">
        <v>1924</v>
      </c>
      <c r="H22" s="133">
        <v>3.5116711423259659</v>
      </c>
      <c r="I22" s="133">
        <v>6.3990692262943574</v>
      </c>
      <c r="J22" s="133">
        <v>7.9481280066931612</v>
      </c>
      <c r="K22" s="133">
        <v>6.4608758076094768</v>
      </c>
    </row>
    <row r="23" spans="1:11" x14ac:dyDescent="0.55000000000000004">
      <c r="A23" s="129">
        <v>1925</v>
      </c>
      <c r="B23" s="133">
        <v>9.8760650658404341</v>
      </c>
      <c r="C23" s="133">
        <v>24.971878515185605</v>
      </c>
      <c r="D23" s="133">
        <v>37.557816836262717</v>
      </c>
      <c r="E23" s="133">
        <v>56.158264199106569</v>
      </c>
      <c r="F23" s="129"/>
      <c r="G23" s="129">
        <v>1925</v>
      </c>
      <c r="H23" s="133">
        <v>3.0395136778115504</v>
      </c>
      <c r="I23" s="133">
        <v>8.1170687092717504</v>
      </c>
      <c r="J23" s="133">
        <v>7.5218540353730443</v>
      </c>
      <c r="K23" s="133">
        <v>4.7489823609226596</v>
      </c>
    </row>
    <row r="24" spans="1:11" x14ac:dyDescent="0.55000000000000004">
      <c r="A24" s="129">
        <v>1926</v>
      </c>
      <c r="B24" s="133">
        <v>7.3074761101742558</v>
      </c>
      <c r="C24" s="133">
        <v>25.607064017660043</v>
      </c>
      <c r="D24" s="133">
        <v>43.897996357012751</v>
      </c>
      <c r="E24" s="133">
        <v>41.438147471054236</v>
      </c>
      <c r="F24" s="129"/>
      <c r="G24" s="129">
        <v>1926</v>
      </c>
      <c r="H24" s="133">
        <v>3.7593984962406015</v>
      </c>
      <c r="I24" s="133">
        <v>6.4116985376827902</v>
      </c>
      <c r="J24" s="133">
        <v>8.3151851118590372</v>
      </c>
      <c r="K24" s="133">
        <v>5.8102001291155583</v>
      </c>
    </row>
    <row r="25" spans="1:11" x14ac:dyDescent="0.55000000000000004">
      <c r="A25" s="129">
        <v>1927</v>
      </c>
      <c r="B25" s="133">
        <v>7.58259613648673</v>
      </c>
      <c r="C25" s="133">
        <v>22.744421688045705</v>
      </c>
      <c r="D25" s="133">
        <v>47.755321051690217</v>
      </c>
      <c r="E25" s="133">
        <v>43.073341094295692</v>
      </c>
      <c r="F25" s="129"/>
      <c r="G25" s="129">
        <v>1927</v>
      </c>
      <c r="H25" s="133">
        <v>5.1883166794773246</v>
      </c>
      <c r="I25" s="133">
        <v>6.297646668876367</v>
      </c>
      <c r="J25" s="133">
        <v>8.8717454194792662</v>
      </c>
      <c r="K25" s="133">
        <v>7.3710073710073711</v>
      </c>
    </row>
    <row r="26" spans="1:11" x14ac:dyDescent="0.55000000000000004">
      <c r="A26" s="129">
        <v>1928</v>
      </c>
      <c r="B26" s="133">
        <v>9.0687129403557734</v>
      </c>
      <c r="C26" s="133">
        <v>22.494455591931565</v>
      </c>
      <c r="D26" s="133">
        <v>49.745122165582707</v>
      </c>
      <c r="E26" s="133">
        <v>45.631608235948804</v>
      </c>
      <c r="F26" s="129"/>
      <c r="G26" s="129">
        <v>1928</v>
      </c>
      <c r="H26" s="133">
        <v>4.0998881848676856</v>
      </c>
      <c r="I26" s="133">
        <v>6.8485704967931298</v>
      </c>
      <c r="J26" s="133">
        <v>8.283132530120481</v>
      </c>
      <c r="K26" s="133">
        <v>7.6023391812865491</v>
      </c>
    </row>
    <row r="27" spans="1:11" x14ac:dyDescent="0.55000000000000004">
      <c r="A27" s="129">
        <v>1929</v>
      </c>
      <c r="B27" s="133">
        <v>8.149405772495756</v>
      </c>
      <c r="C27" s="133">
        <v>27.989556135770236</v>
      </c>
      <c r="D27" s="133">
        <v>43.020041465100206</v>
      </c>
      <c r="E27" s="133">
        <v>39.05831995719636</v>
      </c>
      <c r="F27" s="129"/>
      <c r="G27" s="129">
        <v>1929</v>
      </c>
      <c r="H27" s="133">
        <v>2.3453003788562148</v>
      </c>
      <c r="I27" s="133">
        <v>7.9578449295623184</v>
      </c>
      <c r="J27" s="133">
        <v>8.0837773286790373</v>
      </c>
      <c r="K27" s="133">
        <v>5.5865921787709496</v>
      </c>
    </row>
    <row r="28" spans="1:11" x14ac:dyDescent="0.55000000000000004">
      <c r="A28" s="129">
        <v>1930</v>
      </c>
      <c r="B28" s="133">
        <v>9.520628027392684</v>
      </c>
      <c r="C28" s="133">
        <v>30.861640430820216</v>
      </c>
      <c r="D28" s="133">
        <v>56.292517006802719</v>
      </c>
      <c r="E28" s="133">
        <v>49.974240082431741</v>
      </c>
      <c r="F28" s="129"/>
      <c r="G28" s="129">
        <v>1930</v>
      </c>
      <c r="H28" s="133">
        <v>5.2770448548812663</v>
      </c>
      <c r="I28" s="133">
        <v>6.183368869936035</v>
      </c>
      <c r="J28" s="133">
        <v>9.8566308243727594</v>
      </c>
      <c r="K28" s="133">
        <v>4.2757883484767509</v>
      </c>
    </row>
    <row r="29" spans="1:11" x14ac:dyDescent="0.55000000000000004">
      <c r="A29" s="129">
        <v>1931</v>
      </c>
      <c r="B29" s="133">
        <v>7.4726004649618067</v>
      </c>
      <c r="C29" s="133">
        <v>25.306038473408083</v>
      </c>
      <c r="D29" s="133">
        <v>49.349783261087033</v>
      </c>
      <c r="E29" s="133">
        <v>48.562933597621409</v>
      </c>
      <c r="F29" s="129"/>
      <c r="G29" s="129">
        <v>1931</v>
      </c>
      <c r="H29" s="133">
        <v>2.9416854127011596</v>
      </c>
      <c r="I29" s="133">
        <v>6.3525674960296445</v>
      </c>
      <c r="J29" s="133">
        <v>8.8865656037637208</v>
      </c>
      <c r="K29" s="133">
        <v>5.0916496945010188</v>
      </c>
    </row>
    <row r="30" spans="1:11" x14ac:dyDescent="0.55000000000000004">
      <c r="A30" s="129">
        <v>1932</v>
      </c>
      <c r="B30" s="133">
        <v>6.9318369367882484</v>
      </c>
      <c r="C30" s="133">
        <v>20.30405060708091</v>
      </c>
      <c r="D30" s="133">
        <v>44.052863436123353</v>
      </c>
      <c r="E30" s="133">
        <v>39.961482908040445</v>
      </c>
      <c r="F30" s="129"/>
      <c r="G30" s="129">
        <v>1932</v>
      </c>
      <c r="H30" s="133">
        <v>3.9282664389410757</v>
      </c>
      <c r="I30" s="133">
        <v>7.1481131083780092</v>
      </c>
      <c r="J30" s="133">
        <v>9.1665252079443214</v>
      </c>
      <c r="K30" s="133">
        <v>5.3684724255734499</v>
      </c>
    </row>
    <row r="31" spans="1:11" x14ac:dyDescent="0.55000000000000004">
      <c r="A31" s="129">
        <v>1933</v>
      </c>
      <c r="B31" s="133">
        <v>9.7119341563786001</v>
      </c>
      <c r="C31" s="133">
        <v>22.139102304892841</v>
      </c>
      <c r="D31" s="133">
        <v>42.570153061224488</v>
      </c>
      <c r="E31" s="133">
        <v>39.719626168224295</v>
      </c>
      <c r="F31" s="129"/>
      <c r="G31" s="129">
        <v>1933</v>
      </c>
      <c r="H31" s="133">
        <v>5.0925140044135118</v>
      </c>
      <c r="I31" s="133">
        <v>7.5062552126772317</v>
      </c>
      <c r="J31" s="133">
        <v>7.2787427626137307</v>
      </c>
      <c r="K31" s="133">
        <v>5.1282051282051277</v>
      </c>
    </row>
    <row r="32" spans="1:11" x14ac:dyDescent="0.55000000000000004">
      <c r="A32" s="129">
        <v>1934</v>
      </c>
      <c r="B32" s="133">
        <v>10.026298487836948</v>
      </c>
      <c r="C32" s="133">
        <v>21.468699839486355</v>
      </c>
      <c r="D32" s="133">
        <v>41.257979137474699</v>
      </c>
      <c r="E32" s="133">
        <v>45.578851412944395</v>
      </c>
      <c r="F32" s="129"/>
      <c r="G32" s="129">
        <v>1934</v>
      </c>
      <c r="H32" s="133">
        <v>4.9027895181741332</v>
      </c>
      <c r="I32" s="133">
        <v>8.4982899782360857</v>
      </c>
      <c r="J32" s="133">
        <v>9.6649484536082468</v>
      </c>
      <c r="K32" s="133">
        <v>5.3859964093357275</v>
      </c>
    </row>
    <row r="33" spans="1:11" x14ac:dyDescent="0.55000000000000004">
      <c r="A33" s="129">
        <v>1935</v>
      </c>
      <c r="B33" s="133">
        <v>7.5335735342286272</v>
      </c>
      <c r="C33" s="133">
        <v>20.572450805008945</v>
      </c>
      <c r="D33" s="133">
        <v>41.844187461959827</v>
      </c>
      <c r="E33" s="133">
        <v>35.984007107952017</v>
      </c>
      <c r="F33" s="129"/>
      <c r="G33" s="129">
        <v>1935</v>
      </c>
      <c r="H33" s="133">
        <v>3.8674962165797884</v>
      </c>
      <c r="I33" s="133">
        <v>9.1563786008230466</v>
      </c>
      <c r="J33" s="133">
        <v>8.4705882352941178</v>
      </c>
      <c r="K33" s="133">
        <v>5.6325823223570195</v>
      </c>
    </row>
    <row r="34" spans="1:11" x14ac:dyDescent="0.55000000000000004">
      <c r="A34" s="129">
        <v>1936</v>
      </c>
      <c r="B34" s="133">
        <v>7.608871620527764</v>
      </c>
      <c r="C34" s="133">
        <v>22.740696987595982</v>
      </c>
      <c r="D34" s="133">
        <v>34.544371649791543</v>
      </c>
      <c r="E34" s="133">
        <v>42.96875</v>
      </c>
      <c r="F34" s="129"/>
      <c r="G34" s="129">
        <v>1936</v>
      </c>
      <c r="H34" s="133">
        <v>3.1561461794019934</v>
      </c>
      <c r="I34" s="133">
        <v>6.9401918758930394</v>
      </c>
      <c r="J34" s="133">
        <v>12.372078814724301</v>
      </c>
      <c r="K34" s="133">
        <v>4.1893590280687052</v>
      </c>
    </row>
    <row r="35" spans="1:11" x14ac:dyDescent="0.55000000000000004">
      <c r="A35" s="129">
        <v>1937</v>
      </c>
      <c r="B35" s="133">
        <v>8.9887640449438209</v>
      </c>
      <c r="C35" s="133">
        <v>18.908382066276804</v>
      </c>
      <c r="D35" s="133">
        <v>32.464696462367158</v>
      </c>
      <c r="E35" s="133">
        <v>40.459965928449748</v>
      </c>
      <c r="F35" s="129"/>
      <c r="G35" s="129">
        <v>1937</v>
      </c>
      <c r="H35" s="133">
        <v>2.801120448179272</v>
      </c>
      <c r="I35" s="133">
        <v>6.0741040696497262</v>
      </c>
      <c r="J35" s="133">
        <v>8.3184789067142013</v>
      </c>
      <c r="K35" s="133">
        <v>5.26955816781516</v>
      </c>
    </row>
    <row r="36" spans="1:11" x14ac:dyDescent="0.55000000000000004">
      <c r="A36" s="129">
        <v>1938</v>
      </c>
      <c r="B36" s="133">
        <v>7.1781783378529278</v>
      </c>
      <c r="C36" s="133">
        <v>19.315779358062656</v>
      </c>
      <c r="D36" s="133">
        <v>34.354953670705633</v>
      </c>
      <c r="E36" s="133">
        <v>33.430839949853741</v>
      </c>
      <c r="F36" s="129"/>
      <c r="G36" s="129">
        <v>1938</v>
      </c>
      <c r="H36" s="133">
        <v>3.1111838873423938</v>
      </c>
      <c r="I36" s="133">
        <v>7.509762691498949</v>
      </c>
      <c r="J36" s="133">
        <v>9.2605990450007241</v>
      </c>
      <c r="K36" s="133">
        <v>3.9323633503735747</v>
      </c>
    </row>
    <row r="37" spans="1:11" x14ac:dyDescent="0.55000000000000004">
      <c r="A37" s="129">
        <v>1939</v>
      </c>
      <c r="B37" s="133">
        <v>9.2474489795918373</v>
      </c>
      <c r="C37" s="133">
        <v>19.281663516068054</v>
      </c>
      <c r="D37" s="133">
        <v>32.573745281699985</v>
      </c>
      <c r="E37" s="133">
        <v>42.798353909465021</v>
      </c>
      <c r="F37" s="129"/>
      <c r="G37" s="129">
        <v>1939</v>
      </c>
      <c r="H37" s="133">
        <v>4.4204322200392925</v>
      </c>
      <c r="I37" s="133">
        <v>5.9154096421177167</v>
      </c>
      <c r="J37" s="133">
        <v>9.734762979683973</v>
      </c>
      <c r="K37" s="133">
        <v>8.7954110898661568</v>
      </c>
    </row>
    <row r="38" spans="1:11" x14ac:dyDescent="0.55000000000000004">
      <c r="A38" s="129">
        <v>1940</v>
      </c>
      <c r="B38" s="133">
        <v>7.0186632636784179</v>
      </c>
      <c r="C38" s="133">
        <v>16.804382137220312</v>
      </c>
      <c r="D38" s="133">
        <v>36.645621740323911</v>
      </c>
      <c r="E38" s="133">
        <v>30.35208417644678</v>
      </c>
      <c r="F38" s="129"/>
      <c r="G38" s="129">
        <v>1940</v>
      </c>
      <c r="H38" s="133">
        <v>3.1045751633986929</v>
      </c>
      <c r="I38" s="133">
        <v>6.4922480620155039</v>
      </c>
      <c r="J38" s="133">
        <v>9.0746597002612397</v>
      </c>
      <c r="K38" s="133">
        <v>8.5565476190476204</v>
      </c>
    </row>
    <row r="39" spans="1:11" x14ac:dyDescent="0.55000000000000004">
      <c r="A39" s="129">
        <v>1941</v>
      </c>
      <c r="B39" s="133">
        <v>6.0519190953973565</v>
      </c>
      <c r="C39" s="133">
        <v>12.845215157353886</v>
      </c>
      <c r="D39" s="133">
        <v>26.891891891891891</v>
      </c>
      <c r="E39" s="133">
        <v>34.194831013916499</v>
      </c>
      <c r="F39" s="129"/>
      <c r="G39" s="129">
        <v>1941</v>
      </c>
      <c r="H39" s="133">
        <v>3.0899333224914618</v>
      </c>
      <c r="I39" s="133">
        <v>5.6448526597780324</v>
      </c>
      <c r="J39" s="133">
        <v>9.2741935483870961</v>
      </c>
      <c r="K39" s="133">
        <v>4.6999276934201006</v>
      </c>
    </row>
    <row r="40" spans="1:11" x14ac:dyDescent="0.55000000000000004">
      <c r="A40" s="129">
        <v>1942</v>
      </c>
      <c r="B40" s="133">
        <v>5.1240992794235387</v>
      </c>
      <c r="C40" s="133">
        <v>10.077167498865183</v>
      </c>
      <c r="D40" s="133">
        <v>27.85181236673774</v>
      </c>
      <c r="E40" s="133">
        <v>31.471282454760033</v>
      </c>
      <c r="F40" s="129"/>
      <c r="G40" s="129">
        <v>1942</v>
      </c>
      <c r="H40" s="133">
        <v>2.761982128350934</v>
      </c>
      <c r="I40" s="133">
        <v>6.2305295950155761</v>
      </c>
      <c r="J40" s="133">
        <v>8.7025316455696196</v>
      </c>
      <c r="K40" s="133">
        <v>4.5952633439377868</v>
      </c>
    </row>
    <row r="41" spans="1:11" x14ac:dyDescent="0.55000000000000004">
      <c r="A41" s="129">
        <v>1943</v>
      </c>
      <c r="B41" s="133">
        <v>4.3227665706051877</v>
      </c>
      <c r="C41" s="133">
        <v>9.1303561742903643</v>
      </c>
      <c r="D41" s="133">
        <v>21.424815983175606</v>
      </c>
      <c r="E41" s="133">
        <v>32.283158304161809</v>
      </c>
      <c r="F41" s="129"/>
      <c r="G41" s="129">
        <v>1943</v>
      </c>
      <c r="H41" s="133">
        <v>1.2936610608020698</v>
      </c>
      <c r="I41" s="133">
        <v>4.677268475210477</v>
      </c>
      <c r="J41" s="133">
        <v>8.8185708727791479</v>
      </c>
      <c r="K41" s="133">
        <v>4.8375950241879755</v>
      </c>
    </row>
    <row r="42" spans="1:11" x14ac:dyDescent="0.55000000000000004">
      <c r="A42" s="129">
        <v>1944</v>
      </c>
      <c r="B42" s="133">
        <v>2.5579536370903275</v>
      </c>
      <c r="C42" s="133">
        <v>8.1952449567723349</v>
      </c>
      <c r="D42" s="133">
        <v>20.514152168267984</v>
      </c>
      <c r="E42" s="133">
        <v>35.960214231063503</v>
      </c>
      <c r="F42" s="129"/>
      <c r="G42" s="129">
        <v>1944</v>
      </c>
      <c r="H42" s="133">
        <v>3.7060908797937477</v>
      </c>
      <c r="I42" s="133">
        <v>5.9391239792130657</v>
      </c>
      <c r="J42" s="133">
        <v>8.5743537240849754</v>
      </c>
      <c r="K42" s="133">
        <v>8.064516129032258</v>
      </c>
    </row>
    <row r="43" spans="1:11" x14ac:dyDescent="0.55000000000000004">
      <c r="A43" s="129">
        <v>1945</v>
      </c>
      <c r="B43" s="133">
        <v>5.305466237942122</v>
      </c>
      <c r="C43" s="133">
        <v>8.8805166846071053</v>
      </c>
      <c r="D43" s="133">
        <v>21.872601688411358</v>
      </c>
      <c r="E43" s="133">
        <v>33.048644634236908</v>
      </c>
      <c r="F43" s="129"/>
      <c r="G43" s="129">
        <v>1945</v>
      </c>
      <c r="H43" s="133">
        <v>1.6152479405588758</v>
      </c>
      <c r="I43" s="133">
        <v>5.2476523660467684</v>
      </c>
      <c r="J43" s="133">
        <v>11.099899091826439</v>
      </c>
      <c r="K43" s="133">
        <v>5.8422590068159685</v>
      </c>
    </row>
    <row r="44" spans="1:11" x14ac:dyDescent="0.55000000000000004">
      <c r="A44" s="129">
        <v>1946</v>
      </c>
      <c r="B44" s="133">
        <v>5.0398309218013333</v>
      </c>
      <c r="C44" s="133">
        <v>12.969707737407836</v>
      </c>
      <c r="D44" s="133">
        <v>27.3989898989899</v>
      </c>
      <c r="E44" s="133">
        <v>42.044218919898512</v>
      </c>
      <c r="F44" s="129"/>
      <c r="G44" s="129">
        <v>1946</v>
      </c>
      <c r="H44" s="133">
        <v>2.7859718125204851</v>
      </c>
      <c r="I44" s="133">
        <v>7.8245837503411888</v>
      </c>
      <c r="J44" s="133">
        <v>10.594540695500436</v>
      </c>
      <c r="K44" s="133">
        <v>9.4250706880301607</v>
      </c>
    </row>
    <row r="45" spans="1:11" x14ac:dyDescent="0.55000000000000004">
      <c r="A45" s="129">
        <v>1947</v>
      </c>
      <c r="B45" s="133">
        <v>5.129902366374318</v>
      </c>
      <c r="C45" s="133">
        <v>14.142656359803233</v>
      </c>
      <c r="D45" s="133">
        <v>29.55480733258511</v>
      </c>
      <c r="E45" s="133">
        <v>41.105598866052446</v>
      </c>
      <c r="F45" s="129"/>
      <c r="G45" s="129">
        <v>1947</v>
      </c>
      <c r="H45" s="133">
        <v>2.5138260432378079</v>
      </c>
      <c r="I45" s="133">
        <v>6.5606183158083935</v>
      </c>
      <c r="J45" s="133">
        <v>10.108481262327416</v>
      </c>
      <c r="K45" s="133">
        <v>9.1519219035997548</v>
      </c>
    </row>
    <row r="46" spans="1:11" x14ac:dyDescent="0.55000000000000004">
      <c r="A46" s="129">
        <v>1948</v>
      </c>
      <c r="B46" s="133">
        <v>9.3116062520784837</v>
      </c>
      <c r="C46" s="133">
        <v>14.083290133056853</v>
      </c>
      <c r="D46" s="133">
        <v>30.045560891515823</v>
      </c>
      <c r="E46" s="133">
        <v>38.260869565217391</v>
      </c>
      <c r="F46" s="129"/>
      <c r="G46" s="129">
        <v>1948</v>
      </c>
      <c r="H46" s="133">
        <v>1.1941316956670078</v>
      </c>
      <c r="I46" s="133">
        <v>4.9500574560240436</v>
      </c>
      <c r="J46" s="133">
        <v>8.5251491901108274</v>
      </c>
      <c r="K46" s="133">
        <v>7.7128448531592992</v>
      </c>
    </row>
    <row r="47" spans="1:11" x14ac:dyDescent="0.55000000000000004">
      <c r="A47" s="129">
        <v>1949</v>
      </c>
      <c r="B47" s="133">
        <v>8.4409136047666333</v>
      </c>
      <c r="C47" s="133">
        <v>16.192304482096652</v>
      </c>
      <c r="D47" s="133">
        <v>26.807375060650173</v>
      </c>
      <c r="E47" s="133">
        <v>43.758480325644506</v>
      </c>
      <c r="F47" s="129"/>
      <c r="G47" s="129">
        <v>1949</v>
      </c>
      <c r="H47" s="133">
        <v>2.2309936502488417</v>
      </c>
      <c r="I47" s="133">
        <v>5.503955968352253</v>
      </c>
      <c r="J47" s="133">
        <v>8.4124504266314144</v>
      </c>
      <c r="K47" s="133">
        <v>7.7608508192009191</v>
      </c>
    </row>
    <row r="48" spans="1:11" x14ac:dyDescent="0.55000000000000004">
      <c r="A48" s="129">
        <v>1950</v>
      </c>
      <c r="B48" s="133">
        <v>7.042253521126761</v>
      </c>
      <c r="C48" s="133">
        <v>14.708220702814437</v>
      </c>
      <c r="D48" s="133">
        <v>24.961369309402119</v>
      </c>
      <c r="E48" s="133">
        <v>41.570438799076207</v>
      </c>
      <c r="F48" s="129"/>
      <c r="G48" s="129">
        <v>1950</v>
      </c>
      <c r="H48" s="133">
        <v>2.2332932485827177</v>
      </c>
      <c r="I48" s="133">
        <v>5.4876527812422049</v>
      </c>
      <c r="J48" s="133">
        <v>10.061553030303029</v>
      </c>
      <c r="K48" s="133">
        <v>7.491675915649278</v>
      </c>
    </row>
    <row r="49" spans="1:11" x14ac:dyDescent="0.55000000000000004">
      <c r="A49" s="129">
        <v>1951</v>
      </c>
      <c r="B49" s="133">
        <v>9.8199672667757767</v>
      </c>
      <c r="C49" s="133">
        <v>15.006507924354951</v>
      </c>
      <c r="D49" s="133">
        <v>28.528178854215184</v>
      </c>
      <c r="E49" s="133">
        <v>33.45127050498553</v>
      </c>
      <c r="F49" s="129"/>
      <c r="G49" s="129">
        <v>1951</v>
      </c>
      <c r="H49" s="133">
        <v>2.9335634167385676</v>
      </c>
      <c r="I49" s="133">
        <v>5.488297013720743</v>
      </c>
      <c r="J49" s="133">
        <v>9.2128279883381925</v>
      </c>
      <c r="K49" s="133">
        <v>8.8519313304721035</v>
      </c>
    </row>
    <row r="50" spans="1:11" x14ac:dyDescent="0.55000000000000004">
      <c r="A50" s="129">
        <v>1952</v>
      </c>
      <c r="B50" s="133">
        <v>8.5913438158534596</v>
      </c>
      <c r="C50" s="133">
        <v>18.137218464283059</v>
      </c>
      <c r="D50" s="133">
        <v>31.092821216278004</v>
      </c>
      <c r="E50" s="133">
        <v>39.308176100628934</v>
      </c>
      <c r="F50" s="129"/>
      <c r="G50" s="129">
        <v>1952</v>
      </c>
      <c r="H50" s="133">
        <v>2.2510822510822512</v>
      </c>
      <c r="I50" s="133">
        <v>7.1134998419222262</v>
      </c>
      <c r="J50" s="133">
        <v>10.225183823529411</v>
      </c>
      <c r="K50" s="133">
        <v>8.3203328133125325</v>
      </c>
    </row>
    <row r="51" spans="1:11" x14ac:dyDescent="0.55000000000000004">
      <c r="A51" s="129">
        <v>1953</v>
      </c>
      <c r="B51" s="133">
        <v>8.6403651776980777</v>
      </c>
      <c r="C51" s="133">
        <v>16.322646757429368</v>
      </c>
      <c r="D51" s="133">
        <v>31.580130366374465</v>
      </c>
      <c r="E51" s="133">
        <v>42.227662178702573</v>
      </c>
      <c r="F51" s="129"/>
      <c r="G51" s="129">
        <v>1953</v>
      </c>
      <c r="H51" s="133">
        <v>1.9130434782608694</v>
      </c>
      <c r="I51" s="133">
        <v>7.1679002726918588</v>
      </c>
      <c r="J51" s="133">
        <v>14.157888775625779</v>
      </c>
      <c r="K51" s="133">
        <v>8.2789764174611147</v>
      </c>
    </row>
    <row r="52" spans="1:11" x14ac:dyDescent="0.55000000000000004">
      <c r="A52" s="129">
        <v>1954</v>
      </c>
      <c r="B52" s="133">
        <v>9.1309310288602639</v>
      </c>
      <c r="C52" s="133">
        <v>18.766756032171582</v>
      </c>
      <c r="D52" s="133">
        <v>28.653612125235092</v>
      </c>
      <c r="E52" s="133">
        <v>43.452380952380949</v>
      </c>
      <c r="F52" s="129"/>
      <c r="G52" s="129">
        <v>1954</v>
      </c>
      <c r="H52" s="133">
        <v>1.558711465188777</v>
      </c>
      <c r="I52" s="133">
        <v>6.3826514918486614</v>
      </c>
      <c r="J52" s="133">
        <v>12.860657571013196</v>
      </c>
      <c r="K52" s="133">
        <v>9.2255401796552565</v>
      </c>
    </row>
    <row r="53" spans="1:11" x14ac:dyDescent="0.55000000000000004">
      <c r="A53" s="129">
        <v>1955</v>
      </c>
      <c r="B53" s="133">
        <v>9.7960494620202336</v>
      </c>
      <c r="C53" s="133">
        <v>16.114081996434937</v>
      </c>
      <c r="D53" s="133">
        <v>27.801911381407471</v>
      </c>
      <c r="E53" s="133">
        <v>45.204288611996525</v>
      </c>
      <c r="F53" s="129"/>
      <c r="G53" s="129">
        <v>1955</v>
      </c>
      <c r="H53" s="133">
        <v>1.1994516792323511</v>
      </c>
      <c r="I53" s="133">
        <v>7.0513306543331566</v>
      </c>
      <c r="J53" s="133">
        <v>12.658227848101266</v>
      </c>
      <c r="K53" s="133">
        <v>7.0406007979347569</v>
      </c>
    </row>
    <row r="54" spans="1:11" x14ac:dyDescent="0.55000000000000004">
      <c r="A54" s="129">
        <v>1956</v>
      </c>
      <c r="B54" s="133">
        <v>5.8021013015524545</v>
      </c>
      <c r="C54" s="133">
        <v>20.240930102255216</v>
      </c>
      <c r="D54" s="133">
        <v>30.525420123378005</v>
      </c>
      <c r="E54" s="133">
        <v>38.167938931297712</v>
      </c>
      <c r="F54" s="129"/>
      <c r="G54" s="129">
        <v>1956</v>
      </c>
      <c r="H54" s="133">
        <v>2.8605081608615177</v>
      </c>
      <c r="I54" s="133">
        <v>6.9595150789493374</v>
      </c>
      <c r="J54" s="133">
        <v>10.914199265182623</v>
      </c>
      <c r="K54" s="133">
        <v>12.9486597001363</v>
      </c>
    </row>
    <row r="55" spans="1:11" x14ac:dyDescent="0.55000000000000004">
      <c r="A55" s="129">
        <v>1957</v>
      </c>
      <c r="B55" s="133">
        <v>8.2029469846574514</v>
      </c>
      <c r="C55" s="133">
        <v>20.846362309776943</v>
      </c>
      <c r="D55" s="133">
        <v>36.397670549084857</v>
      </c>
      <c r="E55" s="133">
        <v>37.589828634604757</v>
      </c>
      <c r="F55" s="129"/>
      <c r="G55" s="129">
        <v>1957</v>
      </c>
      <c r="H55" s="133">
        <v>2.5952960259529601</v>
      </c>
      <c r="I55" s="133">
        <v>7.5003713055101739</v>
      </c>
      <c r="J55" s="133">
        <v>15.785570505350144</v>
      </c>
      <c r="K55" s="133">
        <v>12.967032967032965</v>
      </c>
    </row>
    <row r="56" spans="1:11" x14ac:dyDescent="0.55000000000000004">
      <c r="A56" s="129">
        <v>1958</v>
      </c>
      <c r="B56" s="133">
        <v>10.845342445401871</v>
      </c>
      <c r="C56" s="133">
        <v>22.823447797433229</v>
      </c>
      <c r="D56" s="133">
        <v>35.16617542433174</v>
      </c>
      <c r="E56" s="133">
        <v>42.876526458616013</v>
      </c>
      <c r="F56" s="129"/>
      <c r="G56" s="129">
        <v>1958</v>
      </c>
      <c r="H56" s="133">
        <v>3.7688442211055277</v>
      </c>
      <c r="I56" s="133">
        <v>7.2399527186761228</v>
      </c>
      <c r="J56" s="133">
        <v>13.276631054869826</v>
      </c>
      <c r="K56" s="133">
        <v>9.7976570820021287</v>
      </c>
    </row>
    <row r="57" spans="1:11" x14ac:dyDescent="0.55000000000000004">
      <c r="A57" s="129">
        <v>1959</v>
      </c>
      <c r="B57" s="133">
        <v>7.6912120780515592</v>
      </c>
      <c r="C57" s="133">
        <v>21.166217057480804</v>
      </c>
      <c r="D57" s="133">
        <v>31.113753468093538</v>
      </c>
      <c r="E57" s="133">
        <v>39.625167336010712</v>
      </c>
      <c r="F57" s="129"/>
      <c r="G57" s="129">
        <v>1959</v>
      </c>
      <c r="H57" s="133">
        <v>1.9446522064323111</v>
      </c>
      <c r="I57" s="133">
        <v>7.2196846913216453</v>
      </c>
      <c r="J57" s="133">
        <v>14.172909495849362</v>
      </c>
      <c r="K57" s="133">
        <v>7.6604554865424426</v>
      </c>
    </row>
    <row r="58" spans="1:11" x14ac:dyDescent="0.55000000000000004">
      <c r="A58" s="129">
        <v>1960</v>
      </c>
      <c r="B58" s="133">
        <v>6.7658998646820034</v>
      </c>
      <c r="C58" s="133">
        <v>20.380060589369322</v>
      </c>
      <c r="D58" s="133">
        <v>27.952413192765256</v>
      </c>
      <c r="E58" s="133">
        <v>36.214644462067142</v>
      </c>
      <c r="F58" s="129"/>
      <c r="G58" s="129">
        <v>1960</v>
      </c>
      <c r="H58" s="133">
        <v>2.0005715918833955</v>
      </c>
      <c r="I58" s="133">
        <v>7.5690770135214578</v>
      </c>
      <c r="J58" s="133">
        <v>14.44686324955472</v>
      </c>
      <c r="K58" s="133">
        <v>10.269834877164719</v>
      </c>
    </row>
    <row r="59" spans="1:11" x14ac:dyDescent="0.55000000000000004">
      <c r="A59" s="129">
        <v>1961</v>
      </c>
      <c r="B59" s="133">
        <v>8.8906068805566303</v>
      </c>
      <c r="C59" s="133">
        <v>21.215635445801215</v>
      </c>
      <c r="D59" s="133">
        <v>36.377415687760518</v>
      </c>
      <c r="E59" s="133">
        <v>34.599375650364202</v>
      </c>
      <c r="F59" s="129"/>
      <c r="G59" s="129">
        <v>1961</v>
      </c>
      <c r="H59" s="133">
        <v>3.1537090360619771</v>
      </c>
      <c r="I59" s="133">
        <v>9.193724917913169</v>
      </c>
      <c r="J59" s="133">
        <v>13.964313421256788</v>
      </c>
      <c r="K59" s="133">
        <v>10.584084672677381</v>
      </c>
    </row>
    <row r="60" spans="1:11" x14ac:dyDescent="0.55000000000000004">
      <c r="A60" s="129">
        <v>1962</v>
      </c>
      <c r="B60" s="133">
        <v>8.7890625</v>
      </c>
      <c r="C60" s="133">
        <v>26.523394994559304</v>
      </c>
      <c r="D60" s="133">
        <v>37.881608339538346</v>
      </c>
      <c r="E60" s="133">
        <v>35.402770651616216</v>
      </c>
      <c r="F60" s="129"/>
      <c r="G60" s="129">
        <v>1962</v>
      </c>
      <c r="H60" s="133">
        <v>3.7361504766812677</v>
      </c>
      <c r="I60" s="133">
        <v>11.593362799797116</v>
      </c>
      <c r="J60" s="133">
        <v>18.835616438356166</v>
      </c>
      <c r="K60" s="133">
        <v>12.982054219167621</v>
      </c>
    </row>
    <row r="61" spans="1:11" x14ac:dyDescent="0.55000000000000004">
      <c r="A61" s="129">
        <v>1963</v>
      </c>
      <c r="B61" s="133">
        <v>12.581547064305685</v>
      </c>
      <c r="C61" s="133">
        <v>28.940638040113072</v>
      </c>
      <c r="D61" s="133">
        <v>40.0880653151087</v>
      </c>
      <c r="E61" s="133">
        <v>40.940106141015924</v>
      </c>
      <c r="F61" s="129"/>
      <c r="G61" s="129">
        <v>1963</v>
      </c>
      <c r="H61" s="133">
        <v>3.5604665438919585</v>
      </c>
      <c r="I61" s="133">
        <v>15.144989951191501</v>
      </c>
      <c r="J61" s="133">
        <v>24.230517354289454</v>
      </c>
      <c r="K61" s="133">
        <v>13.958682300390842</v>
      </c>
    </row>
    <row r="62" spans="1:11" x14ac:dyDescent="0.55000000000000004">
      <c r="A62" s="129">
        <v>1964</v>
      </c>
      <c r="B62" s="133">
        <v>10.48171275646744</v>
      </c>
      <c r="C62" s="133">
        <v>27.521106162334643</v>
      </c>
      <c r="D62" s="133">
        <v>36.591976870256595</v>
      </c>
      <c r="E62" s="133">
        <v>38.779084313234925</v>
      </c>
      <c r="F62" s="129"/>
      <c r="G62" s="129">
        <v>1964</v>
      </c>
      <c r="H62" s="133">
        <v>5.0564440263405457</v>
      </c>
      <c r="I62" s="133">
        <v>13.390010626992561</v>
      </c>
      <c r="J62" s="133">
        <v>20.873563218390803</v>
      </c>
      <c r="K62" s="133">
        <v>15.681983953318746</v>
      </c>
    </row>
    <row r="63" spans="1:11" x14ac:dyDescent="0.55000000000000004">
      <c r="A63" s="129">
        <v>1965</v>
      </c>
      <c r="B63" s="133">
        <v>10.639429726566656</v>
      </c>
      <c r="C63" s="133">
        <v>26.838573871858966</v>
      </c>
      <c r="D63" s="133">
        <v>35.451564300274747</v>
      </c>
      <c r="E63" s="133">
        <v>38.964241676942045</v>
      </c>
      <c r="F63" s="129"/>
      <c r="G63" s="129">
        <v>1965</v>
      </c>
      <c r="H63" s="133">
        <v>6.3980244696374458</v>
      </c>
      <c r="I63" s="133">
        <v>15.076081621204684</v>
      </c>
      <c r="J63" s="133">
        <v>22.448611611972591</v>
      </c>
      <c r="K63" s="133">
        <v>15.691868758915836</v>
      </c>
    </row>
    <row r="64" spans="1:11" x14ac:dyDescent="0.55000000000000004">
      <c r="A64" s="129">
        <v>1966</v>
      </c>
      <c r="B64" s="133">
        <v>9.0689084193096416</v>
      </c>
      <c r="C64" s="133">
        <v>23.426396863986341</v>
      </c>
      <c r="D64" s="133">
        <v>33.638175706854511</v>
      </c>
      <c r="E64" s="133">
        <v>41.436464088397791</v>
      </c>
      <c r="F64" s="129"/>
      <c r="G64" s="129">
        <v>1966</v>
      </c>
      <c r="H64" s="133">
        <v>6.2150204184851852</v>
      </c>
      <c r="I64" s="133">
        <v>15.40106239580869</v>
      </c>
      <c r="J64" s="133">
        <v>20.940298245921458</v>
      </c>
      <c r="K64" s="133">
        <v>15.342075992091857</v>
      </c>
    </row>
    <row r="65" spans="1:11" x14ac:dyDescent="0.55000000000000004">
      <c r="A65" s="129">
        <v>1967</v>
      </c>
      <c r="B65" s="133">
        <v>10.665887135162468</v>
      </c>
      <c r="C65" s="133">
        <v>28.159270893471806</v>
      </c>
      <c r="D65" s="133">
        <v>33.873078167407343</v>
      </c>
      <c r="E65" s="133">
        <v>41.881959884262194</v>
      </c>
      <c r="F65" s="129"/>
      <c r="G65" s="129">
        <v>1967</v>
      </c>
      <c r="H65" s="133">
        <v>4.966486562549794</v>
      </c>
      <c r="I65" s="133">
        <v>15.089535818442707</v>
      </c>
      <c r="J65" s="133">
        <v>24.059372709650464</v>
      </c>
      <c r="K65" s="133">
        <v>17.704804190022397</v>
      </c>
    </row>
    <row r="66" spans="1:11" x14ac:dyDescent="0.55000000000000004">
      <c r="A66" s="129">
        <v>1968</v>
      </c>
      <c r="B66" s="133">
        <v>10.649293105628626</v>
      </c>
      <c r="C66" s="133">
        <v>23.049682543008611</v>
      </c>
      <c r="D66" s="133">
        <v>32.395869236683723</v>
      </c>
      <c r="E66" s="133">
        <v>34.710989688238641</v>
      </c>
      <c r="F66" s="129"/>
      <c r="G66" s="129">
        <v>1968</v>
      </c>
      <c r="H66" s="133">
        <v>3.9755069019769205</v>
      </c>
      <c r="I66" s="133">
        <v>12.348845382956695</v>
      </c>
      <c r="J66" s="133">
        <v>18.330838999989957</v>
      </c>
      <c r="K66" s="133">
        <v>10.83803404836134</v>
      </c>
    </row>
    <row r="67" spans="1:11" x14ac:dyDescent="0.55000000000000004">
      <c r="A67" s="129">
        <v>1969</v>
      </c>
      <c r="B67" s="133">
        <v>10.885116816675261</v>
      </c>
      <c r="C67" s="133">
        <v>25.20094025577092</v>
      </c>
      <c r="D67" s="133">
        <v>27.422786952612284</v>
      </c>
      <c r="E67" s="133">
        <v>36.80418542787195</v>
      </c>
      <c r="F67" s="129"/>
      <c r="G67" s="129">
        <v>1969</v>
      </c>
      <c r="H67" s="133">
        <v>3.9515596613224235</v>
      </c>
      <c r="I67" s="133">
        <v>11.278564623521513</v>
      </c>
      <c r="J67" s="133">
        <v>16.29937112275638</v>
      </c>
      <c r="K67" s="133">
        <v>11.21536002142636</v>
      </c>
    </row>
    <row r="68" spans="1:11" x14ac:dyDescent="0.55000000000000004">
      <c r="A68" s="129">
        <v>1970</v>
      </c>
      <c r="B68" s="133">
        <v>12.490845288749703</v>
      </c>
      <c r="C68" s="133">
        <v>22.979603474175608</v>
      </c>
      <c r="D68" s="133">
        <v>32.726073959326854</v>
      </c>
      <c r="E68" s="133">
        <v>33.433174869244226</v>
      </c>
      <c r="F68" s="129"/>
      <c r="G68" s="129">
        <v>1970</v>
      </c>
      <c r="H68" s="133">
        <v>4.6940291011028146</v>
      </c>
      <c r="I68" s="133">
        <v>9.6691025450505546</v>
      </c>
      <c r="J68" s="133">
        <v>15.752068865473314</v>
      </c>
      <c r="K68" s="133">
        <v>12.519438074905773</v>
      </c>
    </row>
    <row r="69" spans="1:11" x14ac:dyDescent="0.55000000000000004">
      <c r="A69" s="129">
        <v>1971</v>
      </c>
      <c r="B69" s="133">
        <v>15.698885034132136</v>
      </c>
      <c r="C69" s="133">
        <v>22.511026931058389</v>
      </c>
      <c r="D69" s="133">
        <v>31.629413819443641</v>
      </c>
      <c r="E69" s="133">
        <v>34.612094205848358</v>
      </c>
      <c r="F69" s="129"/>
      <c r="G69" s="129">
        <v>1971</v>
      </c>
      <c r="H69" s="133">
        <v>5.9950697262400618</v>
      </c>
      <c r="I69" s="133">
        <v>13.237601965103453</v>
      </c>
      <c r="J69" s="133">
        <v>17.618067864797414</v>
      </c>
      <c r="K69" s="133">
        <v>11.7274911409898</v>
      </c>
    </row>
    <row r="70" spans="1:11" x14ac:dyDescent="0.55000000000000004">
      <c r="A70" s="129">
        <v>1972</v>
      </c>
      <c r="B70" s="133">
        <v>14.052790507168638</v>
      </c>
      <c r="C70" s="133">
        <v>21.797544630191734</v>
      </c>
      <c r="D70" s="133">
        <v>28.509195346816625</v>
      </c>
      <c r="E70" s="133">
        <v>31.879080522306857</v>
      </c>
      <c r="F70" s="129"/>
      <c r="G70" s="129">
        <v>1972</v>
      </c>
      <c r="H70" s="133">
        <v>5.6875289375251601</v>
      </c>
      <c r="I70" s="133">
        <v>11.52102767566867</v>
      </c>
      <c r="J70" s="133">
        <v>16.492106380863735</v>
      </c>
      <c r="K70" s="133">
        <v>9.7255541250243134</v>
      </c>
    </row>
    <row r="71" spans="1:11" x14ac:dyDescent="0.55000000000000004">
      <c r="A71" s="129">
        <v>1973</v>
      </c>
      <c r="B71" s="133">
        <v>14.468877951206881</v>
      </c>
      <c r="C71" s="133">
        <v>19.505099426417839</v>
      </c>
      <c r="D71" s="133">
        <v>26.573754753112052</v>
      </c>
      <c r="E71" s="133">
        <v>30.468405092990817</v>
      </c>
      <c r="F71" s="129"/>
      <c r="G71" s="129">
        <v>1973</v>
      </c>
      <c r="H71" s="133">
        <v>6.2231026110736165</v>
      </c>
      <c r="I71" s="133">
        <v>9.4460230189606911</v>
      </c>
      <c r="J71" s="133">
        <v>14.666177794073532</v>
      </c>
      <c r="K71" s="133">
        <v>9.3062212088781351</v>
      </c>
    </row>
    <row r="72" spans="1:11" x14ac:dyDescent="0.55000000000000004">
      <c r="A72" s="129">
        <v>1974</v>
      </c>
      <c r="B72" s="133">
        <v>15.68808436039099</v>
      </c>
      <c r="C72" s="133">
        <v>18.649104169260564</v>
      </c>
      <c r="D72" s="133">
        <v>27.007057504649801</v>
      </c>
      <c r="E72" s="133">
        <v>31.851820492816206</v>
      </c>
      <c r="F72" s="129"/>
      <c r="G72" s="129">
        <v>1974</v>
      </c>
      <c r="H72" s="133">
        <v>4.3790957424885626</v>
      </c>
      <c r="I72" s="133">
        <v>9.8968723023156961</v>
      </c>
      <c r="J72" s="133">
        <v>14.153001238752378</v>
      </c>
      <c r="K72" s="133">
        <v>10.801169445535104</v>
      </c>
    </row>
    <row r="73" spans="1:11" x14ac:dyDescent="0.55000000000000004">
      <c r="A73" s="129">
        <v>1975</v>
      </c>
      <c r="B73" s="133">
        <v>13.630186758191456</v>
      </c>
      <c r="C73" s="133">
        <v>20.769244184479508</v>
      </c>
      <c r="D73" s="133">
        <v>23.563455379579967</v>
      </c>
      <c r="E73" s="133">
        <v>30.076961637130307</v>
      </c>
      <c r="F73" s="129"/>
      <c r="G73" s="129">
        <v>1975</v>
      </c>
      <c r="H73" s="133">
        <v>3.8960697972434462</v>
      </c>
      <c r="I73" s="133">
        <v>9.7094204815202936</v>
      </c>
      <c r="J73" s="133">
        <v>14.059525869527601</v>
      </c>
      <c r="K73" s="133">
        <v>8.8209392023879136</v>
      </c>
    </row>
    <row r="74" spans="1:11" x14ac:dyDescent="0.55000000000000004">
      <c r="A74" s="129">
        <v>1976</v>
      </c>
      <c r="B74" s="133">
        <v>14.880916276244802</v>
      </c>
      <c r="C74" s="133">
        <v>21.855614525241414</v>
      </c>
      <c r="D74" s="133">
        <v>23.724809260347108</v>
      </c>
      <c r="E74" s="133">
        <v>29.498132102151079</v>
      </c>
      <c r="F74" s="129"/>
      <c r="G74" s="129">
        <v>1976</v>
      </c>
      <c r="H74" s="133">
        <v>4.0078420108679316</v>
      </c>
      <c r="I74" s="133">
        <v>6.5044241015695885</v>
      </c>
      <c r="J74" s="133">
        <v>13.071521939442425</v>
      </c>
      <c r="K74" s="133">
        <v>7.2865254272241078</v>
      </c>
    </row>
    <row r="75" spans="1:11" x14ac:dyDescent="0.55000000000000004">
      <c r="A75" s="129">
        <v>1977</v>
      </c>
      <c r="B75" s="133">
        <v>15.392293221599038</v>
      </c>
      <c r="C75" s="133">
        <v>21.077573105831309</v>
      </c>
      <c r="D75" s="133">
        <v>25.617890062452453</v>
      </c>
      <c r="E75" s="133">
        <v>27.941541114774967</v>
      </c>
      <c r="F75" s="129"/>
      <c r="G75" s="129">
        <v>1977</v>
      </c>
      <c r="H75" s="133">
        <v>4.268021927783427</v>
      </c>
      <c r="I75" s="133">
        <v>8.0865688475575368</v>
      </c>
      <c r="J75" s="133">
        <v>12.452289940542094</v>
      </c>
      <c r="K75" s="133">
        <v>7.7626346917497919</v>
      </c>
    </row>
    <row r="76" spans="1:11" x14ac:dyDescent="0.55000000000000004">
      <c r="A76" s="129">
        <v>1978</v>
      </c>
      <c r="B76" s="133">
        <v>17.344048100826733</v>
      </c>
      <c r="C76" s="133">
        <v>21.638948914172467</v>
      </c>
      <c r="D76" s="133">
        <v>23.252094273854713</v>
      </c>
      <c r="E76" s="133">
        <v>23.694513104681281</v>
      </c>
      <c r="F76" s="129"/>
      <c r="G76" s="129">
        <v>1978</v>
      </c>
      <c r="H76" s="133">
        <v>5.016518099516392</v>
      </c>
      <c r="I76" s="133">
        <v>8.3831926302422133</v>
      </c>
      <c r="J76" s="133">
        <v>12.468545260819297</v>
      </c>
      <c r="K76" s="133">
        <v>8.8343698560907136</v>
      </c>
    </row>
    <row r="77" spans="1:11" x14ac:dyDescent="0.55000000000000004">
      <c r="A77" s="129">
        <v>1979</v>
      </c>
      <c r="B77" s="133">
        <v>18.002769656870285</v>
      </c>
      <c r="C77" s="133">
        <v>23.108845092897557</v>
      </c>
      <c r="D77" s="133">
        <v>25.39969337433871</v>
      </c>
      <c r="E77" s="133">
        <v>21.536227756029277</v>
      </c>
      <c r="F77" s="129"/>
      <c r="G77" s="129">
        <v>1979</v>
      </c>
      <c r="H77" s="133">
        <v>5.6629612820944342</v>
      </c>
      <c r="I77" s="133">
        <v>8.1678503327138543</v>
      </c>
      <c r="J77" s="133">
        <v>12.589719433151418</v>
      </c>
      <c r="K77" s="133">
        <v>8.438776049997859</v>
      </c>
    </row>
    <row r="78" spans="1:11" x14ac:dyDescent="0.55000000000000004">
      <c r="A78" s="129">
        <v>1980</v>
      </c>
      <c r="B78" s="133">
        <v>17.473326471173973</v>
      </c>
      <c r="C78" s="133">
        <v>23.029082509032754</v>
      </c>
      <c r="D78" s="133">
        <v>23.16173064451376</v>
      </c>
      <c r="E78" s="133">
        <v>25.052500962587708</v>
      </c>
      <c r="F78" s="129"/>
      <c r="G78" s="129">
        <v>1980</v>
      </c>
      <c r="H78" s="133">
        <v>4.422905596239266</v>
      </c>
      <c r="I78" s="133">
        <v>8.0867051626505972</v>
      </c>
      <c r="J78" s="133">
        <v>8.528003213859062</v>
      </c>
      <c r="K78" s="133">
        <v>7.8189330577159426</v>
      </c>
    </row>
    <row r="79" spans="1:11" x14ac:dyDescent="0.55000000000000004">
      <c r="A79" s="129">
        <v>1981</v>
      </c>
      <c r="B79" s="133">
        <v>18.021865520536597</v>
      </c>
      <c r="C79" s="133">
        <v>22.518144339467</v>
      </c>
      <c r="D79" s="133">
        <v>24.60165186502126</v>
      </c>
      <c r="E79" s="133">
        <v>28.258508179449692</v>
      </c>
      <c r="F79" s="129"/>
      <c r="G79" s="129">
        <v>1981</v>
      </c>
      <c r="H79" s="133">
        <v>4.3808422638628235</v>
      </c>
      <c r="I79" s="133">
        <v>6.9874292819869783</v>
      </c>
      <c r="J79" s="133">
        <v>10.215891168572</v>
      </c>
      <c r="K79" s="133">
        <v>7.4751362729207855</v>
      </c>
    </row>
    <row r="80" spans="1:11" x14ac:dyDescent="0.55000000000000004">
      <c r="A80" s="129">
        <v>1982</v>
      </c>
      <c r="B80" s="133">
        <v>19.339358517975484</v>
      </c>
      <c r="C80" s="133">
        <v>22.789334413452828</v>
      </c>
      <c r="D80" s="133">
        <v>23.034155182822435</v>
      </c>
      <c r="E80" s="133">
        <v>31.577928456156666</v>
      </c>
      <c r="F80" s="129"/>
      <c r="G80" s="129">
        <v>1982</v>
      </c>
      <c r="H80" s="133">
        <v>3.2600393688563782</v>
      </c>
      <c r="I80" s="133">
        <v>7.6336228898321066</v>
      </c>
      <c r="J80" s="133">
        <v>11.854575554201407</v>
      </c>
      <c r="K80" s="133">
        <v>9.2104248193317613</v>
      </c>
    </row>
    <row r="81" spans="1:11" x14ac:dyDescent="0.55000000000000004">
      <c r="A81" s="129">
        <v>1983</v>
      </c>
      <c r="B81" s="133">
        <v>18.526902107733935</v>
      </c>
      <c r="C81" s="133">
        <v>21.990366744666687</v>
      </c>
      <c r="D81" s="133">
        <v>22.742609836314127</v>
      </c>
      <c r="E81" s="133">
        <v>32.423308790905338</v>
      </c>
      <c r="F81" s="129"/>
      <c r="G81" s="129">
        <v>1983</v>
      </c>
      <c r="H81" s="133">
        <v>3.4089368378237039</v>
      </c>
      <c r="I81" s="133">
        <v>6.710046370893787</v>
      </c>
      <c r="J81" s="133">
        <v>10.075663434457809</v>
      </c>
      <c r="K81" s="133">
        <v>8.4159782396466625</v>
      </c>
    </row>
    <row r="82" spans="1:11" x14ac:dyDescent="0.55000000000000004">
      <c r="A82" s="129">
        <v>1984</v>
      </c>
      <c r="B82" s="133">
        <v>18.814787381747575</v>
      </c>
      <c r="C82" s="133">
        <v>22.143602535060705</v>
      </c>
      <c r="D82" s="133">
        <v>23.285613349708662</v>
      </c>
      <c r="E82" s="133">
        <v>26.355969172604333</v>
      </c>
      <c r="F82" s="129"/>
      <c r="G82" s="129">
        <v>1984</v>
      </c>
      <c r="H82" s="133">
        <v>4.4027241276233866</v>
      </c>
      <c r="I82" s="133">
        <v>6.5905106249069805</v>
      </c>
      <c r="J82" s="133">
        <v>9.3990491407984322</v>
      </c>
      <c r="K82" s="133">
        <v>6.1296374538361675</v>
      </c>
    </row>
    <row r="83" spans="1:11" x14ac:dyDescent="0.55000000000000004">
      <c r="A83" s="129">
        <v>1985</v>
      </c>
      <c r="B83" s="133">
        <v>24.011359959099419</v>
      </c>
      <c r="C83" s="133">
        <v>24.677433646273002</v>
      </c>
      <c r="D83" s="133">
        <v>21.574619329285085</v>
      </c>
      <c r="E83" s="133">
        <v>25.396322084083845</v>
      </c>
      <c r="F83" s="129"/>
      <c r="G83" s="129">
        <v>1985</v>
      </c>
      <c r="H83" s="133">
        <v>4.9206884965835807</v>
      </c>
      <c r="I83" s="133">
        <v>5.3545179595206944</v>
      </c>
      <c r="J83" s="133">
        <v>8.4987921008077194</v>
      </c>
      <c r="K83" s="133">
        <v>8.4057934004945576</v>
      </c>
    </row>
    <row r="84" spans="1:11" x14ac:dyDescent="0.55000000000000004">
      <c r="A84" s="129">
        <v>1986</v>
      </c>
      <c r="B84" s="133">
        <v>21.1837633028555</v>
      </c>
      <c r="C84" s="133">
        <v>26.055583901198514</v>
      </c>
      <c r="D84" s="133">
        <v>23.793929056590109</v>
      </c>
      <c r="E84" s="133">
        <v>30.316447307194444</v>
      </c>
      <c r="F84" s="129"/>
      <c r="G84" s="129">
        <v>1986</v>
      </c>
      <c r="H84" s="133">
        <v>5.3994119964287828</v>
      </c>
      <c r="I84" s="133">
        <v>6.8612534683429622</v>
      </c>
      <c r="J84" s="133">
        <v>9.552371873837048</v>
      </c>
      <c r="K84" s="133">
        <v>6.9892334969293621</v>
      </c>
    </row>
    <row r="85" spans="1:11" x14ac:dyDescent="0.55000000000000004">
      <c r="A85" s="129">
        <v>1987</v>
      </c>
      <c r="B85" s="133">
        <v>24.381209250100561</v>
      </c>
      <c r="C85" s="133">
        <v>28.437931559378047</v>
      </c>
      <c r="D85" s="133">
        <v>28.588329962930889</v>
      </c>
      <c r="E85" s="133">
        <v>34.234618535328906</v>
      </c>
      <c r="F85" s="129"/>
      <c r="G85" s="129">
        <v>1987</v>
      </c>
      <c r="H85" s="133">
        <v>6.0093535588142943</v>
      </c>
      <c r="I85" s="133">
        <v>6.7496796915396375</v>
      </c>
      <c r="J85" s="133">
        <v>8.653955841223512</v>
      </c>
      <c r="K85" s="133">
        <v>8.5726532361765972</v>
      </c>
    </row>
    <row r="86" spans="1:11" x14ac:dyDescent="0.55000000000000004">
      <c r="A86" s="129">
        <v>1988</v>
      </c>
      <c r="B86" s="133">
        <v>27.883037842600249</v>
      </c>
      <c r="C86" s="133">
        <v>27.210133513610046</v>
      </c>
      <c r="D86" s="133">
        <v>24.131167979951023</v>
      </c>
      <c r="E86" s="133">
        <v>31.850025861694554</v>
      </c>
      <c r="F86" s="129"/>
      <c r="G86" s="129">
        <v>1988</v>
      </c>
      <c r="H86" s="133">
        <v>4.4710521727078039</v>
      </c>
      <c r="I86" s="133">
        <v>7.3006806811105625</v>
      </c>
      <c r="J86" s="133">
        <v>8.4722359653530823</v>
      </c>
      <c r="K86" s="133">
        <v>8.5306696963469353</v>
      </c>
    </row>
    <row r="87" spans="1:11" x14ac:dyDescent="0.55000000000000004">
      <c r="A87" s="129">
        <v>1989</v>
      </c>
      <c r="B87" s="133">
        <v>23.868105136859288</v>
      </c>
      <c r="C87" s="133">
        <v>26.389220003628516</v>
      </c>
      <c r="D87" s="133">
        <v>23.397502008798693</v>
      </c>
      <c r="E87" s="133">
        <v>29.516088812893443</v>
      </c>
      <c r="F87" s="129"/>
      <c r="G87" s="129">
        <v>1989</v>
      </c>
      <c r="H87" s="133">
        <v>3.4081370011802532</v>
      </c>
      <c r="I87" s="133">
        <v>6.7799605695776313</v>
      </c>
      <c r="J87" s="133">
        <v>7.737729039950783</v>
      </c>
      <c r="K87" s="133">
        <v>8.5809956406656216</v>
      </c>
    </row>
    <row r="88" spans="1:11" x14ac:dyDescent="0.55000000000000004">
      <c r="A88" s="129">
        <v>1990</v>
      </c>
      <c r="B88" s="133">
        <v>26.956881081746207</v>
      </c>
      <c r="C88" s="133">
        <v>27.362545616534941</v>
      </c>
      <c r="D88" s="133">
        <v>22.912491166631693</v>
      </c>
      <c r="E88" s="133">
        <v>28.198417920341946</v>
      </c>
      <c r="F88" s="129"/>
      <c r="G88" s="129">
        <v>1990</v>
      </c>
      <c r="H88" s="133">
        <v>4.4286521987520056</v>
      </c>
      <c r="I88" s="133">
        <v>6.4637642497045542</v>
      </c>
      <c r="J88" s="133">
        <v>6.5245313056332801</v>
      </c>
      <c r="K88" s="133">
        <v>8.1119074505104507</v>
      </c>
    </row>
    <row r="89" spans="1:11" x14ac:dyDescent="0.55000000000000004">
      <c r="A89" s="129">
        <v>1991</v>
      </c>
      <c r="B89" s="133">
        <v>26.744491239400897</v>
      </c>
      <c r="C89" s="133">
        <v>30.081750721340647</v>
      </c>
      <c r="D89" s="133">
        <v>24.021138601969731</v>
      </c>
      <c r="E89" s="133">
        <v>28.101240998634399</v>
      </c>
      <c r="F89" s="129"/>
      <c r="G89" s="129">
        <v>1991</v>
      </c>
      <c r="H89" s="133">
        <v>6.3471398385612359</v>
      </c>
      <c r="I89" s="133">
        <v>7.3741472720448282</v>
      </c>
      <c r="J89" s="133">
        <v>8.7561627576075232</v>
      </c>
      <c r="K89" s="133">
        <v>7.2681396164755263</v>
      </c>
    </row>
    <row r="90" spans="1:11" x14ac:dyDescent="0.55000000000000004">
      <c r="A90" s="129">
        <v>1992</v>
      </c>
      <c r="B90" s="133">
        <v>26.981479141817655</v>
      </c>
      <c r="C90" s="133">
        <v>27.745331356448133</v>
      </c>
      <c r="D90" s="133">
        <v>24.66679745805784</v>
      </c>
      <c r="E90" s="133">
        <v>28.446066837807493</v>
      </c>
      <c r="F90" s="129"/>
      <c r="G90" s="129">
        <v>1992</v>
      </c>
      <c r="H90" s="133">
        <v>5.7079021828648777</v>
      </c>
      <c r="I90" s="133">
        <v>7.1395671884530874</v>
      </c>
      <c r="J90" s="133">
        <v>6.7342454100801019</v>
      </c>
      <c r="K90" s="133">
        <v>7.4524206777494388</v>
      </c>
    </row>
    <row r="91" spans="1:11" x14ac:dyDescent="0.55000000000000004">
      <c r="A91" s="129">
        <v>1993</v>
      </c>
      <c r="B91" s="133">
        <v>24.800553232051229</v>
      </c>
      <c r="C91" s="133">
        <v>25.162922651648422</v>
      </c>
      <c r="D91" s="133">
        <v>23.297937601753883</v>
      </c>
      <c r="E91" s="133">
        <v>25.852599540975241</v>
      </c>
      <c r="F91" s="129"/>
      <c r="G91" s="129">
        <v>1993</v>
      </c>
      <c r="H91" s="133">
        <v>4.1075950926934848</v>
      </c>
      <c r="I91" s="133">
        <v>5.7623665674785887</v>
      </c>
      <c r="J91" s="133">
        <v>6.2106122110987085</v>
      </c>
      <c r="K91" s="133">
        <v>6.1704219111682059</v>
      </c>
    </row>
    <row r="92" spans="1:11" x14ac:dyDescent="0.55000000000000004">
      <c r="A92" s="129">
        <v>1994</v>
      </c>
      <c r="B92" s="133">
        <v>27.100388825364806</v>
      </c>
      <c r="C92" s="133">
        <v>27.780229447332594</v>
      </c>
      <c r="D92" s="133">
        <v>24.136914604903769</v>
      </c>
      <c r="E92" s="133">
        <v>26.513817989790532</v>
      </c>
      <c r="F92" s="129"/>
      <c r="G92" s="129">
        <v>1994</v>
      </c>
      <c r="H92" s="133">
        <v>4.2959017097688807</v>
      </c>
      <c r="I92" s="133">
        <v>6.6629465215254813</v>
      </c>
      <c r="J92" s="133">
        <v>6.4371244077845553</v>
      </c>
      <c r="K92" s="133">
        <v>5.7941076444433248</v>
      </c>
    </row>
    <row r="93" spans="1:11" x14ac:dyDescent="0.55000000000000004">
      <c r="A93" s="129">
        <v>1995</v>
      </c>
      <c r="B93" s="133">
        <v>25.555708889808894</v>
      </c>
      <c r="C93" s="133">
        <v>30.732344232378122</v>
      </c>
      <c r="D93" s="133">
        <v>23.717050808608175</v>
      </c>
      <c r="E93" s="133">
        <v>22.88767203362876</v>
      </c>
      <c r="F93" s="129"/>
      <c r="G93" s="129">
        <v>1995</v>
      </c>
      <c r="H93" s="133">
        <v>6.3802297946097699</v>
      </c>
      <c r="I93" s="133">
        <v>7.2795863186809244</v>
      </c>
      <c r="J93" s="133">
        <v>7.5626791035559275</v>
      </c>
      <c r="K93" s="133">
        <v>5.6900318064531552</v>
      </c>
    </row>
    <row r="94" spans="1:11" x14ac:dyDescent="0.55000000000000004">
      <c r="A94" s="129">
        <v>1996</v>
      </c>
      <c r="B94" s="133">
        <v>25.878657848753619</v>
      </c>
      <c r="C94" s="133">
        <v>31.119346592963197</v>
      </c>
      <c r="D94" s="133">
        <v>23.082917246967074</v>
      </c>
      <c r="E94" s="133">
        <v>25.979794424400893</v>
      </c>
      <c r="F94" s="129"/>
      <c r="G94" s="129">
        <v>1996</v>
      </c>
      <c r="H94" s="133">
        <v>4.2940899519828726</v>
      </c>
      <c r="I94" s="133">
        <v>7.2868017979299111</v>
      </c>
      <c r="J94" s="133">
        <v>6.7632829821005496</v>
      </c>
      <c r="K94" s="133">
        <v>5.2518844165277612</v>
      </c>
    </row>
    <row r="95" spans="1:11" x14ac:dyDescent="0.55000000000000004">
      <c r="A95" s="129">
        <v>1997</v>
      </c>
      <c r="B95" s="133">
        <v>31.245176479050745</v>
      </c>
      <c r="C95" s="133">
        <v>34.109407241030212</v>
      </c>
      <c r="D95" s="133">
        <v>23.664995911270303</v>
      </c>
      <c r="E95" s="133">
        <v>28.352040221002618</v>
      </c>
      <c r="F95" s="129"/>
      <c r="G95" s="129">
        <v>1997</v>
      </c>
      <c r="H95" s="133">
        <v>7.2386722562707915</v>
      </c>
      <c r="I95" s="133">
        <v>8.2806099560184308</v>
      </c>
      <c r="J95" s="133">
        <v>7.7752542303521368</v>
      </c>
      <c r="K95" s="133">
        <v>6.9840438407479271</v>
      </c>
    </row>
    <row r="96" spans="1:11" x14ac:dyDescent="0.55000000000000004">
      <c r="A96" s="129">
        <v>1998</v>
      </c>
      <c r="B96" s="133">
        <v>27.552504931444222</v>
      </c>
      <c r="C96" s="133">
        <v>37.419050703163414</v>
      </c>
      <c r="D96" s="133">
        <v>23.188028171752801</v>
      </c>
      <c r="E96" s="133">
        <v>23.348845785383023</v>
      </c>
      <c r="F96" s="129"/>
      <c r="G96" s="129">
        <v>1998</v>
      </c>
      <c r="H96" s="133">
        <v>6.450460853962352</v>
      </c>
      <c r="I96" s="133">
        <v>8.4654293030835319</v>
      </c>
      <c r="J96" s="133">
        <v>6.1841236231048757</v>
      </c>
      <c r="K96" s="133">
        <v>6.2470911981608559</v>
      </c>
    </row>
    <row r="97" spans="1:11" x14ac:dyDescent="0.55000000000000004">
      <c r="A97" s="129">
        <v>1999</v>
      </c>
      <c r="B97" s="133">
        <v>23.478548281089132</v>
      </c>
      <c r="C97" s="133">
        <v>32.526066996036626</v>
      </c>
      <c r="D97" s="133">
        <v>23.037993806178715</v>
      </c>
      <c r="E97" s="133">
        <v>25.591471862617915</v>
      </c>
      <c r="F97" s="129"/>
      <c r="G97" s="129">
        <v>1999</v>
      </c>
      <c r="H97" s="133">
        <v>5.6017060745374057</v>
      </c>
      <c r="I97" s="133">
        <v>7.5883604209056568</v>
      </c>
      <c r="J97" s="133">
        <v>6.6568968324664999</v>
      </c>
      <c r="K97" s="133">
        <v>3.9946072801717682</v>
      </c>
    </row>
    <row r="98" spans="1:11" x14ac:dyDescent="0.55000000000000004">
      <c r="A98" s="129">
        <v>2000</v>
      </c>
      <c r="B98" s="133">
        <v>19.977464814311737</v>
      </c>
      <c r="C98" s="133">
        <v>31.940551689707259</v>
      </c>
      <c r="D98" s="133">
        <v>20.100539410365823</v>
      </c>
      <c r="E98" s="133">
        <v>22.477695210137632</v>
      </c>
      <c r="F98" s="129"/>
      <c r="G98" s="129">
        <v>2000</v>
      </c>
      <c r="H98" s="133">
        <v>5.8862725061629275</v>
      </c>
      <c r="I98" s="133">
        <v>8.1732902369704696</v>
      </c>
      <c r="J98" s="133">
        <v>5.4775723584987555</v>
      </c>
      <c r="K98" s="133">
        <v>5.3656663855359774</v>
      </c>
    </row>
    <row r="99" spans="1:11" x14ac:dyDescent="0.55000000000000004">
      <c r="A99" s="129">
        <v>2001</v>
      </c>
      <c r="B99" s="133">
        <v>20.617047310147623</v>
      </c>
      <c r="C99" s="133">
        <v>32.355972572677828</v>
      </c>
      <c r="D99" s="133">
        <v>21.744566090978907</v>
      </c>
      <c r="E99" s="133">
        <v>21.881572069388895</v>
      </c>
      <c r="F99" s="129"/>
      <c r="G99" s="129">
        <v>2001</v>
      </c>
      <c r="H99" s="133">
        <v>4.8783622950603869</v>
      </c>
      <c r="I99" s="133">
        <v>7.8053910603623757</v>
      </c>
      <c r="J99" s="133">
        <v>6.9336980878751673</v>
      </c>
      <c r="K99" s="133">
        <v>5.2605178868721927</v>
      </c>
    </row>
    <row r="100" spans="1:11" x14ac:dyDescent="0.55000000000000004">
      <c r="A100" s="129">
        <v>2002</v>
      </c>
      <c r="B100" s="133">
        <v>19.208449951684493</v>
      </c>
      <c r="C100" s="133">
        <v>30.19566723269147</v>
      </c>
      <c r="D100" s="133">
        <v>20.047023343887076</v>
      </c>
      <c r="E100" s="133">
        <v>19.918061844668355</v>
      </c>
      <c r="F100" s="129"/>
      <c r="G100" s="129">
        <v>2002</v>
      </c>
      <c r="H100" s="133">
        <v>4.278673030683434</v>
      </c>
      <c r="I100" s="133">
        <v>7.6878447998392732</v>
      </c>
      <c r="J100" s="133">
        <v>6.5743827859867476</v>
      </c>
      <c r="K100" s="133">
        <v>4.9592141104227361</v>
      </c>
    </row>
    <row r="101" spans="1:11" x14ac:dyDescent="0.55000000000000004">
      <c r="A101" s="129">
        <v>2003</v>
      </c>
      <c r="B101" s="133">
        <v>18.183161667866806</v>
      </c>
      <c r="C101" s="133">
        <v>27.205555036424066</v>
      </c>
      <c r="D101" s="133">
        <v>19.2603924273069</v>
      </c>
      <c r="E101" s="133">
        <v>21.187198283568748</v>
      </c>
      <c r="F101" s="129"/>
      <c r="G101" s="129">
        <v>2003</v>
      </c>
      <c r="H101" s="133">
        <v>3.6842603884864609</v>
      </c>
      <c r="I101" s="133">
        <v>7.2673798707225234</v>
      </c>
      <c r="J101" s="133">
        <v>6.478185562511082</v>
      </c>
      <c r="K101" s="133">
        <v>4.020888515839788</v>
      </c>
    </row>
    <row r="102" spans="1:11" x14ac:dyDescent="0.55000000000000004">
      <c r="A102" s="129">
        <v>2004</v>
      </c>
      <c r="B102" s="133">
        <v>13.986513005316301</v>
      </c>
      <c r="C102" s="133">
        <v>26.688476604537041</v>
      </c>
      <c r="D102" s="133">
        <v>17.611527908041243</v>
      </c>
      <c r="E102" s="133">
        <v>22.555602182123376</v>
      </c>
      <c r="F102" s="129"/>
      <c r="G102" s="129">
        <v>2004</v>
      </c>
      <c r="H102" s="133">
        <v>5.1214868641284381</v>
      </c>
      <c r="I102" s="133">
        <v>5.7668080273967739</v>
      </c>
      <c r="J102" s="133">
        <v>5.3962665307360966</v>
      </c>
      <c r="K102" s="133">
        <v>4.8055959751720296</v>
      </c>
    </row>
    <row r="103" spans="1:11" x14ac:dyDescent="0.55000000000000004">
      <c r="A103" s="129">
        <v>2005</v>
      </c>
      <c r="B103" s="133">
        <v>16.341863365189447</v>
      </c>
      <c r="C103" s="133">
        <v>25.189971508563559</v>
      </c>
      <c r="D103" s="133">
        <v>19.32193014716329</v>
      </c>
      <c r="E103" s="133">
        <v>17.662040690952683</v>
      </c>
      <c r="F103" s="129"/>
      <c r="G103" s="129">
        <v>2005</v>
      </c>
      <c r="H103" s="133">
        <v>4.1654669634622774</v>
      </c>
      <c r="I103" s="133">
        <v>5.8938621047492603</v>
      </c>
      <c r="J103" s="133">
        <v>5.4550810443207149</v>
      </c>
      <c r="K103" s="133">
        <v>5.2782396237448559</v>
      </c>
    </row>
    <row r="104" spans="1:11" x14ac:dyDescent="0.55000000000000004">
      <c r="A104" s="129">
        <v>2006</v>
      </c>
      <c r="B104" s="133">
        <v>15.850765729817496</v>
      </c>
      <c r="C104" s="133">
        <v>21.445282481079399</v>
      </c>
      <c r="D104" s="133">
        <v>21.018776112359237</v>
      </c>
      <c r="E104" s="133">
        <v>18.915925792906446</v>
      </c>
      <c r="F104" s="129"/>
      <c r="G104" s="129">
        <v>2006</v>
      </c>
      <c r="H104" s="133">
        <v>4.8917942309919624</v>
      </c>
      <c r="I104" s="133">
        <v>6.3094521699427188</v>
      </c>
      <c r="J104" s="133">
        <v>6.1397042472978418</v>
      </c>
      <c r="K104" s="133">
        <v>5.6693330746842419</v>
      </c>
    </row>
    <row r="105" spans="1:11" x14ac:dyDescent="0.55000000000000004">
      <c r="A105" s="129">
        <v>2007</v>
      </c>
      <c r="B105" s="133">
        <v>15.734085879868237</v>
      </c>
      <c r="C105" s="133">
        <v>24.156998252071034</v>
      </c>
      <c r="D105" s="133">
        <v>19.775572408006823</v>
      </c>
      <c r="E105" s="133">
        <v>18.499011231888741</v>
      </c>
      <c r="F105" s="129"/>
      <c r="G105" s="129">
        <v>2007</v>
      </c>
      <c r="H105" s="133">
        <v>4.6588947830966827</v>
      </c>
      <c r="I105" s="133">
        <v>6.7451135679133944</v>
      </c>
      <c r="J105" s="133">
        <v>7.3611898136468783</v>
      </c>
      <c r="K105" s="133">
        <v>4.4705232380466882</v>
      </c>
    </row>
    <row r="106" spans="1:11" x14ac:dyDescent="0.55000000000000004">
      <c r="A106" s="129">
        <v>2008</v>
      </c>
      <c r="B106" s="133">
        <v>14.934230435175616</v>
      </c>
      <c r="C106" s="133">
        <v>25.587248877537373</v>
      </c>
      <c r="D106" s="133">
        <v>21.310521503223029</v>
      </c>
      <c r="E106" s="133">
        <v>20.416079704375168</v>
      </c>
      <c r="F106" s="129"/>
      <c r="G106" s="129">
        <v>2008</v>
      </c>
      <c r="H106" s="133">
        <v>4.1457078105135148</v>
      </c>
      <c r="I106" s="133">
        <v>6.7739976300921461</v>
      </c>
      <c r="J106" s="133">
        <v>6.5787801446434528</v>
      </c>
      <c r="K106" s="133">
        <v>4.1784703011958912</v>
      </c>
    </row>
    <row r="107" spans="1:11" x14ac:dyDescent="0.55000000000000004">
      <c r="A107" s="129">
        <v>2009</v>
      </c>
      <c r="B107" s="133">
        <v>13.417981628866293</v>
      </c>
      <c r="C107" s="133">
        <v>23.717382119426741</v>
      </c>
      <c r="D107" s="133">
        <v>22.050953638889137</v>
      </c>
      <c r="E107" s="133">
        <v>18.823057942381709</v>
      </c>
      <c r="F107" s="129"/>
      <c r="G107" s="129">
        <v>2009</v>
      </c>
      <c r="H107" s="133">
        <v>4.4632290786136934</v>
      </c>
      <c r="I107" s="133">
        <v>6.7776053650097206</v>
      </c>
      <c r="J107" s="133">
        <v>7.1404822132418957</v>
      </c>
      <c r="K107" s="133">
        <v>5.0221451171081597</v>
      </c>
    </row>
    <row r="108" spans="1:11" x14ac:dyDescent="0.55000000000000004">
      <c r="A108" s="129">
        <v>2010</v>
      </c>
      <c r="B108" s="133">
        <v>14.363898565453297</v>
      </c>
      <c r="C108" s="133">
        <v>24.480499542626394</v>
      </c>
      <c r="D108" s="133">
        <v>23.320010393644697</v>
      </c>
      <c r="E108" s="133">
        <v>20.04463955860826</v>
      </c>
      <c r="F108" s="129"/>
      <c r="G108" s="129">
        <v>2010</v>
      </c>
      <c r="H108" s="133">
        <v>5.4299989341113202</v>
      </c>
      <c r="I108" s="133">
        <v>6.7412248262377412</v>
      </c>
      <c r="J108" s="133">
        <v>6.9833458001654405</v>
      </c>
      <c r="K108" s="133">
        <v>4.6304127982140191</v>
      </c>
    </row>
    <row r="109" spans="1:11" x14ac:dyDescent="0.55000000000000004">
      <c r="A109" s="129">
        <v>2011</v>
      </c>
      <c r="B109" s="133">
        <v>15.413335337491535</v>
      </c>
      <c r="C109" s="133">
        <v>22.143608219178944</v>
      </c>
      <c r="D109" s="133">
        <v>20.849530129371516</v>
      </c>
      <c r="E109" s="133">
        <v>19.72383808983081</v>
      </c>
      <c r="F109" s="129"/>
      <c r="G109" s="129">
        <v>2011</v>
      </c>
      <c r="H109" s="133">
        <v>6.2205152593252544</v>
      </c>
      <c r="I109" s="133">
        <v>6.5801114400117369</v>
      </c>
      <c r="J109" s="133">
        <v>6.558302243435671</v>
      </c>
      <c r="K109" s="133">
        <v>5.0350384730886182</v>
      </c>
    </row>
    <row r="110" spans="1:11" x14ac:dyDescent="0.55000000000000004">
      <c r="A110" s="129">
        <v>2012</v>
      </c>
      <c r="B110" s="133">
        <v>13.727304874584938</v>
      </c>
      <c r="C110" s="133">
        <v>23.499602788866245</v>
      </c>
      <c r="D110" s="133">
        <v>22.885610922443885</v>
      </c>
      <c r="E110" s="133">
        <v>20.550109589354911</v>
      </c>
      <c r="F110" s="129"/>
      <c r="G110" s="129">
        <v>2012</v>
      </c>
      <c r="H110" s="133">
        <v>7.226722164356878</v>
      </c>
      <c r="I110" s="133">
        <v>7.228138587510518</v>
      </c>
      <c r="J110" s="133">
        <v>7.1928234568849883</v>
      </c>
      <c r="K110" s="133">
        <v>5.3189152188039843</v>
      </c>
    </row>
    <row r="111" spans="1:11" x14ac:dyDescent="0.55000000000000004">
      <c r="A111" s="129">
        <v>2013</v>
      </c>
      <c r="B111" s="133">
        <v>16.772705343143166</v>
      </c>
      <c r="C111" s="133">
        <v>21.541714120548157</v>
      </c>
      <c r="D111" s="133">
        <v>22.392274381891735</v>
      </c>
      <c r="E111" s="133">
        <v>20.595454751526848</v>
      </c>
      <c r="F111" s="129"/>
      <c r="G111" s="129">
        <v>2013</v>
      </c>
      <c r="H111" s="133">
        <v>6.2495395076152285</v>
      </c>
      <c r="I111" s="133">
        <v>7.1900606058399674</v>
      </c>
      <c r="J111" s="133">
        <v>7.8929631118214783</v>
      </c>
      <c r="K111" s="133">
        <v>5.4860531094725102</v>
      </c>
    </row>
    <row r="112" spans="1:11" x14ac:dyDescent="0.55000000000000004">
      <c r="A112" s="129">
        <v>2014</v>
      </c>
      <c r="B112" s="133">
        <v>17.159915435936732</v>
      </c>
      <c r="C112" s="133">
        <v>25.691527791517895</v>
      </c>
      <c r="D112" s="133">
        <v>26.037810269284297</v>
      </c>
      <c r="E112" s="133">
        <v>20.42809031090054</v>
      </c>
      <c r="F112" s="129"/>
      <c r="G112" s="129">
        <v>2014</v>
      </c>
      <c r="H112" s="133">
        <v>6.4061917804637298</v>
      </c>
      <c r="I112" s="133">
        <v>7.8956813015910994</v>
      </c>
      <c r="J112" s="133">
        <v>7.8432923822534253</v>
      </c>
      <c r="K112" s="133">
        <v>5.8107614215403292</v>
      </c>
    </row>
    <row r="113" spans="1:11" x14ac:dyDescent="0.55000000000000004">
      <c r="A113" s="129">
        <v>2015</v>
      </c>
      <c r="B113" s="133">
        <v>17.838596133561982</v>
      </c>
      <c r="C113" s="133">
        <v>26.577006060268474</v>
      </c>
      <c r="D113" s="133">
        <v>26.668177979317036</v>
      </c>
      <c r="E113" s="133">
        <v>22.506662998020257</v>
      </c>
      <c r="F113" s="129"/>
      <c r="G113" s="129">
        <v>2015</v>
      </c>
      <c r="H113" s="133">
        <v>7.2206205310213472</v>
      </c>
      <c r="I113" s="133">
        <v>7.6075068990946777</v>
      </c>
      <c r="J113" s="133">
        <v>9.282093932772753</v>
      </c>
      <c r="K113" s="133">
        <v>5.8512917912701887</v>
      </c>
    </row>
    <row r="114" spans="1:11" x14ac:dyDescent="0.55000000000000004">
      <c r="A114" s="129">
        <v>2016</v>
      </c>
      <c r="B114" s="133">
        <v>18.6973673736493</v>
      </c>
      <c r="C114" s="133">
        <v>25.049100930864483</v>
      </c>
      <c r="D114" s="133">
        <v>22.888328327227487</v>
      </c>
      <c r="E114" s="133">
        <v>19.640457243831907</v>
      </c>
      <c r="F114" s="129"/>
      <c r="G114" s="129">
        <v>2016</v>
      </c>
      <c r="H114" s="133">
        <v>6.5862583530867278</v>
      </c>
      <c r="I114" s="133">
        <v>7.8932460318962878</v>
      </c>
      <c r="J114" s="133">
        <v>7.9684383712379718</v>
      </c>
      <c r="K114" s="133">
        <v>5.9803568279574018</v>
      </c>
    </row>
    <row r="115" spans="1:11" x14ac:dyDescent="0.55000000000000004">
      <c r="A115" s="129">
        <v>2017</v>
      </c>
      <c r="B115" s="133">
        <v>18.918265768679653</v>
      </c>
      <c r="C115" s="133">
        <v>27.953123161691906</v>
      </c>
      <c r="D115" s="133">
        <v>26.409143055514122</v>
      </c>
      <c r="E115" s="133">
        <v>21.536900264982805</v>
      </c>
      <c r="F115" s="129"/>
      <c r="G115" s="129">
        <v>2017</v>
      </c>
      <c r="H115" s="133">
        <v>6.9095236267321791</v>
      </c>
      <c r="I115" s="133">
        <v>7.9984496195146111</v>
      </c>
      <c r="J115" s="133">
        <v>10.185662167294131</v>
      </c>
      <c r="K115" s="133">
        <v>6.3951868534788332</v>
      </c>
    </row>
    <row r="116" spans="1:11" x14ac:dyDescent="0.55000000000000004">
      <c r="A116" s="129">
        <v>2018</v>
      </c>
      <c r="B116" s="133">
        <v>20.900711953153412</v>
      </c>
      <c r="C116" s="133">
        <v>25.170419973012983</v>
      </c>
      <c r="D116" s="133">
        <v>27.94713060469136</v>
      </c>
      <c r="E116" s="133">
        <v>19.48466605902162</v>
      </c>
      <c r="F116" s="129"/>
      <c r="G116" s="129">
        <v>2018</v>
      </c>
      <c r="H116" s="133">
        <v>6.4764659829973716</v>
      </c>
      <c r="I116" s="133">
        <v>7.5598774735679326</v>
      </c>
      <c r="J116" s="133">
        <v>8.2666798761992304</v>
      </c>
      <c r="K116" s="133">
        <v>5.9112874351500526</v>
      </c>
    </row>
    <row r="117" spans="1:11" x14ac:dyDescent="0.55000000000000004">
      <c r="A117" s="129">
        <v>2019</v>
      </c>
      <c r="B117" s="133">
        <v>20.362878472544551</v>
      </c>
      <c r="C117" s="133">
        <v>26.747665881041506</v>
      </c>
      <c r="D117" s="133">
        <v>27.359590349900603</v>
      </c>
      <c r="E117" s="133">
        <v>19.720195277515487</v>
      </c>
      <c r="F117" s="129"/>
      <c r="G117" s="129">
        <v>2019</v>
      </c>
      <c r="H117" s="133">
        <v>7.6622189912847007</v>
      </c>
      <c r="I117" s="133">
        <v>8.2038592505996295</v>
      </c>
      <c r="J117" s="133">
        <v>8.365400702693659</v>
      </c>
      <c r="K117" s="133">
        <v>5.9106385909782242</v>
      </c>
    </row>
    <row r="118" spans="1:11" x14ac:dyDescent="0.55000000000000004">
      <c r="A118" s="129">
        <v>2020</v>
      </c>
      <c r="B118" s="133">
        <v>21.201331856732455</v>
      </c>
      <c r="C118" s="133">
        <v>24.099332313229485</v>
      </c>
      <c r="D118" s="133">
        <v>24.78395286650214</v>
      </c>
      <c r="E118" s="133">
        <v>19.948429239308378</v>
      </c>
      <c r="F118" s="129"/>
      <c r="G118" s="129">
        <v>2020</v>
      </c>
      <c r="H118" s="133">
        <v>6.7481673905415116</v>
      </c>
      <c r="I118" s="133">
        <v>7.7834613735487945</v>
      </c>
      <c r="J118" s="133">
        <v>7.2131020039251821</v>
      </c>
      <c r="K118" s="133">
        <v>5.5578414419550697</v>
      </c>
    </row>
  </sheetData>
  <hyperlinks>
    <hyperlink ref="O1" location="Contents!A1" display="Return to contents page" xr:uid="{60678719-3B16-4B20-B8E4-8F232BDD681B}"/>
  </hyperlink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044A4-3547-4725-B8C1-6E6E67773A45}">
  <dimension ref="A1:M45"/>
  <sheetViews>
    <sheetView showGridLines="0" workbookViewId="0">
      <selection activeCell="E3" sqref="A3:E3"/>
    </sheetView>
  </sheetViews>
  <sheetFormatPr defaultRowHeight="14.4" x14ac:dyDescent="0.55000000000000004"/>
  <sheetData>
    <row r="1" spans="1:13" x14ac:dyDescent="0.55000000000000004">
      <c r="A1" s="172" t="s">
        <v>645</v>
      </c>
      <c r="M1" s="2" t="s">
        <v>887</v>
      </c>
    </row>
    <row r="3" spans="1:13" x14ac:dyDescent="0.55000000000000004">
      <c r="A3" s="383" t="s">
        <v>522</v>
      </c>
      <c r="B3" s="405" t="s">
        <v>157</v>
      </c>
      <c r="C3" s="405" t="s">
        <v>158</v>
      </c>
      <c r="D3" s="383" t="s">
        <v>522</v>
      </c>
      <c r="E3" s="405" t="s">
        <v>157</v>
      </c>
      <c r="F3" s="260" t="s">
        <v>158</v>
      </c>
      <c r="G3" s="134" t="s">
        <v>655</v>
      </c>
    </row>
    <row r="4" spans="1:13" x14ac:dyDescent="0.55000000000000004">
      <c r="A4" s="129">
        <v>1979</v>
      </c>
      <c r="B4" s="133">
        <v>1.3368542000000001</v>
      </c>
      <c r="C4" s="133">
        <v>1.2816601000000001</v>
      </c>
      <c r="D4" s="129">
        <v>1979</v>
      </c>
      <c r="E4" s="133">
        <v>1.3368542000000001</v>
      </c>
      <c r="F4" s="133">
        <v>1.2816601000000001</v>
      </c>
      <c r="G4" s="267">
        <v>1.2965582</v>
      </c>
    </row>
    <row r="5" spans="1:13" x14ac:dyDescent="0.55000000000000004">
      <c r="A5" s="129">
        <v>1980</v>
      </c>
      <c r="B5" s="133">
        <v>1.7278066000000001</v>
      </c>
      <c r="C5" s="133">
        <v>1.3799041999999999</v>
      </c>
      <c r="D5" s="129">
        <v>1980</v>
      </c>
      <c r="E5" s="133">
        <v>1.7278066000000001</v>
      </c>
      <c r="F5" s="133">
        <v>1.3799041999999999</v>
      </c>
      <c r="G5" s="267">
        <v>1.5727930000000001</v>
      </c>
    </row>
    <row r="6" spans="1:13" x14ac:dyDescent="0.55000000000000004">
      <c r="A6" s="129">
        <v>1981</v>
      </c>
      <c r="B6" s="133">
        <v>1.7348440999999999</v>
      </c>
      <c r="C6" s="133">
        <v>1.2454745</v>
      </c>
      <c r="D6" s="129">
        <v>1981</v>
      </c>
      <c r="E6" s="133">
        <v>1.7348440999999999</v>
      </c>
      <c r="F6" s="133">
        <v>1.2454745</v>
      </c>
      <c r="G6" s="267">
        <v>1.4703793000000001</v>
      </c>
    </row>
    <row r="7" spans="1:13" x14ac:dyDescent="0.55000000000000004">
      <c r="A7" s="129">
        <v>1982</v>
      </c>
      <c r="B7" s="133">
        <v>1.6616032999999999</v>
      </c>
      <c r="C7" s="133">
        <v>0.92394690000000002</v>
      </c>
      <c r="D7" s="129">
        <v>1982</v>
      </c>
      <c r="E7" s="133">
        <v>1.6616032999999999</v>
      </c>
      <c r="F7" s="133">
        <v>0.92394690000000002</v>
      </c>
      <c r="G7" s="267">
        <v>1.2910170999999999</v>
      </c>
    </row>
    <row r="8" spans="1:13" x14ac:dyDescent="0.55000000000000004">
      <c r="A8" s="129">
        <v>1983</v>
      </c>
      <c r="B8" s="133">
        <v>1.8570930000000001</v>
      </c>
      <c r="C8" s="133">
        <v>1.0028045999999999</v>
      </c>
      <c r="D8" s="129">
        <v>1983</v>
      </c>
      <c r="E8" s="133">
        <v>1.8570930000000001</v>
      </c>
      <c r="F8" s="133">
        <v>1.0028045999999999</v>
      </c>
      <c r="G8" s="267">
        <v>1.4239804</v>
      </c>
    </row>
    <row r="9" spans="1:13" x14ac:dyDescent="0.55000000000000004">
      <c r="A9" s="129">
        <v>1984</v>
      </c>
      <c r="B9" s="133">
        <v>1.6277710000000001</v>
      </c>
      <c r="C9" s="133">
        <v>1.2112134000000001</v>
      </c>
      <c r="D9" s="129">
        <v>1984</v>
      </c>
      <c r="E9" s="133">
        <v>1.6277710000000001</v>
      </c>
      <c r="F9" s="133">
        <v>1.2112134000000001</v>
      </c>
      <c r="G9" s="267">
        <v>1.4247107000000001</v>
      </c>
    </row>
    <row r="10" spans="1:13" x14ac:dyDescent="0.55000000000000004">
      <c r="A10" s="129">
        <v>1985</v>
      </c>
      <c r="B10" s="133">
        <v>1.587701</v>
      </c>
      <c r="C10" s="133">
        <v>1.1414567</v>
      </c>
      <c r="D10" s="129">
        <v>1985</v>
      </c>
      <c r="E10" s="133">
        <v>1.587701</v>
      </c>
      <c r="F10" s="133">
        <v>1.1414567</v>
      </c>
      <c r="G10" s="267">
        <v>1.3807148</v>
      </c>
    </row>
    <row r="11" spans="1:13" x14ac:dyDescent="0.55000000000000004">
      <c r="A11" s="129">
        <v>1986</v>
      </c>
      <c r="B11" s="133">
        <v>1.3044256999999999</v>
      </c>
      <c r="C11" s="133">
        <v>0.73347580000000001</v>
      </c>
      <c r="D11" s="129">
        <v>1986</v>
      </c>
      <c r="E11" s="133">
        <v>1.3044256999999999</v>
      </c>
      <c r="F11" s="133">
        <v>0.73347580000000001</v>
      </c>
      <c r="G11" s="267">
        <v>1.0067124999999999</v>
      </c>
    </row>
    <row r="12" spans="1:13" x14ac:dyDescent="0.55000000000000004">
      <c r="A12" s="129">
        <v>1987</v>
      </c>
      <c r="B12" s="133">
        <v>1.3524119999999999</v>
      </c>
      <c r="C12" s="133">
        <v>0.75164220000000004</v>
      </c>
      <c r="D12" s="129">
        <v>1987</v>
      </c>
      <c r="E12" s="133">
        <v>1.3524119999999999</v>
      </c>
      <c r="F12" s="133">
        <v>0.75164220000000004</v>
      </c>
      <c r="G12" s="267">
        <v>1.0349603999999999</v>
      </c>
    </row>
    <row r="13" spans="1:13" x14ac:dyDescent="0.55000000000000004">
      <c r="A13" s="129">
        <v>1988</v>
      </c>
      <c r="B13" s="133">
        <v>1.9394895000000001</v>
      </c>
      <c r="C13" s="133">
        <v>0.87303160000000002</v>
      </c>
      <c r="D13" s="129">
        <v>1988</v>
      </c>
      <c r="E13" s="133">
        <v>1.9394895000000001</v>
      </c>
      <c r="F13" s="133">
        <v>0.87303160000000002</v>
      </c>
      <c r="G13" s="267">
        <v>1.4018390000000001</v>
      </c>
    </row>
    <row r="14" spans="1:13" x14ac:dyDescent="0.55000000000000004">
      <c r="A14" s="129">
        <v>1989</v>
      </c>
      <c r="B14" s="133">
        <v>1.3425142000000001</v>
      </c>
      <c r="C14" s="133">
        <v>0.74842940000000002</v>
      </c>
      <c r="D14" s="129">
        <v>1989</v>
      </c>
      <c r="E14" s="133">
        <v>1.3425142000000001</v>
      </c>
      <c r="F14" s="133">
        <v>0.74842940000000002</v>
      </c>
      <c r="G14" s="267">
        <v>1.0608348999999999</v>
      </c>
    </row>
    <row r="15" spans="1:13" x14ac:dyDescent="0.55000000000000004">
      <c r="A15" s="129">
        <v>1990</v>
      </c>
      <c r="B15" s="133">
        <v>1.7304885999999999</v>
      </c>
      <c r="C15" s="133">
        <v>0.74664980000000003</v>
      </c>
      <c r="D15" s="129">
        <v>1990</v>
      </c>
      <c r="E15" s="133">
        <v>1.7304885999999999</v>
      </c>
      <c r="F15" s="133">
        <v>0.74664980000000003</v>
      </c>
      <c r="G15" s="267">
        <v>1.2399007</v>
      </c>
    </row>
    <row r="16" spans="1:13" x14ac:dyDescent="0.55000000000000004">
      <c r="A16" s="129">
        <v>1991</v>
      </c>
      <c r="B16" s="133">
        <v>1.6960426</v>
      </c>
      <c r="C16" s="133">
        <v>0.67737380000000003</v>
      </c>
      <c r="D16" s="129">
        <v>1991</v>
      </c>
      <c r="E16" s="133">
        <v>1.6960426</v>
      </c>
      <c r="F16" s="133">
        <v>0.67737380000000003</v>
      </c>
      <c r="G16" s="267">
        <v>1.1888314</v>
      </c>
    </row>
    <row r="17" spans="1:7" x14ac:dyDescent="0.55000000000000004">
      <c r="A17" s="129">
        <v>1992</v>
      </c>
      <c r="B17" s="133">
        <v>1.9050723000000001</v>
      </c>
      <c r="C17" s="133">
        <v>0.76254670000000002</v>
      </c>
      <c r="D17" s="129">
        <v>1992</v>
      </c>
      <c r="E17" s="133">
        <v>1.9050723000000001</v>
      </c>
      <c r="F17" s="133">
        <v>0.76254670000000002</v>
      </c>
      <c r="G17" s="267">
        <v>1.3227133</v>
      </c>
    </row>
    <row r="18" spans="1:7" x14ac:dyDescent="0.55000000000000004">
      <c r="A18" s="129">
        <v>1993</v>
      </c>
      <c r="B18" s="133">
        <v>2.5936509999999999</v>
      </c>
      <c r="C18" s="133">
        <v>1.1586168999999999</v>
      </c>
      <c r="D18" s="129">
        <v>1993</v>
      </c>
      <c r="E18" s="133">
        <v>2.5936509999999999</v>
      </c>
      <c r="F18" s="133">
        <v>1.1586168999999999</v>
      </c>
      <c r="G18" s="267">
        <v>1.8673915999999999</v>
      </c>
    </row>
    <row r="19" spans="1:7" x14ac:dyDescent="0.55000000000000004">
      <c r="A19" s="129">
        <v>1994</v>
      </c>
      <c r="B19" s="133">
        <v>2.3006614000000001</v>
      </c>
      <c r="C19" s="133">
        <v>1.2835861</v>
      </c>
      <c r="D19" s="129">
        <v>1994</v>
      </c>
      <c r="E19" s="133">
        <v>2.3006614000000001</v>
      </c>
      <c r="F19" s="133">
        <v>1.2835861</v>
      </c>
      <c r="G19" s="267">
        <v>1.7913007999999999</v>
      </c>
    </row>
    <row r="20" spans="1:7" x14ac:dyDescent="0.55000000000000004">
      <c r="A20" s="129">
        <v>1995</v>
      </c>
      <c r="B20" s="133">
        <v>2.5332493999999999</v>
      </c>
      <c r="C20" s="133">
        <v>1.101092</v>
      </c>
      <c r="D20" s="129">
        <v>1995</v>
      </c>
      <c r="E20" s="133">
        <v>2.5332493999999999</v>
      </c>
      <c r="F20" s="133">
        <v>1.101092</v>
      </c>
      <c r="G20" s="267">
        <v>1.8169074000000001</v>
      </c>
    </row>
    <row r="21" spans="1:7" x14ac:dyDescent="0.55000000000000004">
      <c r="A21" s="129">
        <v>1996</v>
      </c>
      <c r="B21" s="133">
        <v>2.7683588000000001</v>
      </c>
      <c r="C21" s="133">
        <v>1.0256254</v>
      </c>
      <c r="D21" s="129">
        <v>1996</v>
      </c>
      <c r="E21" s="133">
        <v>2.7683588000000001</v>
      </c>
      <c r="F21" s="133">
        <v>1.0256254</v>
      </c>
      <c r="G21" s="267">
        <v>1.8839444000000001</v>
      </c>
    </row>
    <row r="22" spans="1:7" x14ac:dyDescent="0.55000000000000004">
      <c r="A22" s="129">
        <v>1997</v>
      </c>
      <c r="B22" s="133">
        <v>2.4305094999999999</v>
      </c>
      <c r="C22" s="133">
        <v>1.3742160999999999</v>
      </c>
      <c r="D22" s="129">
        <v>1997</v>
      </c>
      <c r="E22" s="133">
        <v>2.4305094999999999</v>
      </c>
      <c r="F22" s="133">
        <v>1.3742160999999999</v>
      </c>
      <c r="G22" s="267">
        <v>1.9075822</v>
      </c>
    </row>
    <row r="23" spans="1:7" x14ac:dyDescent="0.55000000000000004">
      <c r="A23" s="129">
        <v>1998</v>
      </c>
      <c r="B23" s="133">
        <v>5.1878367000000001</v>
      </c>
      <c r="C23" s="133">
        <v>1.8697961999999999</v>
      </c>
      <c r="D23" s="129">
        <v>1998</v>
      </c>
      <c r="E23" s="133">
        <v>5.1878367000000001</v>
      </c>
      <c r="F23" s="133">
        <v>1.8697961999999999</v>
      </c>
      <c r="G23" s="267">
        <v>3.5068744999999999</v>
      </c>
    </row>
    <row r="24" spans="1:7" x14ac:dyDescent="0.55000000000000004">
      <c r="A24" s="129">
        <v>1999</v>
      </c>
      <c r="B24" s="133">
        <v>8.4243208999999997</v>
      </c>
      <c r="C24" s="133">
        <v>3.0275650999999999</v>
      </c>
      <c r="D24" s="129">
        <v>1999</v>
      </c>
      <c r="E24" s="133">
        <v>8.4243208999999997</v>
      </c>
      <c r="F24" s="133">
        <v>3.0275650999999999</v>
      </c>
      <c r="G24" s="267">
        <v>5.7128155999999999</v>
      </c>
    </row>
    <row r="25" spans="1:7" x14ac:dyDescent="0.55000000000000004">
      <c r="A25" s="129">
        <v>2000</v>
      </c>
      <c r="B25" s="133">
        <v>6.0255450000000002</v>
      </c>
      <c r="C25" s="133">
        <v>2.5760638</v>
      </c>
      <c r="D25" s="129">
        <v>2000</v>
      </c>
      <c r="E25" s="133">
        <v>6.0255450000000002</v>
      </c>
      <c r="F25" s="133">
        <v>2.5760638</v>
      </c>
      <c r="G25" s="267">
        <v>4.2948453000000004</v>
      </c>
    </row>
    <row r="26" spans="1:7" x14ac:dyDescent="0.55000000000000004">
      <c r="A26" s="129">
        <v>2001</v>
      </c>
      <c r="B26" s="133">
        <v>4.4645182999999999</v>
      </c>
      <c r="C26" s="133">
        <v>2.2061307000000001</v>
      </c>
      <c r="D26" s="129">
        <v>2001</v>
      </c>
      <c r="E26" s="133">
        <v>4.4645182999999999</v>
      </c>
      <c r="F26" s="133">
        <v>2.2061307000000001</v>
      </c>
      <c r="G26" s="267">
        <v>3.325996</v>
      </c>
    </row>
    <row r="27" spans="1:7" x14ac:dyDescent="0.55000000000000004">
      <c r="A27" s="129">
        <v>2002</v>
      </c>
      <c r="B27" s="133">
        <v>3.8725855</v>
      </c>
      <c r="C27" s="133">
        <v>1.9705387000000001</v>
      </c>
      <c r="D27" s="129">
        <v>2002</v>
      </c>
      <c r="E27" s="133">
        <v>3.8725855</v>
      </c>
      <c r="F27" s="133">
        <v>1.9705387000000001</v>
      </c>
      <c r="G27" s="267">
        <v>2.9157644999999999</v>
      </c>
    </row>
    <row r="28" spans="1:7" x14ac:dyDescent="0.55000000000000004">
      <c r="A28" s="129">
        <v>2003</v>
      </c>
      <c r="B28" s="133">
        <v>4.4547926000000002</v>
      </c>
      <c r="C28" s="133">
        <v>1.9272396000000001</v>
      </c>
      <c r="D28" s="129">
        <v>2003</v>
      </c>
      <c r="E28" s="133">
        <v>4.4547926000000002</v>
      </c>
      <c r="F28" s="133">
        <v>1.9272396000000001</v>
      </c>
      <c r="G28" s="267">
        <v>3.2026773999999998</v>
      </c>
    </row>
    <row r="29" spans="1:7" x14ac:dyDescent="0.55000000000000004">
      <c r="A29" s="129">
        <v>2004</v>
      </c>
      <c r="B29" s="133">
        <v>5.1662821000000001</v>
      </c>
      <c r="C29" s="133">
        <v>2.2367851000000001</v>
      </c>
      <c r="D29" s="129">
        <v>2004</v>
      </c>
      <c r="E29" s="133">
        <v>5.1662821000000001</v>
      </c>
      <c r="F29" s="133">
        <v>2.2367851000000001</v>
      </c>
      <c r="G29" s="267">
        <v>3.7010928999999999</v>
      </c>
    </row>
    <row r="30" spans="1:7" x14ac:dyDescent="0.55000000000000004">
      <c r="A30" s="129">
        <v>2005</v>
      </c>
      <c r="B30" s="133">
        <v>5.0229220999999997</v>
      </c>
      <c r="C30" s="133">
        <v>2.3285751000000001</v>
      </c>
      <c r="D30" s="129">
        <v>2005</v>
      </c>
      <c r="E30" s="133">
        <v>5.0229220999999997</v>
      </c>
      <c r="F30" s="133">
        <v>2.3285751000000001</v>
      </c>
      <c r="G30" s="267">
        <v>3.6727726000000001</v>
      </c>
    </row>
    <row r="31" spans="1:7" x14ac:dyDescent="0.55000000000000004">
      <c r="A31" s="129">
        <v>2006</v>
      </c>
      <c r="B31" s="133">
        <v>4.7507077000000004</v>
      </c>
      <c r="C31" s="133">
        <v>2.0978881999999999</v>
      </c>
      <c r="D31" s="129">
        <v>2006</v>
      </c>
      <c r="E31" s="133">
        <v>4.7507077000000004</v>
      </c>
      <c r="F31" s="133">
        <v>2.0978881999999999</v>
      </c>
      <c r="G31" s="267">
        <v>3.4235123000000001</v>
      </c>
    </row>
    <row r="32" spans="1:7" x14ac:dyDescent="0.55000000000000004">
      <c r="A32" s="129">
        <v>2007</v>
      </c>
      <c r="B32" s="133">
        <v>4.8178045999999997</v>
      </c>
      <c r="C32" s="133">
        <v>2.5113802000000001</v>
      </c>
      <c r="D32" s="129">
        <v>2007</v>
      </c>
      <c r="E32" s="133">
        <v>4.8178045999999997</v>
      </c>
      <c r="F32" s="133">
        <v>2.5113802000000001</v>
      </c>
      <c r="G32" s="267">
        <v>3.6715802000000002</v>
      </c>
    </row>
    <row r="33" spans="1:7" x14ac:dyDescent="0.55000000000000004">
      <c r="A33" s="129">
        <v>2008</v>
      </c>
      <c r="B33" s="133">
        <v>5.8407942999999998</v>
      </c>
      <c r="C33" s="133">
        <v>2.4648987</v>
      </c>
      <c r="D33" s="129">
        <v>2008</v>
      </c>
      <c r="E33" s="133">
        <v>5.8407942999999998</v>
      </c>
      <c r="F33" s="133">
        <v>2.4648987</v>
      </c>
      <c r="G33" s="267">
        <v>4.1514148000000004</v>
      </c>
    </row>
    <row r="34" spans="1:7" x14ac:dyDescent="0.55000000000000004">
      <c r="A34" s="129">
        <v>2009</v>
      </c>
      <c r="B34" s="133">
        <v>6.4809586000000001</v>
      </c>
      <c r="C34" s="133">
        <v>2.8206699</v>
      </c>
      <c r="D34" s="129">
        <v>2009</v>
      </c>
      <c r="E34" s="133">
        <v>6.4809586000000001</v>
      </c>
      <c r="F34" s="133">
        <v>2.8206699</v>
      </c>
      <c r="G34" s="267">
        <v>4.6571274000000003</v>
      </c>
    </row>
    <row r="35" spans="1:7" x14ac:dyDescent="0.55000000000000004">
      <c r="A35" s="129">
        <v>2010</v>
      </c>
      <c r="B35" s="133">
        <v>6.5927182999999996</v>
      </c>
      <c r="C35" s="133">
        <v>2.7084717999999999</v>
      </c>
      <c r="D35" s="129">
        <v>2010</v>
      </c>
      <c r="E35" s="133">
        <v>6.5927182999999996</v>
      </c>
      <c r="F35" s="133">
        <v>2.7084717999999999</v>
      </c>
      <c r="G35" s="267">
        <v>4.6416047000000002</v>
      </c>
    </row>
    <row r="36" spans="1:7" x14ac:dyDescent="0.55000000000000004">
      <c r="A36" s="129">
        <v>2011</v>
      </c>
      <c r="B36" s="133">
        <v>6.4753748</v>
      </c>
      <c r="C36" s="133">
        <v>2.6092168</v>
      </c>
      <c r="D36" s="129">
        <v>2011</v>
      </c>
      <c r="E36" s="133">
        <v>6.4753748</v>
      </c>
      <c r="F36" s="133">
        <v>2.6092168</v>
      </c>
      <c r="G36" s="267">
        <v>4.5460174000000002</v>
      </c>
    </row>
    <row r="37" spans="1:7" x14ac:dyDescent="0.55000000000000004">
      <c r="A37" s="129">
        <v>2012</v>
      </c>
      <c r="B37" s="133">
        <v>5.4489616999999999</v>
      </c>
      <c r="C37" s="133">
        <v>2.9195647999999998</v>
      </c>
      <c r="D37" s="129">
        <v>2012</v>
      </c>
      <c r="E37" s="133">
        <v>5.4489616999999999</v>
      </c>
      <c r="F37" s="133">
        <v>2.9195647999999998</v>
      </c>
      <c r="G37" s="267">
        <v>4.1850322999999996</v>
      </c>
    </row>
    <row r="38" spans="1:7" x14ac:dyDescent="0.55000000000000004">
      <c r="A38" s="129">
        <v>2013</v>
      </c>
      <c r="B38" s="133">
        <v>6.3274224999999999</v>
      </c>
      <c r="C38" s="133">
        <v>2.9605435999999998</v>
      </c>
      <c r="D38" s="129">
        <v>2013</v>
      </c>
      <c r="E38" s="133">
        <v>6.3274224999999999</v>
      </c>
      <c r="F38" s="133">
        <v>2.9605435999999998</v>
      </c>
      <c r="G38" s="267">
        <v>4.6340490000000001</v>
      </c>
    </row>
    <row r="39" spans="1:7" x14ac:dyDescent="0.55000000000000004">
      <c r="A39" s="129">
        <v>2014</v>
      </c>
      <c r="B39" s="133">
        <v>7.4343627999999997</v>
      </c>
      <c r="C39" s="133">
        <v>3.5258791999999999</v>
      </c>
      <c r="D39" s="129">
        <v>2014</v>
      </c>
      <c r="E39" s="133">
        <v>7.4343627999999997</v>
      </c>
      <c r="F39" s="133">
        <v>3.5258791999999999</v>
      </c>
      <c r="G39" s="267">
        <v>5.4688363000000004</v>
      </c>
    </row>
    <row r="40" spans="1:7" x14ac:dyDescent="0.55000000000000004">
      <c r="A40" s="129">
        <v>2015</v>
      </c>
      <c r="B40" s="133">
        <v>7.8224613999999999</v>
      </c>
      <c r="C40" s="133">
        <v>3.3668827000000001</v>
      </c>
      <c r="D40" s="129">
        <v>2015</v>
      </c>
      <c r="E40" s="133">
        <v>7.8224613999999999</v>
      </c>
      <c r="F40" s="133">
        <v>3.3668827000000001</v>
      </c>
      <c r="G40" s="267">
        <v>5.5889844999999996</v>
      </c>
    </row>
    <row r="41" spans="1:7" x14ac:dyDescent="0.55000000000000004">
      <c r="A41" s="129">
        <v>2016</v>
      </c>
      <c r="B41" s="133">
        <v>8.6444188999999998</v>
      </c>
      <c r="C41" s="133">
        <v>3.5761642999999999</v>
      </c>
      <c r="D41" s="129">
        <v>2016</v>
      </c>
      <c r="E41" s="133">
        <v>8.6444188999999998</v>
      </c>
      <c r="F41" s="133">
        <v>3.5761642999999999</v>
      </c>
      <c r="G41" s="267">
        <v>6.0928567999999999</v>
      </c>
    </row>
    <row r="42" spans="1:7" x14ac:dyDescent="0.55000000000000004">
      <c r="A42" s="129">
        <v>2017</v>
      </c>
      <c r="B42" s="133">
        <v>8.9482642000000006</v>
      </c>
      <c r="C42" s="133">
        <v>3.6612459999999998</v>
      </c>
      <c r="D42" s="129">
        <v>2017</v>
      </c>
      <c r="E42" s="133">
        <v>8.9482642000000006</v>
      </c>
      <c r="F42" s="133">
        <v>3.6612459999999998</v>
      </c>
      <c r="G42" s="267">
        <v>6.2841484000000003</v>
      </c>
    </row>
    <row r="43" spans="1:7" x14ac:dyDescent="0.55000000000000004">
      <c r="A43" s="129">
        <v>2018</v>
      </c>
      <c r="B43" s="133">
        <v>8.6287801999999996</v>
      </c>
      <c r="C43" s="133">
        <v>3.5713708</v>
      </c>
      <c r="D43" s="129">
        <v>2018</v>
      </c>
      <c r="E43" s="133">
        <v>8.6287801999999996</v>
      </c>
      <c r="F43" s="133">
        <v>3.5713708</v>
      </c>
      <c r="G43" s="267">
        <v>6.0815340000000004</v>
      </c>
    </row>
    <row r="44" spans="1:7" x14ac:dyDescent="0.55000000000000004">
      <c r="A44" s="129">
        <v>2019</v>
      </c>
      <c r="B44" s="133">
        <v>7.7705681000000002</v>
      </c>
      <c r="C44" s="133">
        <v>3.2426007000000001</v>
      </c>
      <c r="D44" s="129">
        <v>2019</v>
      </c>
      <c r="E44" s="133">
        <v>7.7705681000000002</v>
      </c>
      <c r="F44" s="133">
        <v>3.2426007000000001</v>
      </c>
      <c r="G44" s="267">
        <v>5.4856011000000002</v>
      </c>
    </row>
    <row r="45" spans="1:7" x14ac:dyDescent="0.55000000000000004">
      <c r="A45" s="129">
        <v>2020</v>
      </c>
      <c r="B45" s="133">
        <v>7.8731365000000002</v>
      </c>
      <c r="C45" s="133">
        <v>3.1480545000000002</v>
      </c>
      <c r="D45" s="129">
        <v>2020</v>
      </c>
      <c r="E45" s="133">
        <v>7.8731365000000002</v>
      </c>
      <c r="F45" s="133">
        <v>3.1480545000000002</v>
      </c>
      <c r="G45" s="267">
        <v>5.4870638999999999</v>
      </c>
    </row>
  </sheetData>
  <hyperlinks>
    <hyperlink ref="M1" location="Contents!A1" display="Return to contents page" xr:uid="{971D9D67-5A71-4155-9AB3-ECD6512C3453}"/>
  </hyperlink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0C7B-B387-4B11-ACC9-C1F16F33E414}">
  <dimension ref="A1:M27"/>
  <sheetViews>
    <sheetView showGridLines="0" workbookViewId="0">
      <selection activeCell="D3" sqref="A3:D3"/>
    </sheetView>
  </sheetViews>
  <sheetFormatPr defaultRowHeight="14.4" x14ac:dyDescent="0.55000000000000004"/>
  <sheetData>
    <row r="1" spans="1:13" x14ac:dyDescent="0.55000000000000004">
      <c r="A1" s="134" t="s">
        <v>646</v>
      </c>
      <c r="M1" s="2" t="s">
        <v>887</v>
      </c>
    </row>
    <row r="3" spans="1:13" x14ac:dyDescent="0.55000000000000004">
      <c r="A3" s="383" t="s">
        <v>522</v>
      </c>
      <c r="B3" s="383" t="s">
        <v>157</v>
      </c>
      <c r="C3" s="383" t="s">
        <v>158</v>
      </c>
      <c r="D3" s="383" t="s">
        <v>655</v>
      </c>
    </row>
    <row r="4" spans="1:13" x14ac:dyDescent="0.55000000000000004">
      <c r="A4" s="129">
        <v>1997</v>
      </c>
      <c r="B4" s="133">
        <v>9.5878141115000002</v>
      </c>
      <c r="C4" s="133">
        <v>4.4883128246000004</v>
      </c>
      <c r="D4" s="133">
        <v>7.0439229221000002</v>
      </c>
    </row>
    <row r="5" spans="1:13" x14ac:dyDescent="0.55000000000000004">
      <c r="A5" s="129">
        <v>1998</v>
      </c>
      <c r="B5" s="133">
        <v>12.437399404000001</v>
      </c>
      <c r="C5" s="133">
        <v>4.9943506942000004</v>
      </c>
      <c r="D5" s="133">
        <v>8.7170173799999997</v>
      </c>
    </row>
    <row r="6" spans="1:13" x14ac:dyDescent="0.55000000000000004">
      <c r="A6" s="129">
        <v>1999</v>
      </c>
      <c r="B6" s="133">
        <v>13.128440779</v>
      </c>
      <c r="C6" s="133">
        <v>5.1977075749999999</v>
      </c>
      <c r="D6" s="133">
        <v>9.1468741219999998</v>
      </c>
    </row>
    <row r="7" spans="1:13" x14ac:dyDescent="0.55000000000000004">
      <c r="A7" s="129">
        <v>2000</v>
      </c>
      <c r="B7" s="133">
        <v>11.311641657999999</v>
      </c>
      <c r="C7" s="133">
        <v>5.1212196671000001</v>
      </c>
      <c r="D7" s="133">
        <v>8.2057630244999995</v>
      </c>
    </row>
    <row r="8" spans="1:13" x14ac:dyDescent="0.55000000000000004">
      <c r="A8" s="129">
        <v>2001</v>
      </c>
      <c r="B8" s="133">
        <v>6.8996207370000002</v>
      </c>
      <c r="C8" s="133">
        <v>3.8877745138000002</v>
      </c>
      <c r="D8" s="133">
        <v>5.3855924345000004</v>
      </c>
    </row>
    <row r="9" spans="1:13" x14ac:dyDescent="0.55000000000000004">
      <c r="A9" s="129">
        <v>2002</v>
      </c>
      <c r="B9" s="133">
        <v>6.0465647880000004</v>
      </c>
      <c r="C9" s="133">
        <v>3.6244379539999998</v>
      </c>
      <c r="D9" s="133">
        <v>4.8179880599000002</v>
      </c>
    </row>
    <row r="10" spans="1:13" x14ac:dyDescent="0.55000000000000004">
      <c r="A10" s="129">
        <v>2003</v>
      </c>
      <c r="B10" s="133">
        <v>6.1100242666</v>
      </c>
      <c r="C10" s="133">
        <v>3.4670144964</v>
      </c>
      <c r="D10" s="133">
        <v>4.8035423537000002</v>
      </c>
    </row>
    <row r="11" spans="1:13" x14ac:dyDescent="0.55000000000000004">
      <c r="A11" s="129">
        <v>2004</v>
      </c>
      <c r="B11" s="133">
        <v>6.2648842729999998</v>
      </c>
      <c r="C11" s="133">
        <v>3.4357936543999998</v>
      </c>
      <c r="D11" s="133">
        <v>4.8503219789000003</v>
      </c>
    </row>
    <row r="12" spans="1:13" x14ac:dyDescent="0.55000000000000004">
      <c r="A12" s="129">
        <v>2005</v>
      </c>
      <c r="B12" s="133">
        <v>6.3900011707999997</v>
      </c>
      <c r="C12" s="133">
        <v>3.6162016858000001</v>
      </c>
      <c r="D12" s="133">
        <v>4.9957710674999998</v>
      </c>
    </row>
    <row r="13" spans="1:13" x14ac:dyDescent="0.55000000000000004">
      <c r="A13" s="129">
        <v>2006</v>
      </c>
      <c r="B13" s="133">
        <v>5.5532257715000002</v>
      </c>
      <c r="C13" s="133">
        <v>3.6085340456999999</v>
      </c>
      <c r="D13" s="133">
        <v>4.5862809013000003</v>
      </c>
    </row>
    <row r="14" spans="1:13" x14ac:dyDescent="0.55000000000000004">
      <c r="A14" s="129">
        <v>2007</v>
      </c>
      <c r="B14" s="133">
        <v>6.1282657080999998</v>
      </c>
      <c r="C14" s="133">
        <v>4.3932083827000001</v>
      </c>
      <c r="D14" s="133">
        <v>5.2632793878999999</v>
      </c>
    </row>
    <row r="15" spans="1:13" x14ac:dyDescent="0.55000000000000004">
      <c r="A15" s="129">
        <v>2008</v>
      </c>
      <c r="B15" s="133">
        <v>7.9200111611999997</v>
      </c>
      <c r="C15" s="133">
        <v>4.2064955018000001</v>
      </c>
      <c r="D15" s="133">
        <v>6.0568995395999998</v>
      </c>
    </row>
    <row r="16" spans="1:13" x14ac:dyDescent="0.55000000000000004">
      <c r="A16" s="129">
        <v>2009</v>
      </c>
      <c r="B16" s="133">
        <v>8.4569081980000007</v>
      </c>
      <c r="C16" s="133">
        <v>4.8412970657000001</v>
      </c>
      <c r="D16" s="133">
        <v>6.6542076030999997</v>
      </c>
    </row>
    <row r="17" spans="1:4" x14ac:dyDescent="0.55000000000000004">
      <c r="A17" s="129">
        <v>2010</v>
      </c>
      <c r="B17" s="133">
        <v>8.3158962548000002</v>
      </c>
      <c r="C17" s="133">
        <v>4.5174866408999996</v>
      </c>
      <c r="D17" s="133">
        <v>6.4078244113</v>
      </c>
    </row>
    <row r="18" spans="1:4" x14ac:dyDescent="0.55000000000000004">
      <c r="A18" s="129">
        <v>2011</v>
      </c>
      <c r="B18" s="133">
        <v>8.4240593732000004</v>
      </c>
      <c r="C18" s="133">
        <v>4.4708038179000003</v>
      </c>
      <c r="D18" s="133">
        <v>6.4472761037000001</v>
      </c>
    </row>
    <row r="19" spans="1:4" x14ac:dyDescent="0.55000000000000004">
      <c r="A19" s="129">
        <v>2012</v>
      </c>
      <c r="B19" s="133">
        <v>7.9796453097000004</v>
      </c>
      <c r="C19" s="133">
        <v>4.9522222567999998</v>
      </c>
      <c r="D19" s="133">
        <v>6.4554885026999997</v>
      </c>
    </row>
    <row r="20" spans="1:4" x14ac:dyDescent="0.55000000000000004">
      <c r="A20" s="129">
        <v>2013</v>
      </c>
      <c r="B20" s="133">
        <v>7.916158985</v>
      </c>
      <c r="C20" s="133">
        <v>4.7704977552000001</v>
      </c>
      <c r="D20" s="133">
        <v>6.3356825007999999</v>
      </c>
    </row>
    <row r="21" spans="1:4" x14ac:dyDescent="0.55000000000000004">
      <c r="A21" s="129">
        <v>2014</v>
      </c>
      <c r="B21" s="133">
        <v>9.5562841185000007</v>
      </c>
      <c r="C21" s="133">
        <v>5.2891938548999997</v>
      </c>
      <c r="D21" s="133">
        <v>7.4046615314000004</v>
      </c>
    </row>
    <row r="22" spans="1:4" x14ac:dyDescent="0.55000000000000004">
      <c r="A22" s="129">
        <v>2015</v>
      </c>
      <c r="B22" s="133">
        <v>10.114802529</v>
      </c>
      <c r="C22" s="133">
        <v>5.2585795474000001</v>
      </c>
      <c r="D22" s="133">
        <v>7.6744998069000001</v>
      </c>
    </row>
    <row r="23" spans="1:4" x14ac:dyDescent="0.55000000000000004">
      <c r="A23" s="129">
        <v>2016</v>
      </c>
      <c r="B23" s="133">
        <v>10.265675136</v>
      </c>
      <c r="C23" s="133">
        <v>5.3855699500999998</v>
      </c>
      <c r="D23" s="133">
        <v>7.8017135758</v>
      </c>
    </row>
    <row r="24" spans="1:4" x14ac:dyDescent="0.55000000000000004">
      <c r="A24" s="129">
        <v>2017</v>
      </c>
      <c r="B24" s="133">
        <v>10.757588311999999</v>
      </c>
      <c r="C24" s="133">
        <v>5.7247057119999996</v>
      </c>
      <c r="D24" s="133">
        <v>8.2172055227000005</v>
      </c>
    </row>
    <row r="25" spans="1:4" x14ac:dyDescent="0.55000000000000004">
      <c r="A25" s="129">
        <v>2018</v>
      </c>
      <c r="B25" s="133">
        <v>10.282918204</v>
      </c>
      <c r="C25" s="133">
        <v>5.4697941181000003</v>
      </c>
      <c r="D25" s="133">
        <v>7.8610951526999999</v>
      </c>
    </row>
    <row r="26" spans="1:4" x14ac:dyDescent="0.55000000000000004">
      <c r="A26" s="129">
        <v>2019</v>
      </c>
      <c r="B26" s="133">
        <v>9.6692431269999997</v>
      </c>
      <c r="C26" s="133">
        <v>5.199834783</v>
      </c>
      <c r="D26" s="133">
        <v>7.4180735946</v>
      </c>
    </row>
    <row r="27" spans="1:4" x14ac:dyDescent="0.55000000000000004">
      <c r="A27" s="129">
        <v>2020</v>
      </c>
      <c r="B27" s="133">
        <v>9.4951308814999997</v>
      </c>
      <c r="C27" s="133">
        <v>4.8997922725</v>
      </c>
      <c r="D27" s="133">
        <v>7.1736929211999998</v>
      </c>
    </row>
  </sheetData>
  <hyperlinks>
    <hyperlink ref="M1" location="Contents!A1" display="Return to contents page" xr:uid="{1CE9469C-9CDB-4F35-833B-ED11D1E2140C}"/>
  </hyperlink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AD51-36D7-42FE-A6B4-CF36B7591486}">
  <dimension ref="A1:M27"/>
  <sheetViews>
    <sheetView showGridLines="0" workbookViewId="0">
      <selection activeCell="D3" sqref="A3:D3"/>
    </sheetView>
  </sheetViews>
  <sheetFormatPr defaultRowHeight="14.4" x14ac:dyDescent="0.55000000000000004"/>
  <sheetData>
    <row r="1" spans="1:13" x14ac:dyDescent="0.55000000000000004">
      <c r="A1" s="134" t="s">
        <v>647</v>
      </c>
      <c r="M1" s="2" t="s">
        <v>887</v>
      </c>
    </row>
    <row r="3" spans="1:13" x14ac:dyDescent="0.55000000000000004">
      <c r="A3" s="383" t="s">
        <v>522</v>
      </c>
      <c r="B3" s="383" t="s">
        <v>157</v>
      </c>
      <c r="C3" s="383" t="s">
        <v>158</v>
      </c>
      <c r="D3" s="383" t="s">
        <v>655</v>
      </c>
    </row>
    <row r="4" spans="1:13" x14ac:dyDescent="0.55000000000000004">
      <c r="A4" s="129">
        <v>1997</v>
      </c>
      <c r="B4" s="133">
        <v>4.5787652423000003</v>
      </c>
      <c r="C4" s="133">
        <v>0.67158043349999996</v>
      </c>
      <c r="D4" s="133">
        <v>2.4088961313000001</v>
      </c>
    </row>
    <row r="5" spans="1:13" x14ac:dyDescent="0.55000000000000004">
      <c r="A5" s="129">
        <v>1998</v>
      </c>
      <c r="B5" s="133">
        <v>4.4181034802000001</v>
      </c>
      <c r="C5" s="133">
        <v>0.46370472169999999</v>
      </c>
      <c r="D5" s="133">
        <v>2.2141328967999998</v>
      </c>
    </row>
    <row r="6" spans="1:13" x14ac:dyDescent="0.55000000000000004">
      <c r="A6" s="129">
        <v>1999</v>
      </c>
      <c r="B6" s="133">
        <v>4.1879620121999999</v>
      </c>
      <c r="C6" s="133">
        <v>0.57086084280000005</v>
      </c>
      <c r="D6" s="133">
        <v>2.1846581142999999</v>
      </c>
    </row>
    <row r="7" spans="1:13" x14ac:dyDescent="0.55000000000000004">
      <c r="A7" s="129">
        <v>2000</v>
      </c>
      <c r="B7" s="133">
        <v>4.3977003808999999</v>
      </c>
      <c r="C7" s="133">
        <v>0.57103401870000003</v>
      </c>
      <c r="D7" s="133">
        <v>2.2811593930999998</v>
      </c>
    </row>
    <row r="8" spans="1:13" x14ac:dyDescent="0.55000000000000004">
      <c r="A8" s="129">
        <v>2001</v>
      </c>
      <c r="B8" s="133">
        <v>4.9801345786000004</v>
      </c>
      <c r="C8" s="133">
        <v>0.79803928160000004</v>
      </c>
      <c r="D8" s="133">
        <v>2.6656547428000001</v>
      </c>
    </row>
    <row r="9" spans="1:13" x14ac:dyDescent="0.55000000000000004">
      <c r="A9" s="129">
        <v>2002</v>
      </c>
      <c r="B9" s="133">
        <v>4.4722037857999997</v>
      </c>
      <c r="C9" s="133">
        <v>0.75054453099999996</v>
      </c>
      <c r="D9" s="133">
        <v>2.4222733967000001</v>
      </c>
    </row>
    <row r="10" spans="1:13" x14ac:dyDescent="0.55000000000000004">
      <c r="A10" s="129">
        <v>2003</v>
      </c>
      <c r="B10" s="133">
        <v>4.8889746478999996</v>
      </c>
      <c r="C10" s="133">
        <v>0.82909978340000001</v>
      </c>
      <c r="D10" s="133">
        <v>2.6068888473</v>
      </c>
    </row>
    <row r="11" spans="1:13" x14ac:dyDescent="0.55000000000000004">
      <c r="A11" s="129">
        <v>2004</v>
      </c>
      <c r="B11" s="133">
        <v>4.9588511945000002</v>
      </c>
      <c r="C11" s="133">
        <v>0.74321292620000001</v>
      </c>
      <c r="D11" s="133">
        <v>2.6327039187999999</v>
      </c>
    </row>
    <row r="12" spans="1:13" x14ac:dyDescent="0.55000000000000004">
      <c r="A12" s="129">
        <v>2005</v>
      </c>
      <c r="B12" s="133">
        <v>4.5391330230999998</v>
      </c>
      <c r="C12" s="133">
        <v>0.78545108640000005</v>
      </c>
      <c r="D12" s="133">
        <v>2.4597831780999999</v>
      </c>
    </row>
    <row r="13" spans="1:13" x14ac:dyDescent="0.55000000000000004">
      <c r="A13" s="129">
        <v>2006</v>
      </c>
      <c r="B13" s="133">
        <v>4.1263816956000001</v>
      </c>
      <c r="C13" s="133">
        <v>0.73021718160000004</v>
      </c>
      <c r="D13" s="133">
        <v>2.250755517</v>
      </c>
    </row>
    <row r="14" spans="1:13" x14ac:dyDescent="0.55000000000000004">
      <c r="A14" s="129">
        <v>2007</v>
      </c>
      <c r="B14" s="133">
        <v>4.5712966667000003</v>
      </c>
      <c r="C14" s="133">
        <v>0.71596205420000003</v>
      </c>
      <c r="D14" s="133">
        <v>2.4707937359000001</v>
      </c>
    </row>
    <row r="15" spans="1:13" x14ac:dyDescent="0.55000000000000004">
      <c r="A15" s="129">
        <v>2008</v>
      </c>
      <c r="B15" s="133">
        <v>4.9178476013000001</v>
      </c>
      <c r="C15" s="133">
        <v>1.0066673221</v>
      </c>
      <c r="D15" s="133">
        <v>2.7658543082999998</v>
      </c>
    </row>
    <row r="16" spans="1:13" x14ac:dyDescent="0.55000000000000004">
      <c r="A16" s="129">
        <v>2009</v>
      </c>
      <c r="B16" s="133">
        <v>4.4282389268999998</v>
      </c>
      <c r="C16" s="133">
        <v>0.83556537490000005</v>
      </c>
      <c r="D16" s="133">
        <v>2.4755500435000002</v>
      </c>
    </row>
    <row r="17" spans="1:4" x14ac:dyDescent="0.55000000000000004">
      <c r="A17" s="129">
        <v>2010</v>
      </c>
      <c r="B17" s="133">
        <v>4.7507439592000003</v>
      </c>
      <c r="C17" s="133">
        <v>0.96291587769999998</v>
      </c>
      <c r="D17" s="133">
        <v>2.6665740315000002</v>
      </c>
    </row>
    <row r="18" spans="1:4" x14ac:dyDescent="0.55000000000000004">
      <c r="A18" s="129">
        <v>2011</v>
      </c>
      <c r="B18" s="133">
        <v>4.5621705394000003</v>
      </c>
      <c r="C18" s="133">
        <v>0.70400727380000006</v>
      </c>
      <c r="D18" s="133">
        <v>2.4508230018999999</v>
      </c>
    </row>
    <row r="19" spans="1:4" x14ac:dyDescent="0.55000000000000004">
      <c r="A19" s="129">
        <v>2012</v>
      </c>
      <c r="B19" s="133">
        <v>4.6525194728999999</v>
      </c>
      <c r="C19" s="133">
        <v>0.70462616030000003</v>
      </c>
      <c r="D19" s="133">
        <v>2.4838301959</v>
      </c>
    </row>
    <row r="20" spans="1:4" x14ac:dyDescent="0.55000000000000004">
      <c r="A20" s="129">
        <v>2013</v>
      </c>
      <c r="B20" s="133">
        <v>4.5105921143999996</v>
      </c>
      <c r="C20" s="133">
        <v>0.85338412060000002</v>
      </c>
      <c r="D20" s="133">
        <v>2.4917522714999998</v>
      </c>
    </row>
    <row r="21" spans="1:4" x14ac:dyDescent="0.55000000000000004">
      <c r="A21" s="129">
        <v>2014</v>
      </c>
      <c r="B21" s="133">
        <v>4.7237446283000004</v>
      </c>
      <c r="C21" s="133">
        <v>0.79851983839999996</v>
      </c>
      <c r="D21" s="133">
        <v>2.5740533408999999</v>
      </c>
    </row>
    <row r="22" spans="1:4" x14ac:dyDescent="0.55000000000000004">
      <c r="A22" s="129">
        <v>2015</v>
      </c>
      <c r="B22" s="133">
        <v>4.2709564526000001</v>
      </c>
      <c r="C22" s="133">
        <v>0.8912069628</v>
      </c>
      <c r="D22" s="133">
        <v>2.4283641220000001</v>
      </c>
    </row>
    <row r="23" spans="1:4" x14ac:dyDescent="0.55000000000000004">
      <c r="A23" s="129">
        <v>2016</v>
      </c>
      <c r="B23" s="133">
        <v>4.3229145431999996</v>
      </c>
      <c r="C23" s="133">
        <v>0.73793389099999995</v>
      </c>
      <c r="D23" s="133">
        <v>2.3504533288</v>
      </c>
    </row>
    <row r="24" spans="1:4" x14ac:dyDescent="0.55000000000000004">
      <c r="A24" s="129">
        <v>2017</v>
      </c>
      <c r="B24" s="133">
        <v>4.2853684929</v>
      </c>
      <c r="C24" s="133">
        <v>0.77787167899999998</v>
      </c>
      <c r="D24" s="133">
        <v>2.3650441252999999</v>
      </c>
    </row>
    <row r="25" spans="1:4" x14ac:dyDescent="0.55000000000000004">
      <c r="A25" s="129">
        <v>2018</v>
      </c>
      <c r="B25" s="133">
        <v>4.3212678675999996</v>
      </c>
      <c r="C25" s="133">
        <v>0.77752982339999999</v>
      </c>
      <c r="D25" s="133">
        <v>2.3841318985000002</v>
      </c>
    </row>
    <row r="26" spans="1:4" x14ac:dyDescent="0.55000000000000004">
      <c r="A26" s="129">
        <v>2019</v>
      </c>
      <c r="B26" s="133">
        <v>4.0893623749000003</v>
      </c>
      <c r="C26" s="133">
        <v>0.85189998479999995</v>
      </c>
      <c r="D26" s="133">
        <v>2.3291735550000001</v>
      </c>
    </row>
    <row r="27" spans="1:4" x14ac:dyDescent="0.55000000000000004">
      <c r="A27" s="129">
        <v>2020</v>
      </c>
      <c r="B27" s="133">
        <v>3.6842816685000002</v>
      </c>
      <c r="C27" s="133">
        <v>0.81885526539999998</v>
      </c>
      <c r="D27" s="133">
        <v>2.1264766004000002</v>
      </c>
    </row>
  </sheetData>
  <hyperlinks>
    <hyperlink ref="M1" location="Contents!A1" display="Return to contents page" xr:uid="{4CBAF7A5-E366-4FD8-A36A-C18F2E885509}"/>
  </hyperlink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93F8-672F-41C8-A5CE-DB68E8938094}">
  <dimension ref="A1:O45"/>
  <sheetViews>
    <sheetView showGridLines="0" workbookViewId="0">
      <selection activeCell="D3" sqref="A3:D3"/>
    </sheetView>
  </sheetViews>
  <sheetFormatPr defaultRowHeight="14.4" x14ac:dyDescent="0.55000000000000004"/>
  <sheetData>
    <row r="1" spans="1:15" x14ac:dyDescent="0.55000000000000004">
      <c r="A1" s="134" t="s">
        <v>648</v>
      </c>
      <c r="O1" s="2" t="s">
        <v>887</v>
      </c>
    </row>
    <row r="3" spans="1:15" x14ac:dyDescent="0.55000000000000004">
      <c r="A3" s="383" t="s">
        <v>522</v>
      </c>
      <c r="B3" s="405" t="s">
        <v>157</v>
      </c>
      <c r="C3" s="405" t="s">
        <v>158</v>
      </c>
      <c r="D3" s="388" t="s">
        <v>655</v>
      </c>
    </row>
    <row r="4" spans="1:15" x14ac:dyDescent="0.55000000000000004">
      <c r="A4" s="129">
        <v>1979</v>
      </c>
      <c r="B4" s="133">
        <v>5.5655953</v>
      </c>
      <c r="C4" s="133">
        <v>5.4806698000000003</v>
      </c>
      <c r="D4" s="267">
        <v>5.6031844</v>
      </c>
    </row>
    <row r="5" spans="1:15" x14ac:dyDescent="0.55000000000000004">
      <c r="A5" s="129">
        <v>1980</v>
      </c>
      <c r="B5" s="133">
        <v>7.2988301</v>
      </c>
      <c r="C5" s="133">
        <v>6.3342850000000004</v>
      </c>
      <c r="D5" s="267">
        <v>6.7130133000000001</v>
      </c>
    </row>
    <row r="6" spans="1:15" x14ac:dyDescent="0.55000000000000004">
      <c r="A6" s="129">
        <v>1981</v>
      </c>
      <c r="B6" s="133">
        <v>7.9290142000000001</v>
      </c>
      <c r="C6" s="133">
        <v>6.2131319999999999</v>
      </c>
      <c r="D6" s="267">
        <v>6.8088702999999997</v>
      </c>
    </row>
    <row r="7" spans="1:15" x14ac:dyDescent="0.55000000000000004">
      <c r="A7" s="129">
        <v>1982</v>
      </c>
      <c r="B7" s="133">
        <v>8.6218073000000004</v>
      </c>
      <c r="C7" s="133">
        <v>8.3004193999999991</v>
      </c>
      <c r="D7" s="267">
        <v>8.5495161</v>
      </c>
    </row>
    <row r="8" spans="1:15" x14ac:dyDescent="0.55000000000000004">
      <c r="A8" s="129">
        <v>1983</v>
      </c>
      <c r="B8" s="133">
        <v>7.8448599999999997</v>
      </c>
      <c r="C8" s="133">
        <v>6.7458986999999997</v>
      </c>
      <c r="D8" s="267">
        <v>7.1782770999999999</v>
      </c>
    </row>
    <row r="9" spans="1:15" x14ac:dyDescent="0.55000000000000004">
      <c r="A9" s="129">
        <v>1984</v>
      </c>
      <c r="B9" s="133">
        <v>10.709567</v>
      </c>
      <c r="C9" s="133">
        <v>8.5094495999999999</v>
      </c>
      <c r="D9" s="267">
        <v>9.3166618999999997</v>
      </c>
    </row>
    <row r="10" spans="1:15" x14ac:dyDescent="0.55000000000000004">
      <c r="A10" s="129">
        <v>1985</v>
      </c>
      <c r="B10" s="133">
        <v>14.578689000000001</v>
      </c>
      <c r="C10" s="133">
        <v>12.081689000000001</v>
      </c>
      <c r="D10" s="267">
        <v>13.028269</v>
      </c>
    </row>
    <row r="11" spans="1:15" x14ac:dyDescent="0.55000000000000004">
      <c r="A11" s="129">
        <v>1986</v>
      </c>
      <c r="B11" s="133">
        <v>13.457207</v>
      </c>
      <c r="C11" s="133">
        <v>12.434419</v>
      </c>
      <c r="D11" s="267">
        <v>12.862674999999999</v>
      </c>
    </row>
    <row r="12" spans="1:15" x14ac:dyDescent="0.55000000000000004">
      <c r="A12" s="129">
        <v>1987</v>
      </c>
      <c r="B12" s="133">
        <v>15.538425999999999</v>
      </c>
      <c r="C12" s="133">
        <v>14.587142999999999</v>
      </c>
      <c r="D12" s="267">
        <v>15.008207000000001</v>
      </c>
    </row>
    <row r="13" spans="1:15" x14ac:dyDescent="0.55000000000000004">
      <c r="A13" s="129">
        <v>1988</v>
      </c>
      <c r="B13" s="133">
        <v>17.909261000000001</v>
      </c>
      <c r="C13" s="133">
        <v>15.675375000000001</v>
      </c>
      <c r="D13" s="267">
        <v>16.548651</v>
      </c>
    </row>
    <row r="14" spans="1:15" x14ac:dyDescent="0.55000000000000004">
      <c r="A14" s="129">
        <v>1989</v>
      </c>
      <c r="B14" s="133">
        <v>18.598860999999999</v>
      </c>
      <c r="C14" s="133">
        <v>18.083603</v>
      </c>
      <c r="D14" s="267">
        <v>18.397724</v>
      </c>
    </row>
    <row r="15" spans="1:15" x14ac:dyDescent="0.55000000000000004">
      <c r="A15" s="129">
        <v>1990</v>
      </c>
      <c r="B15" s="133">
        <v>17.124092000000001</v>
      </c>
      <c r="C15" s="133">
        <v>16.984507000000001</v>
      </c>
      <c r="D15" s="267">
        <v>17.171973000000001</v>
      </c>
    </row>
    <row r="16" spans="1:15" x14ac:dyDescent="0.55000000000000004">
      <c r="A16" s="129">
        <v>1991</v>
      </c>
      <c r="B16" s="133">
        <v>17.269113999999998</v>
      </c>
      <c r="C16" s="133">
        <v>16.188897999999998</v>
      </c>
      <c r="D16" s="267">
        <v>16.665147000000001</v>
      </c>
    </row>
    <row r="17" spans="1:4" x14ac:dyDescent="0.55000000000000004">
      <c r="A17" s="129">
        <v>1992</v>
      </c>
      <c r="B17" s="133">
        <v>18.039809000000002</v>
      </c>
      <c r="C17" s="133">
        <v>19.088267999999999</v>
      </c>
      <c r="D17" s="267">
        <v>18.823253000000001</v>
      </c>
    </row>
    <row r="18" spans="1:4" x14ac:dyDescent="0.55000000000000004">
      <c r="A18" s="129">
        <v>1993</v>
      </c>
      <c r="B18" s="133">
        <v>18.987114999999999</v>
      </c>
      <c r="C18" s="133">
        <v>19.670016</v>
      </c>
      <c r="D18" s="267">
        <v>19.562408000000001</v>
      </c>
    </row>
    <row r="19" spans="1:4" x14ac:dyDescent="0.55000000000000004">
      <c r="A19" s="129">
        <v>1994</v>
      </c>
      <c r="B19" s="133">
        <v>21.447579000000001</v>
      </c>
      <c r="C19" s="133">
        <v>23.375036999999999</v>
      </c>
      <c r="D19" s="267">
        <v>22.917497000000001</v>
      </c>
    </row>
    <row r="20" spans="1:4" x14ac:dyDescent="0.55000000000000004">
      <c r="A20" s="129">
        <v>1995</v>
      </c>
      <c r="B20" s="133">
        <v>20.923943000000001</v>
      </c>
      <c r="C20" s="133">
        <v>23.169754999999999</v>
      </c>
      <c r="D20" s="267">
        <v>22.572849000000001</v>
      </c>
    </row>
    <row r="21" spans="1:4" x14ac:dyDescent="0.55000000000000004">
      <c r="A21" s="129">
        <v>1996</v>
      </c>
      <c r="B21" s="133">
        <v>22.836603</v>
      </c>
      <c r="C21" s="133">
        <v>25.091576</v>
      </c>
      <c r="D21" s="267">
        <v>24.566528000000002</v>
      </c>
    </row>
    <row r="22" spans="1:4" x14ac:dyDescent="0.55000000000000004">
      <c r="A22" s="129">
        <v>1997</v>
      </c>
      <c r="B22" s="133">
        <v>18.245387000000001</v>
      </c>
      <c r="C22" s="133">
        <v>21.138597000000001</v>
      </c>
      <c r="D22" s="267">
        <v>20.351986</v>
      </c>
    </row>
    <row r="23" spans="1:4" x14ac:dyDescent="0.55000000000000004">
      <c r="A23" s="129">
        <v>1998</v>
      </c>
      <c r="B23" s="133">
        <v>18.064406000000002</v>
      </c>
      <c r="C23" s="133">
        <v>19.671958</v>
      </c>
      <c r="D23" s="267">
        <v>19.245021999999999</v>
      </c>
    </row>
    <row r="24" spans="1:4" x14ac:dyDescent="0.55000000000000004">
      <c r="A24" s="129">
        <v>1999</v>
      </c>
      <c r="B24" s="133">
        <v>17.828992</v>
      </c>
      <c r="C24" s="133">
        <v>20.088588000000001</v>
      </c>
      <c r="D24" s="267">
        <v>19.464751</v>
      </c>
    </row>
    <row r="25" spans="1:4" x14ac:dyDescent="0.55000000000000004">
      <c r="A25" s="129">
        <v>2000</v>
      </c>
      <c r="B25" s="133">
        <v>16.799890000000001</v>
      </c>
      <c r="C25" s="133">
        <v>21.127531999999999</v>
      </c>
      <c r="D25" s="267">
        <v>19.838636999999999</v>
      </c>
    </row>
    <row r="26" spans="1:4" x14ac:dyDescent="0.55000000000000004">
      <c r="A26" s="129">
        <v>2001</v>
      </c>
      <c r="B26" s="133">
        <v>16.877638999999999</v>
      </c>
      <c r="C26" s="133">
        <v>20.450209000000001</v>
      </c>
      <c r="D26" s="267">
        <v>19.396301999999999</v>
      </c>
    </row>
    <row r="27" spans="1:4" x14ac:dyDescent="0.55000000000000004">
      <c r="A27" s="129">
        <v>2002</v>
      </c>
      <c r="B27" s="133">
        <v>19.248335999999998</v>
      </c>
      <c r="C27" s="133">
        <v>23.056577999999998</v>
      </c>
      <c r="D27" s="267">
        <v>21.88879</v>
      </c>
    </row>
    <row r="28" spans="1:4" x14ac:dyDescent="0.55000000000000004">
      <c r="A28" s="129">
        <v>2003</v>
      </c>
      <c r="B28" s="133">
        <v>18.303294000000001</v>
      </c>
      <c r="C28" s="133">
        <v>21.984275</v>
      </c>
      <c r="D28" s="267">
        <v>20.845427000000001</v>
      </c>
    </row>
    <row r="29" spans="1:4" x14ac:dyDescent="0.55000000000000004">
      <c r="A29" s="129">
        <v>2004</v>
      </c>
      <c r="B29" s="133">
        <v>18.456547</v>
      </c>
      <c r="C29" s="133">
        <v>23.596605</v>
      </c>
      <c r="D29" s="267">
        <v>21.890148</v>
      </c>
    </row>
    <row r="30" spans="1:4" x14ac:dyDescent="0.55000000000000004">
      <c r="A30" s="129">
        <v>2005</v>
      </c>
      <c r="B30" s="133">
        <v>17.701723000000001</v>
      </c>
      <c r="C30" s="133">
        <v>22.958265000000001</v>
      </c>
      <c r="D30" s="267">
        <v>21.209074000000001</v>
      </c>
    </row>
    <row r="31" spans="1:4" x14ac:dyDescent="0.55000000000000004">
      <c r="A31" s="129">
        <v>2006</v>
      </c>
      <c r="B31" s="133">
        <v>24.528258000000001</v>
      </c>
      <c r="C31" s="133">
        <v>30.596829</v>
      </c>
      <c r="D31" s="267">
        <v>28.639733</v>
      </c>
    </row>
    <row r="32" spans="1:4" x14ac:dyDescent="0.55000000000000004">
      <c r="A32" s="129">
        <v>2007</v>
      </c>
      <c r="B32" s="133">
        <v>27.176584999999999</v>
      </c>
      <c r="C32" s="133">
        <v>32.361815</v>
      </c>
      <c r="D32" s="267">
        <v>30.682397000000002</v>
      </c>
    </row>
    <row r="33" spans="1:4" x14ac:dyDescent="0.55000000000000004">
      <c r="A33" s="129">
        <v>2008</v>
      </c>
      <c r="B33" s="133">
        <v>29.314501</v>
      </c>
      <c r="C33" s="133">
        <v>34.982726999999997</v>
      </c>
      <c r="D33" s="267">
        <v>33.118848999999997</v>
      </c>
    </row>
    <row r="34" spans="1:4" x14ac:dyDescent="0.55000000000000004">
      <c r="A34" s="129">
        <v>2009</v>
      </c>
      <c r="B34" s="133">
        <v>28.934443999999999</v>
      </c>
      <c r="C34" s="133">
        <v>33.928030999999997</v>
      </c>
      <c r="D34" s="267">
        <v>32.341766999999997</v>
      </c>
    </row>
    <row r="35" spans="1:4" x14ac:dyDescent="0.55000000000000004">
      <c r="A35" s="129">
        <v>2010</v>
      </c>
      <c r="B35" s="133">
        <v>29.082795999999998</v>
      </c>
      <c r="C35" s="133">
        <v>36.344932999999997</v>
      </c>
      <c r="D35" s="267">
        <v>33.828769000000001</v>
      </c>
    </row>
    <row r="36" spans="1:4" x14ac:dyDescent="0.55000000000000004">
      <c r="A36" s="129">
        <v>2011</v>
      </c>
      <c r="B36" s="133">
        <v>31.229846999999999</v>
      </c>
      <c r="C36" s="133">
        <v>38.286932</v>
      </c>
      <c r="D36" s="267">
        <v>35.804271</v>
      </c>
    </row>
    <row r="37" spans="1:4" x14ac:dyDescent="0.55000000000000004">
      <c r="A37" s="129">
        <v>2012</v>
      </c>
      <c r="B37" s="133">
        <v>31.230516999999999</v>
      </c>
      <c r="C37" s="133">
        <v>39.159236999999997</v>
      </c>
      <c r="D37" s="267">
        <v>36.317140999999999</v>
      </c>
    </row>
    <row r="38" spans="1:4" x14ac:dyDescent="0.55000000000000004">
      <c r="A38" s="129">
        <v>2013</v>
      </c>
      <c r="B38" s="133">
        <v>32.278714000000001</v>
      </c>
      <c r="C38" s="133">
        <v>39.918456999999997</v>
      </c>
      <c r="D38" s="267">
        <v>37.192799999999998</v>
      </c>
    </row>
    <row r="39" spans="1:4" x14ac:dyDescent="0.55000000000000004">
      <c r="A39" s="129">
        <v>2014</v>
      </c>
      <c r="B39" s="133">
        <v>34.695633999999998</v>
      </c>
      <c r="C39" s="133">
        <v>42.1813</v>
      </c>
      <c r="D39" s="267">
        <v>39.447620000000001</v>
      </c>
    </row>
    <row r="40" spans="1:4" x14ac:dyDescent="0.55000000000000004">
      <c r="A40" s="129">
        <v>2015</v>
      </c>
      <c r="B40" s="133">
        <v>35.631329999999998</v>
      </c>
      <c r="C40" s="133">
        <v>43.277034999999998</v>
      </c>
      <c r="D40" s="267">
        <v>40.452362000000001</v>
      </c>
    </row>
    <row r="41" spans="1:4" x14ac:dyDescent="0.55000000000000004">
      <c r="A41" s="129">
        <v>2016</v>
      </c>
      <c r="B41" s="133">
        <v>36.738866000000002</v>
      </c>
      <c r="C41" s="133">
        <v>43.303645000000003</v>
      </c>
      <c r="D41" s="267">
        <v>40.916365999999996</v>
      </c>
    </row>
    <row r="42" spans="1:4" x14ac:dyDescent="0.55000000000000004">
      <c r="A42" s="129">
        <v>2017</v>
      </c>
      <c r="B42" s="133">
        <v>36.925697999999997</v>
      </c>
      <c r="C42" s="133">
        <v>44.600771000000002</v>
      </c>
      <c r="D42" s="267">
        <v>41.728327999999998</v>
      </c>
    </row>
    <row r="43" spans="1:4" x14ac:dyDescent="0.55000000000000004">
      <c r="A43" s="129">
        <v>2018</v>
      </c>
      <c r="B43" s="133">
        <v>36.699607</v>
      </c>
      <c r="C43" s="133">
        <v>44.279012999999999</v>
      </c>
      <c r="D43" s="267">
        <v>41.438321999999999</v>
      </c>
    </row>
    <row r="44" spans="1:4" x14ac:dyDescent="0.55000000000000004">
      <c r="A44" s="129">
        <v>2019</v>
      </c>
      <c r="B44" s="133">
        <v>38.081811999999999</v>
      </c>
      <c r="C44" s="133">
        <v>45.685637999999997</v>
      </c>
      <c r="D44" s="267">
        <v>42.765058000000003</v>
      </c>
    </row>
    <row r="45" spans="1:4" x14ac:dyDescent="0.55000000000000004">
      <c r="A45" s="129">
        <v>2020</v>
      </c>
      <c r="B45" s="133">
        <v>35.573811999999997</v>
      </c>
      <c r="C45" s="133">
        <v>43.571237000000004</v>
      </c>
      <c r="D45" s="267">
        <v>40.441395999999997</v>
      </c>
    </row>
  </sheetData>
  <hyperlinks>
    <hyperlink ref="O1" location="Contents!A1" display="Return to contents page" xr:uid="{B1440219-9DC6-473C-BA3D-7966992BA84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4C1E5-ADC4-4BD6-A254-AB17EA602B58}">
  <dimension ref="A1:I764"/>
  <sheetViews>
    <sheetView showGridLines="0" workbookViewId="0"/>
  </sheetViews>
  <sheetFormatPr defaultRowHeight="14.4" x14ac:dyDescent="0.55000000000000004"/>
  <cols>
    <col min="2" max="2" width="13.15625" customWidth="1"/>
    <col min="3" max="3" width="12.83984375" customWidth="1"/>
  </cols>
  <sheetData>
    <row r="1" spans="1:9" x14ac:dyDescent="0.55000000000000004">
      <c r="A1" s="14" t="s">
        <v>119</v>
      </c>
      <c r="B1" s="14"/>
      <c r="C1" s="14"/>
      <c r="D1" s="96"/>
      <c r="E1" s="97"/>
      <c r="I1" s="2" t="s">
        <v>887</v>
      </c>
    </row>
    <row r="2" spans="1:9" x14ac:dyDescent="0.55000000000000004">
      <c r="A2" s="16"/>
      <c r="B2" s="16"/>
      <c r="C2" s="16"/>
      <c r="D2" s="20"/>
      <c r="E2" s="89"/>
    </row>
    <row r="3" spans="1:9" ht="21.9" x14ac:dyDescent="0.55000000000000004">
      <c r="A3" s="25" t="s">
        <v>22</v>
      </c>
      <c r="B3" s="25" t="s">
        <v>115</v>
      </c>
      <c r="C3" s="25" t="s">
        <v>116</v>
      </c>
      <c r="D3" s="363" t="s">
        <v>117</v>
      </c>
      <c r="E3" s="89"/>
    </row>
    <row r="4" spans="1:9" x14ac:dyDescent="0.55000000000000004">
      <c r="A4" s="19">
        <v>43922</v>
      </c>
      <c r="B4" s="90">
        <v>4864</v>
      </c>
      <c r="C4" s="90">
        <v>21</v>
      </c>
      <c r="D4" s="20">
        <v>0.43174342105263203</v>
      </c>
      <c r="E4" s="89"/>
    </row>
    <row r="5" spans="1:9" x14ac:dyDescent="0.55000000000000004">
      <c r="A5" s="19">
        <v>43923</v>
      </c>
      <c r="B5" s="90">
        <v>5136</v>
      </c>
      <c r="C5" s="90">
        <v>24</v>
      </c>
      <c r="D5" s="20">
        <v>0.467289719626168</v>
      </c>
      <c r="E5" s="89"/>
    </row>
    <row r="6" spans="1:9" x14ac:dyDescent="0.55000000000000004">
      <c r="A6" s="19">
        <v>43924</v>
      </c>
      <c r="B6" s="90">
        <v>5362</v>
      </c>
      <c r="C6" s="90">
        <v>28</v>
      </c>
      <c r="D6" s="20">
        <v>0.52219321148825104</v>
      </c>
      <c r="E6" s="89"/>
    </row>
    <row r="7" spans="1:9" x14ac:dyDescent="0.55000000000000004">
      <c r="A7" s="19">
        <v>43925</v>
      </c>
      <c r="B7" s="90">
        <v>5552</v>
      </c>
      <c r="C7" s="90">
        <v>30</v>
      </c>
      <c r="D7" s="20">
        <v>0.54034582132564801</v>
      </c>
      <c r="E7" s="89"/>
    </row>
    <row r="8" spans="1:9" x14ac:dyDescent="0.55000000000000004">
      <c r="A8" s="19">
        <v>43926</v>
      </c>
      <c r="B8" s="90">
        <v>5693</v>
      </c>
      <c r="C8" s="90">
        <v>35</v>
      </c>
      <c r="D8" s="20">
        <v>0.61479009309678601</v>
      </c>
      <c r="E8" s="89"/>
    </row>
    <row r="9" spans="1:9" x14ac:dyDescent="0.55000000000000004">
      <c r="A9" s="19">
        <v>43927</v>
      </c>
      <c r="B9" s="90">
        <v>5799</v>
      </c>
      <c r="C9" s="90">
        <v>41</v>
      </c>
      <c r="D9" s="20">
        <v>0.70701845145714803</v>
      </c>
      <c r="E9" s="89"/>
    </row>
    <row r="10" spans="1:9" x14ac:dyDescent="0.55000000000000004">
      <c r="A10" s="19">
        <v>43928</v>
      </c>
      <c r="B10" s="90">
        <v>5918</v>
      </c>
      <c r="C10" s="90">
        <v>48</v>
      </c>
      <c r="D10" s="20">
        <v>0.81108482595471398</v>
      </c>
      <c r="E10" s="89"/>
    </row>
    <row r="11" spans="1:9" x14ac:dyDescent="0.55000000000000004">
      <c r="A11" s="19">
        <v>43929</v>
      </c>
      <c r="B11" s="90">
        <v>6023</v>
      </c>
      <c r="C11" s="90">
        <v>50</v>
      </c>
      <c r="D11" s="20">
        <v>0.83015108749792499</v>
      </c>
      <c r="E11" s="89"/>
    </row>
    <row r="12" spans="1:9" x14ac:dyDescent="0.55000000000000004">
      <c r="A12" s="19">
        <v>43930</v>
      </c>
      <c r="B12" s="90">
        <v>6108</v>
      </c>
      <c r="C12" s="90">
        <v>51</v>
      </c>
      <c r="D12" s="20">
        <v>0.83497053045186598</v>
      </c>
      <c r="E12" s="89"/>
    </row>
    <row r="13" spans="1:9" x14ac:dyDescent="0.55000000000000004">
      <c r="A13" s="19">
        <v>43931</v>
      </c>
      <c r="B13" s="90">
        <v>6214</v>
      </c>
      <c r="C13" s="90">
        <v>54</v>
      </c>
      <c r="D13" s="20">
        <v>0.86900547151593199</v>
      </c>
      <c r="E13" s="89"/>
    </row>
    <row r="14" spans="1:9" x14ac:dyDescent="0.55000000000000004">
      <c r="A14" s="19">
        <v>43932</v>
      </c>
      <c r="B14" s="90">
        <v>6302</v>
      </c>
      <c r="C14" s="90">
        <v>56</v>
      </c>
      <c r="D14" s="20">
        <v>0.88860679149476396</v>
      </c>
      <c r="E14" s="89"/>
    </row>
    <row r="15" spans="1:9" x14ac:dyDescent="0.55000000000000004">
      <c r="A15" s="19">
        <v>43933</v>
      </c>
      <c r="B15" s="90">
        <v>6324</v>
      </c>
      <c r="C15" s="90">
        <v>59</v>
      </c>
      <c r="D15" s="20">
        <v>0.93295382669196703</v>
      </c>
      <c r="E15" s="89"/>
    </row>
    <row r="16" spans="1:9" x14ac:dyDescent="0.55000000000000004">
      <c r="A16" s="19">
        <v>43934</v>
      </c>
      <c r="B16" s="90">
        <v>6365</v>
      </c>
      <c r="C16" s="90">
        <v>61</v>
      </c>
      <c r="D16" s="20">
        <v>0.95836606441476802</v>
      </c>
      <c r="E16" s="89"/>
    </row>
    <row r="17" spans="1:5" x14ac:dyDescent="0.55000000000000004">
      <c r="A17" s="19">
        <v>43935</v>
      </c>
      <c r="B17" s="90">
        <v>6414</v>
      </c>
      <c r="C17" s="90">
        <v>62</v>
      </c>
      <c r="D17" s="20">
        <v>0.96663548487683204</v>
      </c>
      <c r="E17" s="89"/>
    </row>
    <row r="18" spans="1:5" x14ac:dyDescent="0.55000000000000004">
      <c r="A18" s="19">
        <v>43936</v>
      </c>
      <c r="B18" s="90">
        <v>6637</v>
      </c>
      <c r="C18" s="90">
        <v>63</v>
      </c>
      <c r="D18" s="20">
        <v>0.94922404700919105</v>
      </c>
      <c r="E18" s="89"/>
    </row>
    <row r="19" spans="1:5" x14ac:dyDescent="0.55000000000000004">
      <c r="A19" s="19">
        <v>43937</v>
      </c>
      <c r="B19" s="90">
        <v>6667</v>
      </c>
      <c r="C19" s="90">
        <v>63</v>
      </c>
      <c r="D19" s="20">
        <v>0.94495275236238196</v>
      </c>
      <c r="E19" s="89"/>
    </row>
    <row r="20" spans="1:5" x14ac:dyDescent="0.55000000000000004">
      <c r="A20" s="19">
        <v>43938</v>
      </c>
      <c r="B20" s="90">
        <v>6714</v>
      </c>
      <c r="C20" s="90">
        <v>65</v>
      </c>
      <c r="D20" s="20">
        <v>0.96812630324694704</v>
      </c>
      <c r="E20" s="89"/>
    </row>
    <row r="21" spans="1:5" x14ac:dyDescent="0.55000000000000004">
      <c r="A21" s="19">
        <v>43939</v>
      </c>
      <c r="B21" s="90">
        <v>6755</v>
      </c>
      <c r="C21" s="90">
        <v>68</v>
      </c>
      <c r="D21" s="20">
        <v>1.0066617320503299</v>
      </c>
      <c r="E21" s="89"/>
    </row>
    <row r="22" spans="1:5" x14ac:dyDescent="0.55000000000000004">
      <c r="A22" s="19">
        <v>43940</v>
      </c>
      <c r="B22" s="90">
        <v>6800</v>
      </c>
      <c r="C22" s="90">
        <v>70</v>
      </c>
      <c r="D22" s="20">
        <v>1.02941176470588</v>
      </c>
      <c r="E22" s="89"/>
    </row>
    <row r="23" spans="1:5" x14ac:dyDescent="0.55000000000000004">
      <c r="A23" s="19">
        <v>43941</v>
      </c>
      <c r="B23" s="90">
        <v>6813</v>
      </c>
      <c r="C23" s="90">
        <v>71</v>
      </c>
      <c r="D23" s="20">
        <v>1.04212534859827</v>
      </c>
      <c r="E23" s="89"/>
    </row>
    <row r="24" spans="1:5" x14ac:dyDescent="0.55000000000000004">
      <c r="A24" s="19">
        <v>43942</v>
      </c>
      <c r="B24" s="90">
        <v>6835</v>
      </c>
      <c r="C24" s="90">
        <v>72</v>
      </c>
      <c r="D24" s="20">
        <v>1.0534016093635701</v>
      </c>
      <c r="E24" s="89"/>
    </row>
    <row r="25" spans="1:5" x14ac:dyDescent="0.55000000000000004">
      <c r="A25" s="19">
        <v>43943</v>
      </c>
      <c r="B25" s="90">
        <v>6842</v>
      </c>
      <c r="C25" s="90">
        <v>74</v>
      </c>
      <c r="D25" s="20">
        <v>1.08155510084771</v>
      </c>
      <c r="E25" s="89"/>
    </row>
    <row r="26" spans="1:5" x14ac:dyDescent="0.55000000000000004">
      <c r="A26" s="19">
        <v>43944</v>
      </c>
      <c r="B26" s="90">
        <v>6850</v>
      </c>
      <c r="C26" s="90">
        <v>76</v>
      </c>
      <c r="D26" s="20">
        <v>1.10948905109489</v>
      </c>
      <c r="E26" s="89"/>
    </row>
    <row r="27" spans="1:5" x14ac:dyDescent="0.55000000000000004">
      <c r="A27" s="19">
        <v>43945</v>
      </c>
      <c r="B27" s="90">
        <v>6867</v>
      </c>
      <c r="C27" s="90">
        <v>79</v>
      </c>
      <c r="D27" s="20">
        <v>1.15042959079656</v>
      </c>
      <c r="E27" s="89"/>
    </row>
    <row r="28" spans="1:5" x14ac:dyDescent="0.55000000000000004">
      <c r="A28" s="19">
        <v>43946</v>
      </c>
      <c r="B28" s="90">
        <v>6885</v>
      </c>
      <c r="C28" s="90">
        <v>81</v>
      </c>
      <c r="D28" s="20">
        <v>1.1764705882352899</v>
      </c>
      <c r="E28" s="89"/>
    </row>
    <row r="29" spans="1:5" x14ac:dyDescent="0.55000000000000004">
      <c r="A29" s="19">
        <v>43947</v>
      </c>
      <c r="B29" s="90">
        <v>6904</v>
      </c>
      <c r="C29" s="90">
        <v>83</v>
      </c>
      <c r="D29" s="20">
        <v>1.2022016222479699</v>
      </c>
      <c r="E29" s="89"/>
    </row>
    <row r="30" spans="1:5" x14ac:dyDescent="0.55000000000000004">
      <c r="A30" s="19">
        <v>43948</v>
      </c>
      <c r="B30" s="90">
        <v>6911</v>
      </c>
      <c r="C30" s="90">
        <v>84</v>
      </c>
      <c r="D30" s="20">
        <v>1.2154536246563401</v>
      </c>
      <c r="E30" s="89"/>
    </row>
    <row r="31" spans="1:5" x14ac:dyDescent="0.55000000000000004">
      <c r="A31" s="19">
        <v>43949</v>
      </c>
      <c r="B31" s="90">
        <v>6923</v>
      </c>
      <c r="C31" s="90">
        <v>89</v>
      </c>
      <c r="D31" s="20">
        <v>1.28556983966489</v>
      </c>
      <c r="E31" s="89"/>
    </row>
    <row r="32" spans="1:5" x14ac:dyDescent="0.55000000000000004">
      <c r="A32" s="19">
        <v>43950</v>
      </c>
      <c r="B32" s="90">
        <v>6936</v>
      </c>
      <c r="C32" s="90">
        <v>91</v>
      </c>
      <c r="D32" s="20">
        <v>1.3119953863898499</v>
      </c>
      <c r="E32" s="89"/>
    </row>
    <row r="33" spans="1:5" x14ac:dyDescent="0.55000000000000004">
      <c r="A33" s="19">
        <v>43951</v>
      </c>
      <c r="B33" s="90">
        <v>6944</v>
      </c>
      <c r="C33" s="90">
        <v>93</v>
      </c>
      <c r="D33" s="20">
        <v>1.33928571428571</v>
      </c>
      <c r="E33" s="89"/>
    </row>
    <row r="34" spans="1:5" x14ac:dyDescent="0.55000000000000004">
      <c r="A34" s="19">
        <v>43952</v>
      </c>
      <c r="B34" s="90">
        <v>6956</v>
      </c>
      <c r="C34" s="90">
        <v>94</v>
      </c>
      <c r="D34" s="20">
        <v>1.35135135135135</v>
      </c>
      <c r="E34" s="89"/>
    </row>
    <row r="35" spans="1:5" x14ac:dyDescent="0.55000000000000004">
      <c r="A35" s="19">
        <v>43953</v>
      </c>
      <c r="B35" s="90">
        <v>6972</v>
      </c>
      <c r="C35" s="90">
        <v>94</v>
      </c>
      <c r="D35" s="20">
        <v>1.34825014343087</v>
      </c>
      <c r="E35" s="89"/>
    </row>
    <row r="36" spans="1:5" x14ac:dyDescent="0.55000000000000004">
      <c r="A36" s="19">
        <v>43954</v>
      </c>
      <c r="B36" s="90">
        <v>6990</v>
      </c>
      <c r="C36" s="90">
        <v>96</v>
      </c>
      <c r="D36" s="20">
        <v>1.3733905579399099</v>
      </c>
      <c r="E36" s="89"/>
    </row>
    <row r="37" spans="1:5" x14ac:dyDescent="0.55000000000000004">
      <c r="A37" s="19">
        <v>43955</v>
      </c>
      <c r="B37" s="90">
        <v>7014</v>
      </c>
      <c r="C37" s="90">
        <v>97</v>
      </c>
      <c r="D37" s="20">
        <v>1.38294838893641</v>
      </c>
      <c r="E37" s="89"/>
    </row>
    <row r="38" spans="1:5" x14ac:dyDescent="0.55000000000000004">
      <c r="A38" s="19">
        <v>43956</v>
      </c>
      <c r="B38" s="90">
        <v>7040</v>
      </c>
      <c r="C38" s="90">
        <v>98</v>
      </c>
      <c r="D38" s="20">
        <v>1.3920454545454499</v>
      </c>
      <c r="E38" s="89"/>
    </row>
    <row r="39" spans="1:5" x14ac:dyDescent="0.55000000000000004">
      <c r="A39" s="19">
        <v>43957</v>
      </c>
      <c r="B39" s="90">
        <v>7064</v>
      </c>
      <c r="C39" s="90">
        <v>98</v>
      </c>
      <c r="D39" s="20">
        <v>1.3873159682899201</v>
      </c>
      <c r="E39" s="89"/>
    </row>
    <row r="40" spans="1:5" x14ac:dyDescent="0.55000000000000004">
      <c r="A40" s="19">
        <v>43958</v>
      </c>
      <c r="B40" s="90">
        <v>7085</v>
      </c>
      <c r="C40" s="90">
        <v>98</v>
      </c>
      <c r="D40" s="20">
        <v>1.38320395201129</v>
      </c>
      <c r="E40" s="89"/>
    </row>
    <row r="41" spans="1:5" x14ac:dyDescent="0.55000000000000004">
      <c r="A41" s="19">
        <v>43959</v>
      </c>
      <c r="B41" s="90">
        <v>7102</v>
      </c>
      <c r="C41" s="90">
        <v>98</v>
      </c>
      <c r="D41" s="20">
        <v>1.37989298789073</v>
      </c>
      <c r="E41" s="89"/>
    </row>
    <row r="42" spans="1:5" x14ac:dyDescent="0.55000000000000004">
      <c r="A42" s="19">
        <v>43960</v>
      </c>
      <c r="B42" s="90">
        <v>7116</v>
      </c>
      <c r="C42" s="90">
        <v>98</v>
      </c>
      <c r="D42" s="20">
        <v>1.37717818999438</v>
      </c>
      <c r="E42" s="89"/>
    </row>
    <row r="43" spans="1:5" x14ac:dyDescent="0.55000000000000004">
      <c r="A43" s="19">
        <v>43961</v>
      </c>
      <c r="B43" s="90">
        <v>7128</v>
      </c>
      <c r="C43" s="90">
        <v>98</v>
      </c>
      <c r="D43" s="20">
        <v>1.37485970819304</v>
      </c>
      <c r="E43" s="89"/>
    </row>
    <row r="44" spans="1:5" x14ac:dyDescent="0.55000000000000004">
      <c r="A44" s="19">
        <v>43962</v>
      </c>
      <c r="B44" s="90">
        <v>7135</v>
      </c>
      <c r="C44" s="90">
        <v>98</v>
      </c>
      <c r="D44" s="20">
        <v>1.37351086194814</v>
      </c>
      <c r="E44" s="89"/>
    </row>
    <row r="45" spans="1:5" x14ac:dyDescent="0.55000000000000004">
      <c r="A45" s="19">
        <v>43963</v>
      </c>
      <c r="B45" s="90">
        <v>7157</v>
      </c>
      <c r="C45" s="90">
        <v>98</v>
      </c>
      <c r="D45" s="20">
        <v>1.36928880815984</v>
      </c>
      <c r="E45" s="89"/>
    </row>
    <row r="46" spans="1:5" x14ac:dyDescent="0.55000000000000004">
      <c r="A46" s="19">
        <v>43964</v>
      </c>
      <c r="B46" s="90">
        <v>7168</v>
      </c>
      <c r="C46" s="90">
        <v>99</v>
      </c>
      <c r="D46" s="20">
        <v>1.3811383928571399</v>
      </c>
      <c r="E46" s="89"/>
    </row>
    <row r="47" spans="1:5" x14ac:dyDescent="0.55000000000000004">
      <c r="A47" s="19">
        <v>43965</v>
      </c>
      <c r="B47" s="90">
        <v>7183</v>
      </c>
      <c r="C47" s="90">
        <v>99</v>
      </c>
      <c r="D47" s="20">
        <v>1.37825421133231</v>
      </c>
      <c r="E47" s="89"/>
    </row>
    <row r="48" spans="1:5" x14ac:dyDescent="0.55000000000000004">
      <c r="A48" s="19">
        <v>43966</v>
      </c>
      <c r="B48" s="90">
        <v>7214</v>
      </c>
      <c r="C48" s="90">
        <v>99</v>
      </c>
      <c r="D48" s="20">
        <v>1.3723315774882201</v>
      </c>
      <c r="E48" s="89"/>
    </row>
    <row r="49" spans="1:5" x14ac:dyDescent="0.55000000000000004">
      <c r="A49" s="19">
        <v>43967</v>
      </c>
      <c r="B49" s="90">
        <v>7230</v>
      </c>
      <c r="C49" s="90">
        <v>99</v>
      </c>
      <c r="D49" s="20">
        <v>1.36929460580913</v>
      </c>
      <c r="E49" s="89"/>
    </row>
    <row r="50" spans="1:5" x14ac:dyDescent="0.55000000000000004">
      <c r="A50" s="19">
        <v>43968</v>
      </c>
      <c r="B50" s="90">
        <v>7239</v>
      </c>
      <c r="C50" s="90">
        <v>99</v>
      </c>
      <c r="D50" s="20">
        <v>1.3675922088686301</v>
      </c>
      <c r="E50" s="89"/>
    </row>
    <row r="51" spans="1:5" x14ac:dyDescent="0.55000000000000004">
      <c r="A51" s="19">
        <v>43969</v>
      </c>
      <c r="B51" s="90">
        <v>7249</v>
      </c>
      <c r="C51" s="90">
        <v>100</v>
      </c>
      <c r="D51" s="20">
        <v>1.37950062077528</v>
      </c>
      <c r="E51" s="89"/>
    </row>
    <row r="52" spans="1:5" x14ac:dyDescent="0.55000000000000004">
      <c r="A52" s="19">
        <v>43970</v>
      </c>
      <c r="B52" s="90">
        <v>7257</v>
      </c>
      <c r="C52" s="90">
        <v>101</v>
      </c>
      <c r="D52" s="20">
        <v>1.39175968030867</v>
      </c>
      <c r="E52" s="89"/>
    </row>
    <row r="53" spans="1:5" x14ac:dyDescent="0.55000000000000004">
      <c r="A53" s="19">
        <v>43971</v>
      </c>
      <c r="B53" s="90">
        <v>7268</v>
      </c>
      <c r="C53" s="90">
        <v>101</v>
      </c>
      <c r="D53" s="20">
        <v>1.38965327462851</v>
      </c>
      <c r="E53" s="89"/>
    </row>
    <row r="54" spans="1:5" x14ac:dyDescent="0.55000000000000004">
      <c r="A54" s="19">
        <v>43972</v>
      </c>
      <c r="B54" s="90">
        <v>7270</v>
      </c>
      <c r="C54" s="90">
        <v>101</v>
      </c>
      <c r="D54" s="20">
        <v>1.3892709766162299</v>
      </c>
      <c r="E54" s="89"/>
    </row>
    <row r="55" spans="1:5" x14ac:dyDescent="0.55000000000000004">
      <c r="A55" s="19">
        <v>43973</v>
      </c>
      <c r="B55" s="90">
        <v>7284</v>
      </c>
      <c r="C55" s="90">
        <v>102</v>
      </c>
      <c r="D55" s="20">
        <v>1.4003294892916001</v>
      </c>
      <c r="E55" s="89"/>
    </row>
    <row r="56" spans="1:5" x14ac:dyDescent="0.55000000000000004">
      <c r="A56" s="19">
        <v>43974</v>
      </c>
      <c r="B56" s="90">
        <v>7300</v>
      </c>
      <c r="C56" s="90">
        <v>103</v>
      </c>
      <c r="D56" s="20">
        <v>1.41095890410959</v>
      </c>
      <c r="E56" s="89"/>
    </row>
    <row r="57" spans="1:5" x14ac:dyDescent="0.55000000000000004">
      <c r="A57" s="19">
        <v>43975</v>
      </c>
      <c r="B57" s="90">
        <v>7303</v>
      </c>
      <c r="C57" s="90">
        <v>103</v>
      </c>
      <c r="D57" s="20">
        <v>1.41037929617965</v>
      </c>
      <c r="E57" s="89"/>
    </row>
    <row r="58" spans="1:5" x14ac:dyDescent="0.55000000000000004">
      <c r="A58" s="19">
        <v>43976</v>
      </c>
      <c r="B58" s="90">
        <v>7307</v>
      </c>
      <c r="C58" s="90">
        <v>103</v>
      </c>
      <c r="D58" s="20">
        <v>1.4096072259477199</v>
      </c>
      <c r="E58" s="89"/>
    </row>
    <row r="59" spans="1:5" x14ac:dyDescent="0.55000000000000004">
      <c r="A59" s="19">
        <v>43977</v>
      </c>
      <c r="B59" s="90">
        <v>7322</v>
      </c>
      <c r="C59" s="90">
        <v>103</v>
      </c>
      <c r="D59" s="20">
        <v>1.40671947555313</v>
      </c>
      <c r="E59" s="89"/>
    </row>
    <row r="60" spans="1:5" x14ac:dyDescent="0.55000000000000004">
      <c r="A60" s="19">
        <v>43978</v>
      </c>
      <c r="B60" s="90">
        <v>7328</v>
      </c>
      <c r="C60" s="90">
        <v>103</v>
      </c>
      <c r="D60" s="20">
        <v>1.4055676855895201</v>
      </c>
      <c r="E60" s="89"/>
    </row>
    <row r="61" spans="1:5" x14ac:dyDescent="0.55000000000000004">
      <c r="A61" s="19">
        <v>43979</v>
      </c>
      <c r="B61" s="90">
        <v>7346</v>
      </c>
      <c r="C61" s="90">
        <v>103</v>
      </c>
      <c r="D61" s="20">
        <v>1.40212360468282</v>
      </c>
      <c r="E61" s="89"/>
    </row>
    <row r="62" spans="1:5" x14ac:dyDescent="0.55000000000000004">
      <c r="A62" s="19">
        <v>43980</v>
      </c>
      <c r="B62" s="90">
        <v>7362</v>
      </c>
      <c r="C62" s="90">
        <v>103</v>
      </c>
      <c r="D62" s="20">
        <v>1.39907633795164</v>
      </c>
      <c r="E62" s="89"/>
    </row>
    <row r="63" spans="1:5" x14ac:dyDescent="0.55000000000000004">
      <c r="A63" s="19">
        <v>43981</v>
      </c>
      <c r="B63" s="90">
        <v>7374</v>
      </c>
      <c r="C63" s="90">
        <v>103</v>
      </c>
      <c r="D63" s="20">
        <v>1.39679956604285</v>
      </c>
      <c r="E63" s="89"/>
    </row>
    <row r="64" spans="1:5" x14ac:dyDescent="0.55000000000000004">
      <c r="A64" s="19">
        <v>43982</v>
      </c>
      <c r="B64" s="90">
        <v>7384</v>
      </c>
      <c r="C64" s="90">
        <v>103</v>
      </c>
      <c r="D64" s="20">
        <v>1.3949079089924199</v>
      </c>
      <c r="E64" s="89"/>
    </row>
    <row r="65" spans="1:5" x14ac:dyDescent="0.55000000000000004">
      <c r="A65" s="19">
        <v>43983</v>
      </c>
      <c r="B65" s="90">
        <v>7393</v>
      </c>
      <c r="C65" s="90">
        <v>103</v>
      </c>
      <c r="D65" s="20">
        <v>1.39320979304748</v>
      </c>
      <c r="E65" s="89"/>
    </row>
    <row r="66" spans="1:5" x14ac:dyDescent="0.55000000000000004">
      <c r="A66" s="19">
        <v>43984</v>
      </c>
      <c r="B66" s="90">
        <v>7410</v>
      </c>
      <c r="C66" s="90">
        <v>103</v>
      </c>
      <c r="D66" s="20">
        <v>1.3900134952766501</v>
      </c>
      <c r="E66" s="89"/>
    </row>
    <row r="67" spans="1:5" x14ac:dyDescent="0.55000000000000004">
      <c r="A67" s="19">
        <v>43985</v>
      </c>
      <c r="B67" s="90">
        <v>7418</v>
      </c>
      <c r="C67" s="90">
        <v>103</v>
      </c>
      <c r="D67" s="20">
        <v>1.38851442437315</v>
      </c>
      <c r="E67" s="89"/>
    </row>
    <row r="68" spans="1:5" x14ac:dyDescent="0.55000000000000004">
      <c r="A68" s="19">
        <v>43986</v>
      </c>
      <c r="B68" s="90">
        <v>7429</v>
      </c>
      <c r="C68" s="90">
        <v>103</v>
      </c>
      <c r="D68" s="20">
        <v>1.3864584735495999</v>
      </c>
      <c r="E68" s="89"/>
    </row>
    <row r="69" spans="1:5" x14ac:dyDescent="0.55000000000000004">
      <c r="A69" s="19">
        <v>43987</v>
      </c>
      <c r="B69" s="90">
        <v>7440</v>
      </c>
      <c r="C69" s="90">
        <v>103</v>
      </c>
      <c r="D69" s="20">
        <v>1.38440860215054</v>
      </c>
      <c r="E69" s="89"/>
    </row>
    <row r="70" spans="1:5" x14ac:dyDescent="0.55000000000000004">
      <c r="A70" s="19">
        <v>43988</v>
      </c>
      <c r="B70" s="90">
        <v>7444</v>
      </c>
      <c r="C70" s="90">
        <v>103</v>
      </c>
      <c r="D70" s="20">
        <v>1.3836646963997901</v>
      </c>
      <c r="E70" s="89"/>
    </row>
    <row r="71" spans="1:5" x14ac:dyDescent="0.55000000000000004">
      <c r="A71" s="19">
        <v>43989</v>
      </c>
      <c r="B71" s="90">
        <v>7449</v>
      </c>
      <c r="C71" s="90">
        <v>103</v>
      </c>
      <c r="D71" s="20">
        <v>1.3827359377097601</v>
      </c>
      <c r="E71" s="89"/>
    </row>
    <row r="72" spans="1:5" x14ac:dyDescent="0.55000000000000004">
      <c r="A72" s="19">
        <v>43990</v>
      </c>
      <c r="B72" s="90">
        <v>7454</v>
      </c>
      <c r="C72" s="90">
        <v>103</v>
      </c>
      <c r="D72" s="20">
        <v>1.38180842500671</v>
      </c>
      <c r="E72" s="89"/>
    </row>
    <row r="73" spans="1:5" x14ac:dyDescent="0.55000000000000004">
      <c r="A73" s="19">
        <v>43991</v>
      </c>
      <c r="B73" s="90">
        <v>7456</v>
      </c>
      <c r="C73" s="90">
        <v>103</v>
      </c>
      <c r="D73" s="20">
        <v>1.38143776824034</v>
      </c>
      <c r="E73" s="89"/>
    </row>
    <row r="74" spans="1:5" x14ac:dyDescent="0.55000000000000004">
      <c r="A74" s="19">
        <v>43992</v>
      </c>
      <c r="B74" s="90">
        <v>7465</v>
      </c>
      <c r="C74" s="90">
        <v>103</v>
      </c>
      <c r="D74" s="20">
        <v>1.37977227059612</v>
      </c>
      <c r="E74" s="89"/>
    </row>
    <row r="75" spans="1:5" x14ac:dyDescent="0.55000000000000004">
      <c r="A75" s="19">
        <v>43993</v>
      </c>
      <c r="B75" s="90">
        <v>7474</v>
      </c>
      <c r="C75" s="90">
        <v>103</v>
      </c>
      <c r="D75" s="20">
        <v>1.37811078405138</v>
      </c>
      <c r="E75" s="89"/>
    </row>
    <row r="76" spans="1:5" x14ac:dyDescent="0.55000000000000004">
      <c r="A76" s="19">
        <v>43994</v>
      </c>
      <c r="B76" s="90">
        <v>7479</v>
      </c>
      <c r="C76" s="90">
        <v>103</v>
      </c>
      <c r="D76" s="20">
        <v>1.3771894638320601</v>
      </c>
      <c r="E76" s="89"/>
    </row>
    <row r="77" spans="1:5" x14ac:dyDescent="0.55000000000000004">
      <c r="A77" s="19">
        <v>43995</v>
      </c>
      <c r="B77" s="90">
        <v>7491</v>
      </c>
      <c r="C77" s="90">
        <v>103</v>
      </c>
      <c r="D77" s="20">
        <v>1.3749833133092999</v>
      </c>
      <c r="E77" s="89"/>
    </row>
    <row r="78" spans="1:5" x14ac:dyDescent="0.55000000000000004">
      <c r="A78" s="19">
        <v>43996</v>
      </c>
      <c r="B78" s="90">
        <v>7509</v>
      </c>
      <c r="C78" s="90">
        <v>103</v>
      </c>
      <c r="D78" s="20">
        <v>1.3716873085630601</v>
      </c>
      <c r="E78" s="89"/>
    </row>
    <row r="79" spans="1:5" x14ac:dyDescent="0.55000000000000004">
      <c r="A79" s="19">
        <v>43997</v>
      </c>
      <c r="B79" s="90">
        <v>7524</v>
      </c>
      <c r="C79" s="90">
        <v>103</v>
      </c>
      <c r="D79" s="20">
        <v>1.36895268474216</v>
      </c>
      <c r="E79" s="89"/>
    </row>
    <row r="80" spans="1:5" x14ac:dyDescent="0.55000000000000004">
      <c r="A80" s="19">
        <v>43998</v>
      </c>
      <c r="B80" s="90">
        <v>7536</v>
      </c>
      <c r="C80" s="90">
        <v>103</v>
      </c>
      <c r="D80" s="20">
        <v>1.3667728237791901</v>
      </c>
      <c r="E80" s="89"/>
    </row>
    <row r="81" spans="1:5" x14ac:dyDescent="0.55000000000000004">
      <c r="A81" s="19">
        <v>43999</v>
      </c>
      <c r="B81" s="90">
        <v>7559</v>
      </c>
      <c r="C81" s="90">
        <v>103</v>
      </c>
      <c r="D81" s="20">
        <v>1.3626141023945</v>
      </c>
      <c r="E81" s="89"/>
    </row>
    <row r="82" spans="1:5" x14ac:dyDescent="0.55000000000000004">
      <c r="A82" s="19">
        <v>44000</v>
      </c>
      <c r="B82" s="90">
        <v>7580</v>
      </c>
      <c r="C82" s="90">
        <v>103</v>
      </c>
      <c r="D82" s="20">
        <v>1.3588390501319301</v>
      </c>
      <c r="E82" s="89"/>
    </row>
    <row r="83" spans="1:5" x14ac:dyDescent="0.55000000000000004">
      <c r="A83" s="19">
        <v>44001</v>
      </c>
      <c r="B83" s="90">
        <v>7598</v>
      </c>
      <c r="C83" s="90">
        <v>103</v>
      </c>
      <c r="D83" s="20">
        <v>1.3556198999736799</v>
      </c>
      <c r="E83" s="89"/>
    </row>
    <row r="84" spans="1:5" x14ac:dyDescent="0.55000000000000004">
      <c r="A84" s="19">
        <v>44002</v>
      </c>
      <c r="B84" s="90">
        <v>7625</v>
      </c>
      <c r="C84" s="90">
        <v>103</v>
      </c>
      <c r="D84" s="20">
        <v>1.3508196721311501</v>
      </c>
      <c r="E84" s="89"/>
    </row>
    <row r="85" spans="1:5" x14ac:dyDescent="0.55000000000000004">
      <c r="A85" s="19">
        <v>44003</v>
      </c>
      <c r="B85" s="90">
        <v>7650</v>
      </c>
      <c r="C85" s="90">
        <v>103</v>
      </c>
      <c r="D85" s="20">
        <v>1.34640522875817</v>
      </c>
      <c r="E85" s="89"/>
    </row>
    <row r="86" spans="1:5" x14ac:dyDescent="0.55000000000000004">
      <c r="A86" s="19">
        <v>44004</v>
      </c>
      <c r="B86" s="90">
        <v>7663</v>
      </c>
      <c r="C86" s="90">
        <v>103</v>
      </c>
      <c r="D86" s="20">
        <v>1.3441211013963199</v>
      </c>
      <c r="E86" s="89"/>
    </row>
    <row r="87" spans="1:5" x14ac:dyDescent="0.55000000000000004">
      <c r="A87" s="19">
        <v>44005</v>
      </c>
      <c r="B87" s="90">
        <v>7681</v>
      </c>
      <c r="C87" s="90">
        <v>103</v>
      </c>
      <c r="D87" s="20">
        <v>1.3409712277047301</v>
      </c>
      <c r="E87" s="89"/>
    </row>
    <row r="88" spans="1:5" x14ac:dyDescent="0.55000000000000004">
      <c r="A88" s="19">
        <v>44006</v>
      </c>
      <c r="B88" s="90">
        <v>7710</v>
      </c>
      <c r="C88" s="90">
        <v>104</v>
      </c>
      <c r="D88" s="20">
        <v>1.34889753566796</v>
      </c>
      <c r="E88" s="89"/>
    </row>
    <row r="89" spans="1:5" x14ac:dyDescent="0.55000000000000004">
      <c r="A89" s="19">
        <v>44007</v>
      </c>
      <c r="B89" s="90">
        <v>7747</v>
      </c>
      <c r="C89" s="90">
        <v>104</v>
      </c>
      <c r="D89" s="20">
        <v>1.3424551439266801</v>
      </c>
      <c r="E89" s="89"/>
    </row>
    <row r="90" spans="1:5" x14ac:dyDescent="0.55000000000000004">
      <c r="A90" s="19">
        <v>44008</v>
      </c>
      <c r="B90" s="90">
        <v>7784</v>
      </c>
      <c r="C90" s="90">
        <v>104</v>
      </c>
      <c r="D90" s="20">
        <v>1.3360739979445</v>
      </c>
      <c r="E90" s="89"/>
    </row>
    <row r="91" spans="1:5" x14ac:dyDescent="0.55000000000000004">
      <c r="A91" s="19">
        <v>44009</v>
      </c>
      <c r="B91" s="90">
        <v>7830</v>
      </c>
      <c r="C91" s="90">
        <v>104</v>
      </c>
      <c r="D91" s="20">
        <v>1.3282247765006401</v>
      </c>
      <c r="E91" s="89"/>
    </row>
    <row r="92" spans="1:5" x14ac:dyDescent="0.55000000000000004">
      <c r="A92" s="19">
        <v>44010</v>
      </c>
      <c r="B92" s="90">
        <v>7875</v>
      </c>
      <c r="C92" s="90">
        <v>104</v>
      </c>
      <c r="D92" s="20">
        <v>1.3206349206349199</v>
      </c>
      <c r="E92" s="89"/>
    </row>
    <row r="93" spans="1:5" x14ac:dyDescent="0.55000000000000004">
      <c r="A93" s="19">
        <v>44011</v>
      </c>
      <c r="B93" s="90">
        <v>7956</v>
      </c>
      <c r="C93" s="90">
        <v>104</v>
      </c>
      <c r="D93" s="20">
        <v>1.3071895424836599</v>
      </c>
      <c r="E93" s="89"/>
    </row>
    <row r="94" spans="1:5" x14ac:dyDescent="0.55000000000000004">
      <c r="A94" s="19">
        <v>44012</v>
      </c>
      <c r="B94" s="90">
        <v>8023</v>
      </c>
      <c r="C94" s="90">
        <v>104</v>
      </c>
      <c r="D94" s="20">
        <v>1.29627321450829</v>
      </c>
      <c r="E94" s="89"/>
    </row>
    <row r="95" spans="1:5" x14ac:dyDescent="0.55000000000000004">
      <c r="A95" s="19">
        <v>44013</v>
      </c>
      <c r="B95" s="90">
        <v>8109</v>
      </c>
      <c r="C95" s="90">
        <v>104</v>
      </c>
      <c r="D95" s="20">
        <v>1.2825255888518901</v>
      </c>
      <c r="E95" s="89"/>
    </row>
    <row r="96" spans="1:5" x14ac:dyDescent="0.55000000000000004">
      <c r="A96" s="19">
        <v>44014</v>
      </c>
      <c r="B96" s="90">
        <v>8190</v>
      </c>
      <c r="C96" s="90">
        <v>104</v>
      </c>
      <c r="D96" s="20">
        <v>1.26984126984127</v>
      </c>
      <c r="E96" s="89"/>
    </row>
    <row r="97" spans="1:5" x14ac:dyDescent="0.55000000000000004">
      <c r="A97" s="19">
        <v>44015</v>
      </c>
      <c r="B97" s="90">
        <v>8255</v>
      </c>
      <c r="C97" s="90">
        <v>104</v>
      </c>
      <c r="D97" s="20">
        <v>1.25984251968504</v>
      </c>
      <c r="E97" s="89"/>
    </row>
    <row r="98" spans="1:5" x14ac:dyDescent="0.55000000000000004">
      <c r="A98" s="19">
        <v>44016</v>
      </c>
      <c r="B98" s="90">
        <v>8362</v>
      </c>
      <c r="C98" s="90">
        <v>104</v>
      </c>
      <c r="D98" s="20">
        <v>1.2437215977039</v>
      </c>
      <c r="E98" s="89"/>
    </row>
    <row r="99" spans="1:5" x14ac:dyDescent="0.55000000000000004">
      <c r="A99" s="19">
        <v>44017</v>
      </c>
      <c r="B99" s="90">
        <v>8449</v>
      </c>
      <c r="C99" s="90">
        <v>104</v>
      </c>
      <c r="D99" s="20">
        <v>1.23091490117174</v>
      </c>
      <c r="E99" s="89"/>
    </row>
    <row r="100" spans="1:5" x14ac:dyDescent="0.55000000000000004">
      <c r="A100" s="19">
        <v>44018</v>
      </c>
      <c r="B100" s="90">
        <v>8586</v>
      </c>
      <c r="C100" s="90">
        <v>106</v>
      </c>
      <c r="D100" s="20">
        <v>1.2345679012345701</v>
      </c>
      <c r="E100" s="89"/>
    </row>
    <row r="101" spans="1:5" x14ac:dyDescent="0.55000000000000004">
      <c r="A101" s="19">
        <v>44019</v>
      </c>
      <c r="B101" s="90">
        <v>8755</v>
      </c>
      <c r="C101" s="90">
        <v>106</v>
      </c>
      <c r="D101" s="20">
        <v>1.2107367218732199</v>
      </c>
      <c r="E101" s="89"/>
    </row>
    <row r="102" spans="1:5" x14ac:dyDescent="0.55000000000000004">
      <c r="A102" s="19">
        <v>44020</v>
      </c>
      <c r="B102" s="90">
        <v>8886</v>
      </c>
      <c r="C102" s="90">
        <v>106</v>
      </c>
      <c r="D102" s="20">
        <v>1.19288768849876</v>
      </c>
      <c r="E102" s="89"/>
    </row>
    <row r="103" spans="1:5" x14ac:dyDescent="0.55000000000000004">
      <c r="A103" s="19">
        <v>44021</v>
      </c>
      <c r="B103" s="90">
        <v>9059</v>
      </c>
      <c r="C103" s="90">
        <v>106</v>
      </c>
      <c r="D103" s="20">
        <v>1.17010707583618</v>
      </c>
      <c r="E103" s="89"/>
    </row>
    <row r="104" spans="1:5" x14ac:dyDescent="0.55000000000000004">
      <c r="A104" s="19">
        <v>44022</v>
      </c>
      <c r="B104" s="90">
        <v>9359</v>
      </c>
      <c r="C104" s="90">
        <v>106</v>
      </c>
      <c r="D104" s="20">
        <v>1.13259963671332</v>
      </c>
      <c r="E104" s="89"/>
    </row>
    <row r="105" spans="1:5" x14ac:dyDescent="0.55000000000000004">
      <c r="A105" s="19">
        <v>44023</v>
      </c>
      <c r="B105" s="90">
        <v>9553</v>
      </c>
      <c r="C105" s="90">
        <v>107</v>
      </c>
      <c r="D105" s="20">
        <v>1.1200669946613599</v>
      </c>
      <c r="E105" s="89"/>
    </row>
    <row r="106" spans="1:5" x14ac:dyDescent="0.55000000000000004">
      <c r="A106" s="19">
        <v>44024</v>
      </c>
      <c r="B106" s="90">
        <v>9797</v>
      </c>
      <c r="C106" s="90">
        <v>108</v>
      </c>
      <c r="D106" s="20">
        <v>1.1023782790650201</v>
      </c>
      <c r="E106" s="89"/>
    </row>
    <row r="107" spans="1:5" x14ac:dyDescent="0.55000000000000004">
      <c r="A107" s="19">
        <v>44025</v>
      </c>
      <c r="B107" s="90">
        <v>9980</v>
      </c>
      <c r="C107" s="90">
        <v>108</v>
      </c>
      <c r="D107" s="20">
        <v>1.0821643286573099</v>
      </c>
      <c r="E107" s="89"/>
    </row>
    <row r="108" spans="1:5" x14ac:dyDescent="0.55000000000000004">
      <c r="A108" s="19">
        <v>44026</v>
      </c>
      <c r="B108" s="90">
        <v>10251</v>
      </c>
      <c r="C108" s="90">
        <v>110</v>
      </c>
      <c r="D108" s="20">
        <v>1.0730660423373299</v>
      </c>
      <c r="E108" s="89"/>
    </row>
    <row r="109" spans="1:5" x14ac:dyDescent="0.55000000000000004">
      <c r="A109" s="19">
        <v>44027</v>
      </c>
      <c r="B109" s="90">
        <v>10495</v>
      </c>
      <c r="C109" s="90">
        <v>111</v>
      </c>
      <c r="D109" s="20">
        <v>1.05764649833254</v>
      </c>
      <c r="E109" s="89"/>
    </row>
    <row r="110" spans="1:5" x14ac:dyDescent="0.55000000000000004">
      <c r="A110" s="19">
        <v>44028</v>
      </c>
      <c r="B110" s="90">
        <v>10810</v>
      </c>
      <c r="C110" s="90">
        <v>113</v>
      </c>
      <c r="D110" s="20">
        <v>1.04532839962997</v>
      </c>
      <c r="E110" s="89"/>
    </row>
    <row r="111" spans="1:5" x14ac:dyDescent="0.55000000000000004">
      <c r="A111" s="19">
        <v>44029</v>
      </c>
      <c r="B111" s="90">
        <v>11235</v>
      </c>
      <c r="C111" s="90">
        <v>116</v>
      </c>
      <c r="D111" s="20">
        <v>1.0324877614597201</v>
      </c>
      <c r="E111" s="89"/>
    </row>
    <row r="112" spans="1:5" x14ac:dyDescent="0.55000000000000004">
      <c r="A112" s="19">
        <v>44030</v>
      </c>
      <c r="B112" s="90">
        <v>11441</v>
      </c>
      <c r="C112" s="90">
        <v>119</v>
      </c>
      <c r="D112" s="20">
        <v>1.04011887072808</v>
      </c>
      <c r="E112" s="89"/>
    </row>
    <row r="113" spans="1:5" x14ac:dyDescent="0.55000000000000004">
      <c r="A113" s="19">
        <v>44031</v>
      </c>
      <c r="B113" s="90">
        <v>11802</v>
      </c>
      <c r="C113" s="90">
        <v>122</v>
      </c>
      <c r="D113" s="20">
        <v>1.03372309778004</v>
      </c>
      <c r="E113" s="89"/>
    </row>
    <row r="114" spans="1:5" x14ac:dyDescent="0.55000000000000004">
      <c r="A114" s="19">
        <v>44032</v>
      </c>
      <c r="B114" s="90">
        <v>12070</v>
      </c>
      <c r="C114" s="90">
        <v>123</v>
      </c>
      <c r="D114" s="20">
        <v>1.01905550952775</v>
      </c>
      <c r="E114" s="89"/>
    </row>
    <row r="115" spans="1:5" x14ac:dyDescent="0.55000000000000004">
      <c r="A115" s="19">
        <v>44033</v>
      </c>
      <c r="B115" s="90">
        <v>12428</v>
      </c>
      <c r="C115" s="90">
        <v>126</v>
      </c>
      <c r="D115" s="20">
        <v>1.01383971676859</v>
      </c>
      <c r="E115" s="89"/>
    </row>
    <row r="116" spans="1:5" x14ac:dyDescent="0.55000000000000004">
      <c r="A116" s="19">
        <v>44034</v>
      </c>
      <c r="B116" s="90">
        <v>12896</v>
      </c>
      <c r="C116" s="90">
        <v>128</v>
      </c>
      <c r="D116" s="20">
        <v>0.99255583126550895</v>
      </c>
      <c r="E116" s="89"/>
    </row>
    <row r="117" spans="1:5" x14ac:dyDescent="0.55000000000000004">
      <c r="A117" s="19">
        <v>44035</v>
      </c>
      <c r="B117" s="90">
        <v>13306</v>
      </c>
      <c r="C117" s="90">
        <v>133</v>
      </c>
      <c r="D117" s="20">
        <v>0.99954907560498996</v>
      </c>
      <c r="E117" s="89"/>
    </row>
    <row r="118" spans="1:5" x14ac:dyDescent="0.55000000000000004">
      <c r="A118" s="19">
        <v>44036</v>
      </c>
      <c r="B118" s="90">
        <v>13595</v>
      </c>
      <c r="C118" s="90">
        <v>140</v>
      </c>
      <c r="D118" s="20">
        <v>1.0297903641044499</v>
      </c>
      <c r="E118" s="89"/>
    </row>
    <row r="119" spans="1:5" x14ac:dyDescent="0.55000000000000004">
      <c r="A119" s="19">
        <v>44037</v>
      </c>
      <c r="B119" s="90">
        <v>13950</v>
      </c>
      <c r="C119" s="90">
        <v>145</v>
      </c>
      <c r="D119" s="20">
        <v>1.03942652329749</v>
      </c>
      <c r="E119" s="89"/>
    </row>
    <row r="120" spans="1:5" x14ac:dyDescent="0.55000000000000004">
      <c r="A120" s="19">
        <v>44038</v>
      </c>
      <c r="B120" s="90">
        <v>14403</v>
      </c>
      <c r="C120" s="90">
        <v>155</v>
      </c>
      <c r="D120" s="20">
        <v>1.07616468791224</v>
      </c>
      <c r="E120" s="89"/>
    </row>
    <row r="121" spans="1:5" x14ac:dyDescent="0.55000000000000004">
      <c r="A121" s="19">
        <v>44039</v>
      </c>
      <c r="B121" s="90">
        <v>14935</v>
      </c>
      <c r="C121" s="90">
        <v>161</v>
      </c>
      <c r="D121" s="20">
        <v>1.0780046869769</v>
      </c>
      <c r="E121" s="89"/>
    </row>
    <row r="122" spans="1:5" x14ac:dyDescent="0.55000000000000004">
      <c r="A122" s="19">
        <v>44040</v>
      </c>
      <c r="B122" s="90">
        <v>15304</v>
      </c>
      <c r="C122" s="90">
        <v>167</v>
      </c>
      <c r="D122" s="20">
        <v>1.0912179822268699</v>
      </c>
      <c r="E122" s="89"/>
    </row>
    <row r="123" spans="1:5" x14ac:dyDescent="0.55000000000000004">
      <c r="A123" s="19">
        <v>44041</v>
      </c>
      <c r="B123" s="90">
        <v>15583</v>
      </c>
      <c r="C123" s="90">
        <v>176</v>
      </c>
      <c r="D123" s="20">
        <v>1.12943592376308</v>
      </c>
      <c r="E123" s="89"/>
    </row>
    <row r="124" spans="1:5" x14ac:dyDescent="0.55000000000000004">
      <c r="A124" s="19">
        <v>44042</v>
      </c>
      <c r="B124" s="90">
        <v>16303</v>
      </c>
      <c r="C124" s="90">
        <v>190</v>
      </c>
      <c r="D124" s="20">
        <v>1.1654296755198399</v>
      </c>
      <c r="E124" s="89"/>
    </row>
    <row r="125" spans="1:5" x14ac:dyDescent="0.55000000000000004">
      <c r="A125" s="19">
        <v>44043</v>
      </c>
      <c r="B125" s="90">
        <v>16906</v>
      </c>
      <c r="C125" s="90">
        <v>197</v>
      </c>
      <c r="D125" s="20">
        <v>1.1652667691943699</v>
      </c>
      <c r="E125" s="89"/>
    </row>
    <row r="126" spans="1:5" x14ac:dyDescent="0.55000000000000004">
      <c r="A126" s="19">
        <v>44044</v>
      </c>
      <c r="B126" s="90">
        <v>17282</v>
      </c>
      <c r="C126" s="90">
        <v>201</v>
      </c>
      <c r="D126" s="20">
        <v>1.16305983103807</v>
      </c>
      <c r="E126" s="89"/>
    </row>
    <row r="127" spans="1:5" x14ac:dyDescent="0.55000000000000004">
      <c r="A127" s="19">
        <v>44045</v>
      </c>
      <c r="B127" s="90">
        <v>17923</v>
      </c>
      <c r="C127" s="90">
        <v>208</v>
      </c>
      <c r="D127" s="20">
        <v>1.1605200022317701</v>
      </c>
      <c r="E127" s="89"/>
    </row>
    <row r="128" spans="1:5" x14ac:dyDescent="0.55000000000000004">
      <c r="A128" s="19">
        <v>44046</v>
      </c>
      <c r="B128" s="90">
        <v>18318</v>
      </c>
      <c r="C128" s="90">
        <v>221</v>
      </c>
      <c r="D128" s="20">
        <v>1.20646358772792</v>
      </c>
      <c r="E128" s="89"/>
    </row>
    <row r="129" spans="1:5" x14ac:dyDescent="0.55000000000000004">
      <c r="A129" s="19">
        <v>44047</v>
      </c>
      <c r="B129" s="90">
        <v>18730</v>
      </c>
      <c r="C129" s="90">
        <v>232</v>
      </c>
      <c r="D129" s="20">
        <v>1.23865456486919</v>
      </c>
      <c r="E129" s="89"/>
    </row>
    <row r="130" spans="1:5" x14ac:dyDescent="0.55000000000000004">
      <c r="A130" s="19">
        <v>44048</v>
      </c>
      <c r="B130" s="90">
        <v>19444</v>
      </c>
      <c r="C130" s="90">
        <v>247</v>
      </c>
      <c r="D130" s="20">
        <v>1.27031475005143</v>
      </c>
      <c r="E130" s="89"/>
    </row>
    <row r="131" spans="1:5" x14ac:dyDescent="0.55000000000000004">
      <c r="A131" s="19">
        <v>44049</v>
      </c>
      <c r="B131" s="90">
        <v>19863</v>
      </c>
      <c r="C131" s="90">
        <v>255</v>
      </c>
      <c r="D131" s="20">
        <v>1.28379398882344</v>
      </c>
      <c r="E131" s="89"/>
    </row>
    <row r="132" spans="1:5" x14ac:dyDescent="0.55000000000000004">
      <c r="A132" s="19">
        <v>44050</v>
      </c>
      <c r="B132" s="90">
        <v>20272</v>
      </c>
      <c r="C132" s="90">
        <v>266</v>
      </c>
      <c r="D132" s="20">
        <v>1.3121546961326001</v>
      </c>
      <c r="E132" s="89"/>
    </row>
    <row r="133" spans="1:5" x14ac:dyDescent="0.55000000000000004">
      <c r="A133" s="19">
        <v>44051</v>
      </c>
      <c r="B133" s="90">
        <v>20698</v>
      </c>
      <c r="C133" s="90">
        <v>278</v>
      </c>
      <c r="D133" s="20">
        <v>1.3431249396076901</v>
      </c>
      <c r="E133" s="89"/>
    </row>
    <row r="134" spans="1:5" x14ac:dyDescent="0.55000000000000004">
      <c r="A134" s="19">
        <v>44052</v>
      </c>
      <c r="B134" s="90">
        <v>21084</v>
      </c>
      <c r="C134" s="90">
        <v>294</v>
      </c>
      <c r="D134" s="20">
        <v>1.39442231075697</v>
      </c>
      <c r="E134" s="89"/>
    </row>
    <row r="135" spans="1:5" x14ac:dyDescent="0.55000000000000004">
      <c r="A135" s="19">
        <v>44053</v>
      </c>
      <c r="B135" s="90">
        <v>21397</v>
      </c>
      <c r="C135" s="90">
        <v>312</v>
      </c>
      <c r="D135" s="20">
        <v>1.4581483385521301</v>
      </c>
      <c r="E135" s="89"/>
    </row>
    <row r="136" spans="1:5" x14ac:dyDescent="0.55000000000000004">
      <c r="A136" s="19">
        <v>44054</v>
      </c>
      <c r="B136" s="90">
        <v>21714</v>
      </c>
      <c r="C136" s="90">
        <v>331</v>
      </c>
      <c r="D136" s="20">
        <v>1.5243621626600301</v>
      </c>
      <c r="E136" s="89"/>
    </row>
    <row r="137" spans="1:5" x14ac:dyDescent="0.55000000000000004">
      <c r="A137" s="19">
        <v>44055</v>
      </c>
      <c r="B137" s="90">
        <v>22127</v>
      </c>
      <c r="C137" s="90">
        <v>352</v>
      </c>
      <c r="D137" s="20">
        <v>1.5908166493424301</v>
      </c>
      <c r="E137" s="89"/>
    </row>
    <row r="138" spans="1:5" x14ac:dyDescent="0.55000000000000004">
      <c r="A138" s="19">
        <v>44056</v>
      </c>
      <c r="B138" s="90">
        <v>22358</v>
      </c>
      <c r="C138" s="90">
        <v>361</v>
      </c>
      <c r="D138" s="20">
        <v>1.6146345826996999</v>
      </c>
      <c r="E138" s="89"/>
    </row>
    <row r="139" spans="1:5" x14ac:dyDescent="0.55000000000000004">
      <c r="A139" s="19">
        <v>44057</v>
      </c>
      <c r="B139" s="90">
        <v>22743</v>
      </c>
      <c r="C139" s="90">
        <v>375</v>
      </c>
      <c r="D139" s="20">
        <v>1.6488589895792101</v>
      </c>
      <c r="E139" s="89"/>
    </row>
    <row r="140" spans="1:5" x14ac:dyDescent="0.55000000000000004">
      <c r="A140" s="19">
        <v>44058</v>
      </c>
      <c r="B140" s="90">
        <v>23035</v>
      </c>
      <c r="C140" s="90">
        <v>379</v>
      </c>
      <c r="D140" s="20">
        <v>1.6453223355763</v>
      </c>
      <c r="E140" s="89"/>
    </row>
    <row r="141" spans="1:5" x14ac:dyDescent="0.55000000000000004">
      <c r="A141" s="19">
        <v>44059</v>
      </c>
      <c r="B141" s="90">
        <v>23288</v>
      </c>
      <c r="C141" s="90">
        <v>396</v>
      </c>
      <c r="D141" s="20">
        <v>1.70044658193061</v>
      </c>
      <c r="E141" s="89"/>
    </row>
    <row r="142" spans="1:5" x14ac:dyDescent="0.55000000000000004">
      <c r="A142" s="19">
        <v>44060</v>
      </c>
      <c r="B142" s="90">
        <v>23559</v>
      </c>
      <c r="C142" s="90">
        <v>421</v>
      </c>
      <c r="D142" s="20">
        <v>1.78700284392377</v>
      </c>
      <c r="E142" s="89"/>
    </row>
    <row r="143" spans="1:5" x14ac:dyDescent="0.55000000000000004">
      <c r="A143" s="19">
        <v>44061</v>
      </c>
      <c r="B143" s="90">
        <v>23773</v>
      </c>
      <c r="C143" s="90">
        <v>438</v>
      </c>
      <c r="D143" s="20">
        <v>1.8424262819164601</v>
      </c>
      <c r="E143" s="89"/>
    </row>
    <row r="144" spans="1:5" x14ac:dyDescent="0.55000000000000004">
      <c r="A144" s="19">
        <v>44062</v>
      </c>
      <c r="B144" s="90">
        <v>23993</v>
      </c>
      <c r="C144" s="90">
        <v>450</v>
      </c>
      <c r="D144" s="20">
        <v>1.87554703455174</v>
      </c>
      <c r="E144" s="89"/>
    </row>
    <row r="145" spans="1:5" x14ac:dyDescent="0.55000000000000004">
      <c r="A145" s="19">
        <v>44063</v>
      </c>
      <c r="B145" s="90">
        <v>24236</v>
      </c>
      <c r="C145" s="90">
        <v>463</v>
      </c>
      <c r="D145" s="20">
        <v>1.9103812510315199</v>
      </c>
      <c r="E145" s="89"/>
    </row>
    <row r="146" spans="1:5" x14ac:dyDescent="0.55000000000000004">
      <c r="A146" s="19">
        <v>44064</v>
      </c>
      <c r="B146" s="90">
        <v>24407</v>
      </c>
      <c r="C146" s="90">
        <v>472</v>
      </c>
      <c r="D146" s="20">
        <v>1.9338714303273701</v>
      </c>
      <c r="E146" s="89"/>
    </row>
    <row r="147" spans="1:5" x14ac:dyDescent="0.55000000000000004">
      <c r="A147" s="19">
        <v>44065</v>
      </c>
      <c r="B147" s="90">
        <v>24602</v>
      </c>
      <c r="C147" s="90">
        <v>485</v>
      </c>
      <c r="D147" s="20">
        <v>1.9713844402894101</v>
      </c>
      <c r="E147" s="89"/>
    </row>
    <row r="148" spans="1:5" x14ac:dyDescent="0.55000000000000004">
      <c r="A148" s="19">
        <v>44066</v>
      </c>
      <c r="B148" s="90">
        <v>24812</v>
      </c>
      <c r="C148" s="90">
        <v>502</v>
      </c>
      <c r="D148" s="20">
        <v>2.0232145735934202</v>
      </c>
      <c r="E148" s="89"/>
    </row>
    <row r="149" spans="1:5" x14ac:dyDescent="0.55000000000000004">
      <c r="A149" s="19">
        <v>44067</v>
      </c>
      <c r="B149" s="90">
        <v>24916</v>
      </c>
      <c r="C149" s="90">
        <v>517</v>
      </c>
      <c r="D149" s="20">
        <v>2.0749719056028302</v>
      </c>
      <c r="E149" s="89"/>
    </row>
    <row r="150" spans="1:5" x14ac:dyDescent="0.55000000000000004">
      <c r="A150" s="19">
        <v>44068</v>
      </c>
      <c r="B150" s="90">
        <v>25053</v>
      </c>
      <c r="C150" s="90">
        <v>525</v>
      </c>
      <c r="D150" s="20">
        <v>2.0955574182732599</v>
      </c>
      <c r="E150" s="89"/>
    </row>
    <row r="151" spans="1:5" x14ac:dyDescent="0.55000000000000004">
      <c r="A151" s="19">
        <v>44069</v>
      </c>
      <c r="B151" s="90">
        <v>25205</v>
      </c>
      <c r="C151" s="90">
        <v>549</v>
      </c>
      <c r="D151" s="20">
        <v>2.1781392580837098</v>
      </c>
      <c r="E151" s="89"/>
    </row>
    <row r="152" spans="1:5" x14ac:dyDescent="0.55000000000000004">
      <c r="A152" s="19">
        <v>44070</v>
      </c>
      <c r="B152" s="90">
        <v>25322</v>
      </c>
      <c r="C152" s="90">
        <v>571</v>
      </c>
      <c r="D152" s="20">
        <v>2.2549561645999501</v>
      </c>
      <c r="E152" s="89"/>
    </row>
    <row r="153" spans="1:5" x14ac:dyDescent="0.55000000000000004">
      <c r="A153" s="19">
        <v>44071</v>
      </c>
      <c r="B153" s="90">
        <v>25448</v>
      </c>
      <c r="C153" s="90">
        <v>582</v>
      </c>
      <c r="D153" s="20">
        <v>2.28701666142722</v>
      </c>
      <c r="E153" s="89"/>
    </row>
    <row r="154" spans="1:5" x14ac:dyDescent="0.55000000000000004">
      <c r="A154" s="19">
        <v>44072</v>
      </c>
      <c r="B154" s="90">
        <v>25547</v>
      </c>
      <c r="C154" s="90">
        <v>600</v>
      </c>
      <c r="D154" s="20">
        <v>2.3486123615297299</v>
      </c>
      <c r="E154" s="89"/>
    </row>
    <row r="155" spans="1:5" x14ac:dyDescent="0.55000000000000004">
      <c r="A155" s="19">
        <v>44073</v>
      </c>
      <c r="B155" s="90">
        <v>25670</v>
      </c>
      <c r="C155" s="90">
        <v>611</v>
      </c>
      <c r="D155" s="20">
        <v>2.3802103622906099</v>
      </c>
      <c r="E155" s="89"/>
    </row>
    <row r="156" spans="1:5" x14ac:dyDescent="0.55000000000000004">
      <c r="A156" s="19">
        <v>44074</v>
      </c>
      <c r="B156" s="90">
        <v>25746</v>
      </c>
      <c r="C156" s="90">
        <v>652</v>
      </c>
      <c r="D156" s="20">
        <v>2.5324322224811602</v>
      </c>
      <c r="E156" s="89"/>
    </row>
    <row r="157" spans="1:5" x14ac:dyDescent="0.55000000000000004">
      <c r="A157" s="19">
        <v>44075</v>
      </c>
      <c r="B157" s="90">
        <v>25819</v>
      </c>
      <c r="C157" s="90">
        <v>657</v>
      </c>
      <c r="D157" s="20">
        <v>2.544637669933</v>
      </c>
      <c r="E157" s="89"/>
    </row>
    <row r="158" spans="1:5" x14ac:dyDescent="0.55000000000000004">
      <c r="A158" s="19">
        <v>44076</v>
      </c>
      <c r="B158" s="90">
        <v>25923</v>
      </c>
      <c r="C158" s="90">
        <v>663</v>
      </c>
      <c r="D158" s="20">
        <v>2.5575743548200398</v>
      </c>
      <c r="E158" s="89"/>
    </row>
    <row r="159" spans="1:5" x14ac:dyDescent="0.55000000000000004">
      <c r="A159" s="19">
        <v>44077</v>
      </c>
      <c r="B159" s="90">
        <v>26049</v>
      </c>
      <c r="C159" s="90">
        <v>678</v>
      </c>
      <c r="D159" s="20">
        <v>2.6027870551652699</v>
      </c>
      <c r="E159" s="89"/>
    </row>
    <row r="160" spans="1:5" x14ac:dyDescent="0.55000000000000004">
      <c r="A160" s="19">
        <v>44078</v>
      </c>
      <c r="B160" s="90">
        <v>26136</v>
      </c>
      <c r="C160" s="90">
        <v>737</v>
      </c>
      <c r="D160" s="20">
        <v>2.8198653198653201</v>
      </c>
      <c r="E160" s="89"/>
    </row>
    <row r="161" spans="1:5" x14ac:dyDescent="0.55000000000000004">
      <c r="A161" s="19">
        <v>44079</v>
      </c>
      <c r="B161" s="90">
        <v>26207</v>
      </c>
      <c r="C161" s="90">
        <v>748</v>
      </c>
      <c r="D161" s="20">
        <v>2.8541992597397599</v>
      </c>
      <c r="E161" s="89"/>
    </row>
    <row r="162" spans="1:5" x14ac:dyDescent="0.55000000000000004">
      <c r="A162" s="19">
        <v>44080</v>
      </c>
      <c r="B162" s="90">
        <v>26279</v>
      </c>
      <c r="C162" s="90">
        <v>753</v>
      </c>
      <c r="D162" s="20">
        <v>2.8654058373606301</v>
      </c>
      <c r="E162" s="89"/>
    </row>
    <row r="163" spans="1:5" x14ac:dyDescent="0.55000000000000004">
      <c r="A163" s="19">
        <v>44081</v>
      </c>
      <c r="B163" s="90">
        <v>26322</v>
      </c>
      <c r="C163" s="90">
        <v>762</v>
      </c>
      <c r="D163" s="20">
        <v>2.8949167996352898</v>
      </c>
      <c r="E163" s="89"/>
    </row>
    <row r="164" spans="1:5" x14ac:dyDescent="0.55000000000000004">
      <c r="A164" s="19">
        <v>44082</v>
      </c>
      <c r="B164" s="90">
        <v>26374</v>
      </c>
      <c r="C164" s="90">
        <v>770</v>
      </c>
      <c r="D164" s="20">
        <v>2.91954197315538</v>
      </c>
      <c r="E164" s="89"/>
    </row>
    <row r="165" spans="1:5" x14ac:dyDescent="0.55000000000000004">
      <c r="A165" s="19">
        <v>44083</v>
      </c>
      <c r="B165" s="90">
        <v>26465</v>
      </c>
      <c r="C165" s="90">
        <v>781</v>
      </c>
      <c r="D165" s="20">
        <v>2.95106744757227</v>
      </c>
      <c r="E165" s="89"/>
    </row>
    <row r="166" spans="1:5" x14ac:dyDescent="0.55000000000000004">
      <c r="A166" s="19">
        <v>44084</v>
      </c>
      <c r="B166" s="90">
        <v>26513</v>
      </c>
      <c r="C166" s="90">
        <v>788</v>
      </c>
      <c r="D166" s="20">
        <v>2.97212688115264</v>
      </c>
      <c r="E166" s="89"/>
    </row>
    <row r="167" spans="1:5" x14ac:dyDescent="0.55000000000000004">
      <c r="A167" s="19">
        <v>44085</v>
      </c>
      <c r="B167" s="90">
        <v>26565</v>
      </c>
      <c r="C167" s="90">
        <v>797</v>
      </c>
      <c r="D167" s="20">
        <v>3.0001882175795198</v>
      </c>
      <c r="E167" s="89"/>
    </row>
    <row r="168" spans="1:5" x14ac:dyDescent="0.55000000000000004">
      <c r="A168" s="19">
        <v>44086</v>
      </c>
      <c r="B168" s="90">
        <v>26607</v>
      </c>
      <c r="C168" s="90">
        <v>803</v>
      </c>
      <c r="D168" s="20">
        <v>3.0180027812229899</v>
      </c>
      <c r="E168" s="89"/>
    </row>
    <row r="169" spans="1:5" x14ac:dyDescent="0.55000000000000004">
      <c r="A169" s="19">
        <v>44087</v>
      </c>
      <c r="B169" s="90">
        <v>26651</v>
      </c>
      <c r="C169" s="90">
        <v>809</v>
      </c>
      <c r="D169" s="20">
        <v>3.0355333758583201</v>
      </c>
      <c r="E169" s="89"/>
    </row>
    <row r="170" spans="1:5" x14ac:dyDescent="0.55000000000000004">
      <c r="A170" s="19">
        <v>44088</v>
      </c>
      <c r="B170" s="90">
        <v>26692</v>
      </c>
      <c r="C170" s="90">
        <v>816</v>
      </c>
      <c r="D170" s="20">
        <v>3.0570957590289201</v>
      </c>
      <c r="E170" s="89"/>
    </row>
    <row r="171" spans="1:5" x14ac:dyDescent="0.55000000000000004">
      <c r="A171" s="19">
        <v>44089</v>
      </c>
      <c r="B171" s="90">
        <v>26738</v>
      </c>
      <c r="C171" s="90">
        <v>816</v>
      </c>
      <c r="D171" s="20">
        <v>3.0518363377963902</v>
      </c>
      <c r="E171" s="89"/>
    </row>
    <row r="172" spans="1:5" x14ac:dyDescent="0.55000000000000004">
      <c r="A172" s="19">
        <v>44090</v>
      </c>
      <c r="B172" s="90">
        <v>26779</v>
      </c>
      <c r="C172" s="90">
        <v>824</v>
      </c>
      <c r="D172" s="20">
        <v>3.0770379775197001</v>
      </c>
      <c r="E172" s="89"/>
    </row>
    <row r="173" spans="1:5" x14ac:dyDescent="0.55000000000000004">
      <c r="A173" s="19">
        <v>44091</v>
      </c>
      <c r="B173" s="90">
        <v>26813</v>
      </c>
      <c r="C173" s="90">
        <v>832</v>
      </c>
      <c r="D173" s="20">
        <v>3.1029724387424</v>
      </c>
      <c r="E173" s="89"/>
    </row>
    <row r="174" spans="1:5" x14ac:dyDescent="0.55000000000000004">
      <c r="A174" s="19">
        <v>44092</v>
      </c>
      <c r="B174" s="90">
        <v>26861</v>
      </c>
      <c r="C174" s="90">
        <v>837</v>
      </c>
      <c r="D174" s="20">
        <v>3.1160418450541698</v>
      </c>
      <c r="E174" s="89"/>
    </row>
    <row r="175" spans="1:5" x14ac:dyDescent="0.55000000000000004">
      <c r="A175" s="19">
        <v>44093</v>
      </c>
      <c r="B175" s="90">
        <v>26885</v>
      </c>
      <c r="C175" s="90">
        <v>844</v>
      </c>
      <c r="D175" s="20">
        <v>3.1392970057652998</v>
      </c>
      <c r="E175" s="89"/>
    </row>
    <row r="176" spans="1:5" x14ac:dyDescent="0.55000000000000004">
      <c r="A176" s="19">
        <v>44094</v>
      </c>
      <c r="B176" s="90">
        <v>26898</v>
      </c>
      <c r="C176" s="90">
        <v>849</v>
      </c>
      <c r="D176" s="20">
        <v>3.15636850323444</v>
      </c>
      <c r="E176" s="89"/>
    </row>
    <row r="177" spans="1:5" x14ac:dyDescent="0.55000000000000004">
      <c r="A177" s="19">
        <v>44095</v>
      </c>
      <c r="B177" s="90">
        <v>26912</v>
      </c>
      <c r="C177" s="90">
        <v>851</v>
      </c>
      <c r="D177" s="20">
        <v>3.1621581450653999</v>
      </c>
      <c r="E177" s="89"/>
    </row>
    <row r="178" spans="1:5" x14ac:dyDescent="0.55000000000000004">
      <c r="A178" s="19">
        <v>44096</v>
      </c>
      <c r="B178" s="90">
        <v>26942</v>
      </c>
      <c r="C178" s="90">
        <v>854</v>
      </c>
      <c r="D178" s="20">
        <v>3.1697721030361499</v>
      </c>
      <c r="E178" s="89"/>
    </row>
    <row r="179" spans="1:5" x14ac:dyDescent="0.55000000000000004">
      <c r="A179" s="19">
        <v>44097</v>
      </c>
      <c r="B179" s="90">
        <v>26974</v>
      </c>
      <c r="C179" s="90">
        <v>859</v>
      </c>
      <c r="D179" s="20">
        <v>3.1845480833395099</v>
      </c>
      <c r="E179" s="89"/>
    </row>
    <row r="180" spans="1:5" x14ac:dyDescent="0.55000000000000004">
      <c r="A180" s="19">
        <v>44098</v>
      </c>
      <c r="B180" s="90">
        <v>26983</v>
      </c>
      <c r="C180" s="90">
        <v>861</v>
      </c>
      <c r="D180" s="20">
        <v>3.1908979727976901</v>
      </c>
      <c r="E180" s="89"/>
    </row>
    <row r="181" spans="1:5" x14ac:dyDescent="0.55000000000000004">
      <c r="A181" s="19">
        <v>44099</v>
      </c>
      <c r="B181" s="90">
        <v>27000</v>
      </c>
      <c r="C181" s="90">
        <v>869</v>
      </c>
      <c r="D181" s="20">
        <v>3.2185185185185201</v>
      </c>
      <c r="E181" s="89"/>
    </row>
    <row r="182" spans="1:5" x14ac:dyDescent="0.55000000000000004">
      <c r="A182" s="19">
        <v>44100</v>
      </c>
      <c r="B182" s="90">
        <v>27016</v>
      </c>
      <c r="C182" s="90">
        <v>870</v>
      </c>
      <c r="D182" s="20">
        <v>3.2203138880663298</v>
      </c>
      <c r="E182" s="89"/>
    </row>
    <row r="183" spans="1:5" x14ac:dyDescent="0.55000000000000004">
      <c r="A183" s="19">
        <v>44101</v>
      </c>
      <c r="B183" s="90">
        <v>27040</v>
      </c>
      <c r="C183" s="90">
        <v>872</v>
      </c>
      <c r="D183" s="20">
        <v>3.2248520710059201</v>
      </c>
      <c r="E183" s="89"/>
    </row>
    <row r="184" spans="1:5" x14ac:dyDescent="0.55000000000000004">
      <c r="A184" s="19">
        <v>44102</v>
      </c>
      <c r="B184" s="90">
        <v>27044</v>
      </c>
      <c r="C184" s="90">
        <v>875</v>
      </c>
      <c r="D184" s="20">
        <v>3.2354681260168601</v>
      </c>
      <c r="E184" s="89"/>
    </row>
    <row r="185" spans="1:5" x14ac:dyDescent="0.55000000000000004">
      <c r="A185" s="19">
        <v>44103</v>
      </c>
      <c r="B185" s="90">
        <v>27063</v>
      </c>
      <c r="C185" s="90">
        <v>882</v>
      </c>
      <c r="D185" s="20">
        <v>3.2590621882274702</v>
      </c>
      <c r="E185" s="89"/>
    </row>
    <row r="186" spans="1:5" x14ac:dyDescent="0.55000000000000004">
      <c r="A186" s="19">
        <v>44104</v>
      </c>
      <c r="B186" s="90">
        <v>27078</v>
      </c>
      <c r="C186" s="90">
        <v>886</v>
      </c>
      <c r="D186" s="20">
        <v>3.2720289533939</v>
      </c>
      <c r="E186" s="89"/>
    </row>
    <row r="187" spans="1:5" x14ac:dyDescent="0.55000000000000004">
      <c r="A187" s="19">
        <v>44105</v>
      </c>
      <c r="B187" s="90">
        <v>27096</v>
      </c>
      <c r="C187" s="90">
        <v>888</v>
      </c>
      <c r="D187" s="20">
        <v>3.2772364924712098</v>
      </c>
      <c r="E187" s="89"/>
    </row>
    <row r="188" spans="1:5" x14ac:dyDescent="0.55000000000000004">
      <c r="A188" s="19">
        <v>44106</v>
      </c>
      <c r="B188" s="90">
        <v>27113</v>
      </c>
      <c r="C188" s="90">
        <v>890</v>
      </c>
      <c r="D188" s="20">
        <v>3.2825581824217198</v>
      </c>
      <c r="E188" s="89"/>
    </row>
    <row r="189" spans="1:5" x14ac:dyDescent="0.55000000000000004">
      <c r="A189" s="19">
        <v>44107</v>
      </c>
      <c r="B189" s="90">
        <v>27121</v>
      </c>
      <c r="C189" s="90">
        <v>893</v>
      </c>
      <c r="D189" s="20">
        <v>3.2926514509052001</v>
      </c>
      <c r="E189" s="89"/>
    </row>
    <row r="190" spans="1:5" x14ac:dyDescent="0.55000000000000004">
      <c r="A190" s="19">
        <v>44108</v>
      </c>
      <c r="B190" s="90">
        <v>27136</v>
      </c>
      <c r="C190" s="90">
        <v>894</v>
      </c>
      <c r="D190" s="20">
        <v>3.2945165094339601</v>
      </c>
      <c r="E190" s="89"/>
    </row>
    <row r="191" spans="1:5" x14ac:dyDescent="0.55000000000000004">
      <c r="A191" s="19">
        <v>44109</v>
      </c>
      <c r="B191" s="90">
        <v>27149</v>
      </c>
      <c r="C191" s="90">
        <v>894</v>
      </c>
      <c r="D191" s="20">
        <v>3.29293896644444</v>
      </c>
      <c r="E191" s="89"/>
    </row>
    <row r="192" spans="1:5" x14ac:dyDescent="0.55000000000000004">
      <c r="A192" s="19">
        <v>44110</v>
      </c>
      <c r="B192" s="90">
        <v>27174</v>
      </c>
      <c r="C192" s="90">
        <v>895</v>
      </c>
      <c r="D192" s="20">
        <v>3.2935894605137301</v>
      </c>
      <c r="E192" s="89"/>
    </row>
    <row r="193" spans="1:5" x14ac:dyDescent="0.55000000000000004">
      <c r="A193" s="19">
        <v>44111</v>
      </c>
      <c r="B193" s="90">
        <v>27182</v>
      </c>
      <c r="C193" s="90">
        <v>897</v>
      </c>
      <c r="D193" s="20">
        <v>3.2999779265690501</v>
      </c>
      <c r="E193" s="89"/>
    </row>
    <row r="194" spans="1:5" x14ac:dyDescent="0.55000000000000004">
      <c r="A194" s="19">
        <v>44112</v>
      </c>
      <c r="B194" s="90">
        <v>27206</v>
      </c>
      <c r="C194" s="90">
        <v>897</v>
      </c>
      <c r="D194" s="20">
        <v>3.2970668234948199</v>
      </c>
      <c r="E194" s="89"/>
    </row>
    <row r="195" spans="1:5" x14ac:dyDescent="0.55000000000000004">
      <c r="A195" s="19">
        <v>44113</v>
      </c>
      <c r="B195" s="90">
        <v>27229</v>
      </c>
      <c r="C195" s="90">
        <v>897</v>
      </c>
      <c r="D195" s="20">
        <v>3.2942818318704301</v>
      </c>
      <c r="E195" s="89"/>
    </row>
    <row r="196" spans="1:5" x14ac:dyDescent="0.55000000000000004">
      <c r="A196" s="19">
        <v>44114</v>
      </c>
      <c r="B196" s="90">
        <v>27244</v>
      </c>
      <c r="C196" s="90">
        <v>897</v>
      </c>
      <c r="D196" s="20">
        <v>3.2924680663632402</v>
      </c>
      <c r="E196" s="89"/>
    </row>
    <row r="197" spans="1:5" x14ac:dyDescent="0.55000000000000004">
      <c r="A197" s="19">
        <v>44115</v>
      </c>
      <c r="B197" s="90">
        <v>27264</v>
      </c>
      <c r="C197" s="90">
        <v>898</v>
      </c>
      <c r="D197" s="20">
        <v>3.2937206572769999</v>
      </c>
      <c r="E197" s="89"/>
    </row>
    <row r="198" spans="1:5" x14ac:dyDescent="0.55000000000000004">
      <c r="A198" s="19">
        <v>44116</v>
      </c>
      <c r="B198" s="90">
        <v>27286</v>
      </c>
      <c r="C198" s="90">
        <v>898</v>
      </c>
      <c r="D198" s="20">
        <v>3.2910650150260201</v>
      </c>
      <c r="E198" s="89"/>
    </row>
    <row r="199" spans="1:5" x14ac:dyDescent="0.55000000000000004">
      <c r="A199" s="19">
        <v>44117</v>
      </c>
      <c r="B199" s="90">
        <v>27317</v>
      </c>
      <c r="C199" s="90">
        <v>899</v>
      </c>
      <c r="D199" s="20">
        <v>3.29099095801149</v>
      </c>
      <c r="E199" s="89"/>
    </row>
    <row r="200" spans="1:5" x14ac:dyDescent="0.55000000000000004">
      <c r="A200" s="19">
        <v>44118</v>
      </c>
      <c r="B200" s="90">
        <v>27341</v>
      </c>
      <c r="C200" s="90">
        <v>904</v>
      </c>
      <c r="D200" s="20">
        <v>3.3063896711897902</v>
      </c>
      <c r="E200" s="89"/>
    </row>
    <row r="201" spans="1:5" x14ac:dyDescent="0.55000000000000004">
      <c r="A201" s="19">
        <v>44119</v>
      </c>
      <c r="B201" s="90">
        <v>27362</v>
      </c>
      <c r="C201" s="90">
        <v>904</v>
      </c>
      <c r="D201" s="20">
        <v>3.3038520575981298</v>
      </c>
      <c r="E201" s="89"/>
    </row>
    <row r="202" spans="1:5" x14ac:dyDescent="0.55000000000000004">
      <c r="A202" s="19">
        <v>44120</v>
      </c>
      <c r="B202" s="90">
        <v>27371</v>
      </c>
      <c r="C202" s="90">
        <v>904</v>
      </c>
      <c r="D202" s="20">
        <v>3.3027657009243399</v>
      </c>
      <c r="E202" s="89"/>
    </row>
    <row r="203" spans="1:5" x14ac:dyDescent="0.55000000000000004">
      <c r="A203" s="19">
        <v>44121</v>
      </c>
      <c r="B203" s="90">
        <v>27383</v>
      </c>
      <c r="C203" s="90">
        <v>904</v>
      </c>
      <c r="D203" s="20">
        <v>3.3013183361939902</v>
      </c>
      <c r="E203" s="89"/>
    </row>
    <row r="204" spans="1:5" x14ac:dyDescent="0.55000000000000004">
      <c r="A204" s="19">
        <v>44122</v>
      </c>
      <c r="B204" s="90">
        <v>27391</v>
      </c>
      <c r="C204" s="90">
        <v>904</v>
      </c>
      <c r="D204" s="20">
        <v>3.3003541309189202</v>
      </c>
      <c r="E204" s="89"/>
    </row>
    <row r="205" spans="1:5" x14ac:dyDescent="0.55000000000000004">
      <c r="A205" s="19">
        <v>44123</v>
      </c>
      <c r="B205" s="90">
        <v>27399</v>
      </c>
      <c r="C205" s="90">
        <v>905</v>
      </c>
      <c r="D205" s="20">
        <v>3.3030402569436799</v>
      </c>
      <c r="E205" s="89"/>
    </row>
    <row r="206" spans="1:5" x14ac:dyDescent="0.55000000000000004">
      <c r="A206" s="19">
        <v>44124</v>
      </c>
      <c r="B206" s="90">
        <v>27429</v>
      </c>
      <c r="C206" s="90">
        <v>905</v>
      </c>
      <c r="D206" s="20">
        <v>3.2994276131102098</v>
      </c>
      <c r="E206" s="89"/>
    </row>
    <row r="207" spans="1:5" x14ac:dyDescent="0.55000000000000004">
      <c r="A207" s="19">
        <v>44125</v>
      </c>
      <c r="B207" s="90">
        <v>27444</v>
      </c>
      <c r="C207" s="90">
        <v>905</v>
      </c>
      <c r="D207" s="20">
        <v>3.29762425302434</v>
      </c>
      <c r="E207" s="89"/>
    </row>
    <row r="208" spans="1:5" x14ac:dyDescent="0.55000000000000004">
      <c r="A208" s="19">
        <v>44126</v>
      </c>
      <c r="B208" s="90">
        <v>27466</v>
      </c>
      <c r="C208" s="90">
        <v>905</v>
      </c>
      <c r="D208" s="20">
        <v>3.2949828879341698</v>
      </c>
      <c r="E208" s="89"/>
    </row>
    <row r="209" spans="1:5" x14ac:dyDescent="0.55000000000000004">
      <c r="A209" s="19">
        <v>44127</v>
      </c>
      <c r="B209" s="90">
        <v>27484</v>
      </c>
      <c r="C209" s="90">
        <v>905</v>
      </c>
      <c r="D209" s="20">
        <v>3.2928249163149501</v>
      </c>
      <c r="E209" s="89"/>
    </row>
    <row r="210" spans="1:5" x14ac:dyDescent="0.55000000000000004">
      <c r="A210" s="19">
        <v>44128</v>
      </c>
      <c r="B210" s="90">
        <v>27499</v>
      </c>
      <c r="C210" s="90">
        <v>905</v>
      </c>
      <c r="D210" s="20">
        <v>3.2910287646823502</v>
      </c>
      <c r="E210" s="89"/>
    </row>
    <row r="211" spans="1:5" x14ac:dyDescent="0.55000000000000004">
      <c r="A211" s="19">
        <v>44129</v>
      </c>
      <c r="B211" s="90">
        <v>27520</v>
      </c>
      <c r="C211" s="90">
        <v>905</v>
      </c>
      <c r="D211" s="20">
        <v>3.2885174418604701</v>
      </c>
      <c r="E211" s="89"/>
    </row>
    <row r="212" spans="1:5" x14ac:dyDescent="0.55000000000000004">
      <c r="A212" s="19">
        <v>44130</v>
      </c>
      <c r="B212" s="90">
        <v>27527</v>
      </c>
      <c r="C212" s="90">
        <v>905</v>
      </c>
      <c r="D212" s="20">
        <v>3.2876811857449</v>
      </c>
      <c r="E212" s="89"/>
    </row>
    <row r="213" spans="1:5" x14ac:dyDescent="0.55000000000000004">
      <c r="A213" s="19">
        <v>44131</v>
      </c>
      <c r="B213" s="90">
        <v>27541</v>
      </c>
      <c r="C213" s="90">
        <v>905</v>
      </c>
      <c r="D213" s="20">
        <v>3.2860099488036001</v>
      </c>
      <c r="E213" s="89"/>
    </row>
    <row r="214" spans="1:5" x14ac:dyDescent="0.55000000000000004">
      <c r="A214" s="19">
        <v>44132</v>
      </c>
      <c r="B214" s="90">
        <v>27554</v>
      </c>
      <c r="C214" s="90">
        <v>907</v>
      </c>
      <c r="D214" s="20">
        <v>3.2917180808594</v>
      </c>
      <c r="E214" s="89"/>
    </row>
    <row r="215" spans="1:5" x14ac:dyDescent="0.55000000000000004">
      <c r="A215" s="19">
        <v>44133</v>
      </c>
      <c r="B215" s="90">
        <v>27569</v>
      </c>
      <c r="C215" s="90">
        <v>907</v>
      </c>
      <c r="D215" s="20">
        <v>3.2899270920236501</v>
      </c>
      <c r="E215" s="89"/>
    </row>
    <row r="216" spans="1:5" x14ac:dyDescent="0.55000000000000004">
      <c r="A216" s="19">
        <v>44134</v>
      </c>
      <c r="B216" s="90">
        <v>27582</v>
      </c>
      <c r="C216" s="90">
        <v>907</v>
      </c>
      <c r="D216" s="20">
        <v>3.2883764774128101</v>
      </c>
      <c r="E216" s="89"/>
    </row>
    <row r="217" spans="1:5" x14ac:dyDescent="0.55000000000000004">
      <c r="A217" s="19">
        <v>44135</v>
      </c>
      <c r="B217" s="90">
        <v>27589</v>
      </c>
      <c r="C217" s="90">
        <v>907</v>
      </c>
      <c r="D217" s="20">
        <v>3.2875421363586899</v>
      </c>
      <c r="E217" s="89"/>
    </row>
    <row r="218" spans="1:5" x14ac:dyDescent="0.55000000000000004">
      <c r="A218" s="19">
        <v>44136</v>
      </c>
      <c r="B218" s="90">
        <v>27595</v>
      </c>
      <c r="C218" s="90">
        <v>907</v>
      </c>
      <c r="D218" s="20">
        <v>3.2868273237905399</v>
      </c>
      <c r="E218" s="89"/>
    </row>
    <row r="219" spans="1:5" x14ac:dyDescent="0.55000000000000004">
      <c r="A219" s="19">
        <v>44137</v>
      </c>
      <c r="B219" s="90">
        <v>27602</v>
      </c>
      <c r="C219" s="90">
        <v>907</v>
      </c>
      <c r="D219" s="20">
        <v>3.2859937685674998</v>
      </c>
      <c r="E219" s="89"/>
    </row>
    <row r="220" spans="1:5" x14ac:dyDescent="0.55000000000000004">
      <c r="A220" s="19">
        <v>44138</v>
      </c>
      <c r="B220" s="90">
        <v>27610</v>
      </c>
      <c r="C220" s="90">
        <v>907</v>
      </c>
      <c r="D220" s="20">
        <v>3.2850416515755199</v>
      </c>
      <c r="E220" s="89"/>
    </row>
    <row r="221" spans="1:5" x14ac:dyDescent="0.55000000000000004">
      <c r="A221" s="19">
        <v>44139</v>
      </c>
      <c r="B221" s="90">
        <v>27622</v>
      </c>
      <c r="C221" s="90">
        <v>907</v>
      </c>
      <c r="D221" s="20">
        <v>3.2836145101730501</v>
      </c>
      <c r="E221" s="89"/>
    </row>
    <row r="222" spans="1:5" x14ac:dyDescent="0.55000000000000004">
      <c r="A222" s="19">
        <v>44140</v>
      </c>
      <c r="B222" s="90">
        <v>27634</v>
      </c>
      <c r="C222" s="90">
        <v>907</v>
      </c>
      <c r="D222" s="20">
        <v>3.2821886082362299</v>
      </c>
      <c r="E222" s="89"/>
    </row>
    <row r="223" spans="1:5" x14ac:dyDescent="0.55000000000000004">
      <c r="A223" s="19">
        <v>44141</v>
      </c>
      <c r="B223" s="90">
        <v>27645</v>
      </c>
      <c r="C223" s="90">
        <v>907</v>
      </c>
      <c r="D223" s="20">
        <v>3.2808826189184299</v>
      </c>
      <c r="E223" s="89"/>
    </row>
    <row r="224" spans="1:5" x14ac:dyDescent="0.55000000000000004">
      <c r="A224" s="19">
        <v>44142</v>
      </c>
      <c r="B224" s="90">
        <v>27652</v>
      </c>
      <c r="C224" s="90">
        <v>907</v>
      </c>
      <c r="D224" s="20">
        <v>3.2800520757992202</v>
      </c>
      <c r="E224" s="89"/>
    </row>
    <row r="225" spans="1:5" x14ac:dyDescent="0.55000000000000004">
      <c r="A225" s="19">
        <v>44143</v>
      </c>
      <c r="B225" s="90">
        <v>27658</v>
      </c>
      <c r="C225" s="90">
        <v>907</v>
      </c>
      <c r="D225" s="20">
        <v>3.2793405163063101</v>
      </c>
      <c r="E225" s="89"/>
    </row>
    <row r="226" spans="1:5" x14ac:dyDescent="0.55000000000000004">
      <c r="A226" s="19">
        <v>44144</v>
      </c>
      <c r="B226" s="90">
        <v>27668</v>
      </c>
      <c r="C226" s="90">
        <v>907</v>
      </c>
      <c r="D226" s="20">
        <v>3.27815526962556</v>
      </c>
      <c r="E226" s="89"/>
    </row>
    <row r="227" spans="1:5" x14ac:dyDescent="0.55000000000000004">
      <c r="A227" s="19">
        <v>44145</v>
      </c>
      <c r="B227" s="90">
        <v>27678</v>
      </c>
      <c r="C227" s="90">
        <v>907</v>
      </c>
      <c r="D227" s="20">
        <v>3.2769708793987999</v>
      </c>
      <c r="E227" s="89"/>
    </row>
    <row r="228" spans="1:5" x14ac:dyDescent="0.55000000000000004">
      <c r="A228" s="19">
        <v>44146</v>
      </c>
      <c r="B228" s="90">
        <v>27686</v>
      </c>
      <c r="C228" s="90">
        <v>907</v>
      </c>
      <c r="D228" s="20">
        <v>3.2760239832406302</v>
      </c>
      <c r="E228" s="89"/>
    </row>
    <row r="229" spans="1:5" x14ac:dyDescent="0.55000000000000004">
      <c r="A229" s="19">
        <v>44147</v>
      </c>
      <c r="B229" s="90">
        <v>27699</v>
      </c>
      <c r="C229" s="90">
        <v>907</v>
      </c>
      <c r="D229" s="20">
        <v>3.2744864435539198</v>
      </c>
      <c r="E229" s="89"/>
    </row>
    <row r="230" spans="1:5" x14ac:dyDescent="0.55000000000000004">
      <c r="A230" s="19">
        <v>44148</v>
      </c>
      <c r="B230" s="90">
        <v>27703</v>
      </c>
      <c r="C230" s="90">
        <v>907</v>
      </c>
      <c r="D230" s="20">
        <v>3.2740136447316202</v>
      </c>
      <c r="E230" s="89"/>
    </row>
    <row r="231" spans="1:5" x14ac:dyDescent="0.55000000000000004">
      <c r="A231" s="19">
        <v>44149</v>
      </c>
      <c r="B231" s="90">
        <v>27711</v>
      </c>
      <c r="C231" s="90">
        <v>907</v>
      </c>
      <c r="D231" s="20">
        <v>3.27306845656959</v>
      </c>
      <c r="E231" s="89"/>
    </row>
    <row r="232" spans="1:5" x14ac:dyDescent="0.55000000000000004">
      <c r="A232" s="19">
        <v>44150</v>
      </c>
      <c r="B232" s="90">
        <v>27728</v>
      </c>
      <c r="C232" s="90">
        <v>907</v>
      </c>
      <c r="D232" s="20">
        <v>3.2710617426428201</v>
      </c>
      <c r="E232" s="89"/>
    </row>
    <row r="233" spans="1:5" x14ac:dyDescent="0.55000000000000004">
      <c r="A233" s="19">
        <v>44151</v>
      </c>
      <c r="B233" s="90">
        <v>27750</v>
      </c>
      <c r="C233" s="90">
        <v>907</v>
      </c>
      <c r="D233" s="20">
        <v>3.2684684684684702</v>
      </c>
      <c r="E233" s="89"/>
    </row>
    <row r="234" spans="1:5" x14ac:dyDescent="0.55000000000000004">
      <c r="A234" s="19">
        <v>44152</v>
      </c>
      <c r="B234" s="90">
        <v>27760</v>
      </c>
      <c r="C234" s="90">
        <v>907</v>
      </c>
      <c r="D234" s="20">
        <v>3.2672910662824202</v>
      </c>
      <c r="E234" s="89"/>
    </row>
    <row r="235" spans="1:5" x14ac:dyDescent="0.55000000000000004">
      <c r="A235" s="19">
        <v>44153</v>
      </c>
      <c r="B235" s="90">
        <v>27777</v>
      </c>
      <c r="C235" s="90">
        <v>907</v>
      </c>
      <c r="D235" s="20">
        <v>3.2652914281599901</v>
      </c>
      <c r="E235" s="89"/>
    </row>
    <row r="236" spans="1:5" x14ac:dyDescent="0.55000000000000004">
      <c r="A236" s="19">
        <v>44154</v>
      </c>
      <c r="B236" s="90">
        <v>27784</v>
      </c>
      <c r="C236" s="90">
        <v>907</v>
      </c>
      <c r="D236" s="20">
        <v>3.2644687589979799</v>
      </c>
      <c r="E236" s="89"/>
    </row>
    <row r="237" spans="1:5" x14ac:dyDescent="0.55000000000000004">
      <c r="A237" s="19">
        <v>44155</v>
      </c>
      <c r="B237" s="90">
        <v>27792</v>
      </c>
      <c r="C237" s="90">
        <v>907</v>
      </c>
      <c r="D237" s="20">
        <v>3.2635290731145701</v>
      </c>
      <c r="E237" s="89"/>
    </row>
    <row r="238" spans="1:5" x14ac:dyDescent="0.55000000000000004">
      <c r="A238" s="19">
        <v>44156</v>
      </c>
      <c r="B238" s="90">
        <v>27807</v>
      </c>
      <c r="C238" s="90">
        <v>907</v>
      </c>
      <c r="D238" s="20">
        <v>3.2617686194123801</v>
      </c>
      <c r="E238" s="89"/>
    </row>
    <row r="239" spans="1:5" x14ac:dyDescent="0.55000000000000004">
      <c r="A239" s="19">
        <v>44157</v>
      </c>
      <c r="B239" s="90">
        <v>27821</v>
      </c>
      <c r="C239" s="90">
        <v>907</v>
      </c>
      <c r="D239" s="20">
        <v>3.2601272420114298</v>
      </c>
      <c r="E239" s="89"/>
    </row>
    <row r="240" spans="1:5" x14ac:dyDescent="0.55000000000000004">
      <c r="A240" s="19">
        <v>44158</v>
      </c>
      <c r="B240" s="90">
        <v>27835</v>
      </c>
      <c r="C240" s="90">
        <v>907</v>
      </c>
      <c r="D240" s="20">
        <v>3.2584875157176199</v>
      </c>
      <c r="E240" s="89"/>
    </row>
    <row r="241" spans="1:5" x14ac:dyDescent="0.55000000000000004">
      <c r="A241" s="19">
        <v>44159</v>
      </c>
      <c r="B241" s="90">
        <v>27848</v>
      </c>
      <c r="C241" s="90">
        <v>907</v>
      </c>
      <c r="D241" s="20">
        <v>3.25696638896869</v>
      </c>
      <c r="E241" s="89"/>
    </row>
    <row r="242" spans="1:5" x14ac:dyDescent="0.55000000000000004">
      <c r="A242" s="19">
        <v>44160</v>
      </c>
      <c r="B242" s="90">
        <v>27856</v>
      </c>
      <c r="C242" s="90">
        <v>907</v>
      </c>
      <c r="D242" s="20">
        <v>3.25603101665709</v>
      </c>
      <c r="E242" s="89"/>
    </row>
    <row r="243" spans="1:5" x14ac:dyDescent="0.55000000000000004">
      <c r="A243" s="19">
        <v>44161</v>
      </c>
      <c r="B243" s="90">
        <v>27867</v>
      </c>
      <c r="C243" s="90">
        <v>907</v>
      </c>
      <c r="D243" s="20">
        <v>3.2547457566297102</v>
      </c>
      <c r="E243" s="89"/>
    </row>
    <row r="244" spans="1:5" x14ac:dyDescent="0.55000000000000004">
      <c r="A244" s="19">
        <v>44162</v>
      </c>
      <c r="B244" s="90">
        <v>27874</v>
      </c>
      <c r="C244" s="90">
        <v>907</v>
      </c>
      <c r="D244" s="20">
        <v>3.2539283920499402</v>
      </c>
      <c r="E244" s="89"/>
    </row>
    <row r="245" spans="1:5" x14ac:dyDescent="0.55000000000000004">
      <c r="A245" s="19">
        <v>44163</v>
      </c>
      <c r="B245" s="90">
        <v>27885</v>
      </c>
      <c r="C245" s="90">
        <v>907</v>
      </c>
      <c r="D245" s="20">
        <v>3.2526447911063299</v>
      </c>
      <c r="E245" s="89"/>
    </row>
    <row r="246" spans="1:5" x14ac:dyDescent="0.55000000000000004">
      <c r="A246" s="19">
        <v>44164</v>
      </c>
      <c r="B246" s="90">
        <v>27893</v>
      </c>
      <c r="C246" s="90">
        <v>907</v>
      </c>
      <c r="D246" s="20">
        <v>3.2517118990427698</v>
      </c>
      <c r="E246" s="89"/>
    </row>
    <row r="247" spans="1:5" x14ac:dyDescent="0.55000000000000004">
      <c r="A247" s="19">
        <v>44165</v>
      </c>
      <c r="B247" s="90">
        <v>27904</v>
      </c>
      <c r="C247" s="90">
        <v>908</v>
      </c>
      <c r="D247" s="20">
        <v>3.2540137614678901</v>
      </c>
      <c r="E247" s="89"/>
    </row>
    <row r="248" spans="1:5" x14ac:dyDescent="0.55000000000000004">
      <c r="A248" s="19">
        <v>44166</v>
      </c>
      <c r="B248" s="90">
        <v>27912</v>
      </c>
      <c r="C248" s="90">
        <v>908</v>
      </c>
      <c r="D248" s="20">
        <v>3.2530811120665</v>
      </c>
      <c r="E248" s="89"/>
    </row>
    <row r="249" spans="1:5" x14ac:dyDescent="0.55000000000000004">
      <c r="A249" s="19">
        <v>44167</v>
      </c>
      <c r="B249" s="90">
        <v>27923</v>
      </c>
      <c r="C249" s="90">
        <v>908</v>
      </c>
      <c r="D249" s="20">
        <v>3.25179959173441</v>
      </c>
      <c r="E249" s="89"/>
    </row>
    <row r="250" spans="1:5" x14ac:dyDescent="0.55000000000000004">
      <c r="A250" s="19">
        <v>44168</v>
      </c>
      <c r="B250" s="90">
        <v>27939</v>
      </c>
      <c r="C250" s="90">
        <v>908</v>
      </c>
      <c r="D250" s="20">
        <v>3.2499373635420001</v>
      </c>
      <c r="E250" s="89"/>
    </row>
    <row r="251" spans="1:5" x14ac:dyDescent="0.55000000000000004">
      <c r="A251" s="19">
        <v>44169</v>
      </c>
      <c r="B251" s="90">
        <v>27949</v>
      </c>
      <c r="C251" s="90">
        <v>908</v>
      </c>
      <c r="D251" s="20">
        <v>3.2487745536512902</v>
      </c>
      <c r="E251" s="89"/>
    </row>
    <row r="252" spans="1:5" x14ac:dyDescent="0.55000000000000004">
      <c r="A252" s="19">
        <v>44170</v>
      </c>
      <c r="B252" s="90">
        <v>27956</v>
      </c>
      <c r="C252" s="90">
        <v>908</v>
      </c>
      <c r="D252" s="20">
        <v>3.2479610816998101</v>
      </c>
      <c r="E252" s="89"/>
    </row>
    <row r="253" spans="1:5" x14ac:dyDescent="0.55000000000000004">
      <c r="A253" s="19">
        <v>44171</v>
      </c>
      <c r="B253" s="90">
        <v>27965</v>
      </c>
      <c r="C253" s="90">
        <v>908</v>
      </c>
      <c r="D253" s="20">
        <v>3.2469157875916301</v>
      </c>
      <c r="E253" s="89"/>
    </row>
    <row r="254" spans="1:5" x14ac:dyDescent="0.55000000000000004">
      <c r="A254" s="19">
        <v>44172</v>
      </c>
      <c r="B254" s="90">
        <v>27972</v>
      </c>
      <c r="C254" s="90">
        <v>908</v>
      </c>
      <c r="D254" s="20">
        <v>3.24610324610325</v>
      </c>
      <c r="E254" s="89"/>
    </row>
    <row r="255" spans="1:5" x14ac:dyDescent="0.55000000000000004">
      <c r="A255" s="19">
        <v>44173</v>
      </c>
      <c r="B255" s="90">
        <v>27987</v>
      </c>
      <c r="C255" s="90">
        <v>908</v>
      </c>
      <c r="D255" s="20">
        <v>3.2443634544609998</v>
      </c>
      <c r="E255" s="89"/>
    </row>
    <row r="256" spans="1:5" x14ac:dyDescent="0.55000000000000004">
      <c r="A256" s="19">
        <v>44174</v>
      </c>
      <c r="B256" s="90">
        <v>27993</v>
      </c>
      <c r="C256" s="90">
        <v>908</v>
      </c>
      <c r="D256" s="20">
        <v>3.2436680598721099</v>
      </c>
      <c r="E256" s="89"/>
    </row>
    <row r="257" spans="1:5" x14ac:dyDescent="0.55000000000000004">
      <c r="A257" s="19">
        <v>44175</v>
      </c>
      <c r="B257" s="90">
        <v>28001</v>
      </c>
      <c r="C257" s="90">
        <v>908</v>
      </c>
      <c r="D257" s="20">
        <v>3.2427413306667598</v>
      </c>
      <c r="E257" s="89"/>
    </row>
    <row r="258" spans="1:5" x14ac:dyDescent="0.55000000000000004">
      <c r="A258" s="19">
        <v>44176</v>
      </c>
      <c r="B258" s="90">
        <v>28012</v>
      </c>
      <c r="C258" s="90">
        <v>908</v>
      </c>
      <c r="D258" s="20">
        <v>3.24146794231044</v>
      </c>
      <c r="E258" s="89"/>
    </row>
    <row r="259" spans="1:5" x14ac:dyDescent="0.55000000000000004">
      <c r="A259" s="19">
        <v>44177</v>
      </c>
      <c r="B259" s="90">
        <v>28025</v>
      </c>
      <c r="C259" s="90">
        <v>908</v>
      </c>
      <c r="D259" s="20">
        <v>3.2399643175735999</v>
      </c>
      <c r="E259" s="89"/>
    </row>
    <row r="260" spans="1:5" x14ac:dyDescent="0.55000000000000004">
      <c r="A260" s="19">
        <v>44178</v>
      </c>
      <c r="B260" s="90">
        <v>28031</v>
      </c>
      <c r="C260" s="90">
        <v>908</v>
      </c>
      <c r="D260" s="20">
        <v>3.2392708073204699</v>
      </c>
      <c r="E260" s="89"/>
    </row>
    <row r="261" spans="1:5" x14ac:dyDescent="0.55000000000000004">
      <c r="A261" s="19">
        <v>44179</v>
      </c>
      <c r="B261" s="90">
        <v>28039</v>
      </c>
      <c r="C261" s="90">
        <v>908</v>
      </c>
      <c r="D261" s="20">
        <v>3.23834658868005</v>
      </c>
      <c r="E261" s="89"/>
    </row>
    <row r="262" spans="1:5" x14ac:dyDescent="0.55000000000000004">
      <c r="A262" s="19">
        <v>44180</v>
      </c>
      <c r="B262" s="90">
        <v>28047</v>
      </c>
      <c r="C262" s="90">
        <v>908</v>
      </c>
      <c r="D262" s="20">
        <v>3.2374228972795702</v>
      </c>
      <c r="E262" s="89"/>
    </row>
    <row r="263" spans="1:5" x14ac:dyDescent="0.55000000000000004">
      <c r="A263" s="19">
        <v>44181</v>
      </c>
      <c r="B263" s="90">
        <v>28059</v>
      </c>
      <c r="C263" s="90">
        <v>908</v>
      </c>
      <c r="D263" s="20">
        <v>3.2360383477672001</v>
      </c>
      <c r="E263" s="89"/>
    </row>
    <row r="264" spans="1:5" x14ac:dyDescent="0.55000000000000004">
      <c r="A264" s="19">
        <v>44182</v>
      </c>
      <c r="B264" s="90">
        <v>28072</v>
      </c>
      <c r="C264" s="90">
        <v>908</v>
      </c>
      <c r="D264" s="20">
        <v>3.23453975491593</v>
      </c>
      <c r="E264" s="89"/>
    </row>
    <row r="265" spans="1:5" x14ac:dyDescent="0.55000000000000004">
      <c r="A265" s="19">
        <v>44183</v>
      </c>
      <c r="B265" s="90">
        <v>28093</v>
      </c>
      <c r="C265" s="90">
        <v>908</v>
      </c>
      <c r="D265" s="20">
        <v>3.2321218808955998</v>
      </c>
      <c r="E265" s="89"/>
    </row>
    <row r="266" spans="1:5" x14ac:dyDescent="0.55000000000000004">
      <c r="A266" s="19">
        <v>44184</v>
      </c>
      <c r="B266" s="90">
        <v>28128</v>
      </c>
      <c r="C266" s="90">
        <v>908</v>
      </c>
      <c r="D266" s="20">
        <v>3.22810011376564</v>
      </c>
      <c r="E266" s="89"/>
    </row>
    <row r="267" spans="1:5" x14ac:dyDescent="0.55000000000000004">
      <c r="A267" s="19">
        <v>44185</v>
      </c>
      <c r="B267" s="90">
        <v>28172</v>
      </c>
      <c r="C267" s="90">
        <v>908</v>
      </c>
      <c r="D267" s="20">
        <v>3.2230583558142798</v>
      </c>
      <c r="E267" s="89"/>
    </row>
    <row r="268" spans="1:5" x14ac:dyDescent="0.55000000000000004">
      <c r="A268" s="19">
        <v>44186</v>
      </c>
      <c r="B268" s="90">
        <v>28198</v>
      </c>
      <c r="C268" s="90">
        <v>908</v>
      </c>
      <c r="D268" s="20">
        <v>3.22008653095964</v>
      </c>
      <c r="E268" s="89"/>
    </row>
    <row r="269" spans="1:5" x14ac:dyDescent="0.55000000000000004">
      <c r="A269" s="19">
        <v>44187</v>
      </c>
      <c r="B269" s="90">
        <v>28219</v>
      </c>
      <c r="C269" s="90">
        <v>908</v>
      </c>
      <c r="D269" s="20">
        <v>3.21769020872462</v>
      </c>
      <c r="E269" s="89"/>
    </row>
    <row r="270" spans="1:5" x14ac:dyDescent="0.55000000000000004">
      <c r="A270" s="19">
        <v>44188</v>
      </c>
      <c r="B270" s="90">
        <v>28238</v>
      </c>
      <c r="C270" s="90">
        <v>908</v>
      </c>
      <c r="D270" s="20">
        <v>3.21552517883703</v>
      </c>
      <c r="E270" s="89"/>
    </row>
    <row r="271" spans="1:5" x14ac:dyDescent="0.55000000000000004">
      <c r="A271" s="19">
        <v>44189</v>
      </c>
      <c r="B271" s="90">
        <v>28262</v>
      </c>
      <c r="C271" s="90">
        <v>908</v>
      </c>
      <c r="D271" s="20">
        <v>3.2127945651404701</v>
      </c>
      <c r="E271" s="89"/>
    </row>
    <row r="272" spans="1:5" x14ac:dyDescent="0.55000000000000004">
      <c r="A272" s="19">
        <v>44190</v>
      </c>
      <c r="B272" s="90">
        <v>28276</v>
      </c>
      <c r="C272" s="90">
        <v>908</v>
      </c>
      <c r="D272" s="20">
        <v>3.21120384778611</v>
      </c>
      <c r="E272" s="89"/>
    </row>
    <row r="273" spans="1:5" x14ac:dyDescent="0.55000000000000004">
      <c r="A273" s="19">
        <v>44191</v>
      </c>
      <c r="B273" s="90">
        <v>28296</v>
      </c>
      <c r="C273" s="90">
        <v>908</v>
      </c>
      <c r="D273" s="20">
        <v>3.2089341249646601</v>
      </c>
      <c r="E273" s="89"/>
    </row>
    <row r="274" spans="1:5" x14ac:dyDescent="0.55000000000000004">
      <c r="A274" s="19">
        <v>44192</v>
      </c>
      <c r="B274" s="90">
        <v>28312</v>
      </c>
      <c r="C274" s="90">
        <v>908</v>
      </c>
      <c r="D274" s="20">
        <v>3.2071206555524201</v>
      </c>
      <c r="E274" s="89"/>
    </row>
    <row r="275" spans="1:5" x14ac:dyDescent="0.55000000000000004">
      <c r="A275" s="19">
        <v>44193</v>
      </c>
      <c r="B275" s="90">
        <v>28337</v>
      </c>
      <c r="C275" s="90">
        <v>909</v>
      </c>
      <c r="D275" s="20">
        <v>3.2078201644493101</v>
      </c>
      <c r="E275" s="89"/>
    </row>
    <row r="276" spans="1:5" x14ac:dyDescent="0.55000000000000004">
      <c r="A276" s="19">
        <v>44194</v>
      </c>
      <c r="B276" s="90">
        <v>28350</v>
      </c>
      <c r="C276" s="90">
        <v>909</v>
      </c>
      <c r="D276" s="20">
        <v>3.2063492063492101</v>
      </c>
      <c r="E276" s="89"/>
    </row>
    <row r="277" spans="1:5" x14ac:dyDescent="0.55000000000000004">
      <c r="A277" s="19">
        <v>44195</v>
      </c>
      <c r="B277" s="90">
        <v>28381</v>
      </c>
      <c r="C277" s="90">
        <v>909</v>
      </c>
      <c r="D277" s="20">
        <v>3.2028469750889701</v>
      </c>
      <c r="E277" s="89"/>
    </row>
    <row r="278" spans="1:5" x14ac:dyDescent="0.55000000000000004">
      <c r="A278" s="19">
        <v>44196</v>
      </c>
      <c r="B278" s="90">
        <v>28408</v>
      </c>
      <c r="C278" s="90">
        <v>909</v>
      </c>
      <c r="D278" s="20">
        <v>3.1998028724303</v>
      </c>
      <c r="E278" s="89"/>
    </row>
    <row r="279" spans="1:5" x14ac:dyDescent="0.55000000000000004">
      <c r="A279" s="19">
        <v>44197</v>
      </c>
      <c r="B279" s="90">
        <v>28427</v>
      </c>
      <c r="C279" s="90">
        <v>909</v>
      </c>
      <c r="D279" s="20">
        <v>3.19766419249305</v>
      </c>
      <c r="E279" s="89"/>
    </row>
    <row r="280" spans="1:5" x14ac:dyDescent="0.55000000000000004">
      <c r="A280" s="19">
        <v>44198</v>
      </c>
      <c r="B280" s="90">
        <v>28469</v>
      </c>
      <c r="C280" s="90">
        <v>909</v>
      </c>
      <c r="D280" s="20">
        <v>3.19294671396958</v>
      </c>
      <c r="E280" s="89"/>
    </row>
    <row r="281" spans="1:5" x14ac:dyDescent="0.55000000000000004">
      <c r="A281" s="19">
        <v>44199</v>
      </c>
      <c r="B281" s="90">
        <v>28483</v>
      </c>
      <c r="C281" s="90">
        <v>909</v>
      </c>
      <c r="D281" s="20">
        <v>3.19137731278306</v>
      </c>
      <c r="E281" s="89"/>
    </row>
    <row r="282" spans="1:5" x14ac:dyDescent="0.55000000000000004">
      <c r="A282" s="19">
        <v>44200</v>
      </c>
      <c r="B282" s="90">
        <v>28504</v>
      </c>
      <c r="C282" s="90">
        <v>909</v>
      </c>
      <c r="D282" s="20">
        <v>3.1890261015997798</v>
      </c>
      <c r="E282" s="89"/>
    </row>
    <row r="283" spans="1:5" x14ac:dyDescent="0.55000000000000004">
      <c r="A283" s="19">
        <v>44201</v>
      </c>
      <c r="B283" s="90">
        <v>28523</v>
      </c>
      <c r="C283" s="90">
        <v>909</v>
      </c>
      <c r="D283" s="20">
        <v>3.1869017985485399</v>
      </c>
      <c r="E283" s="89"/>
    </row>
    <row r="284" spans="1:5" x14ac:dyDescent="0.55000000000000004">
      <c r="A284" s="19">
        <v>44202</v>
      </c>
      <c r="B284" s="90">
        <v>28536</v>
      </c>
      <c r="C284" s="90">
        <v>909</v>
      </c>
      <c r="D284" s="20">
        <v>3.1854499579478599</v>
      </c>
      <c r="E284" s="89"/>
    </row>
    <row r="285" spans="1:5" x14ac:dyDescent="0.55000000000000004">
      <c r="A285" s="19">
        <v>44203</v>
      </c>
      <c r="B285" s="90">
        <v>28547</v>
      </c>
      <c r="C285" s="90">
        <v>909</v>
      </c>
      <c r="D285" s="20">
        <v>3.18422251024626</v>
      </c>
      <c r="E285" s="89"/>
    </row>
    <row r="286" spans="1:5" x14ac:dyDescent="0.55000000000000004">
      <c r="A286" s="19">
        <v>44204</v>
      </c>
      <c r="B286" s="90">
        <v>28571</v>
      </c>
      <c r="C286" s="90">
        <v>909</v>
      </c>
      <c r="D286" s="20">
        <v>3.18154772321585</v>
      </c>
      <c r="E286" s="89"/>
    </row>
    <row r="287" spans="1:5" x14ac:dyDescent="0.55000000000000004">
      <c r="A287" s="19">
        <v>44205</v>
      </c>
      <c r="B287" s="90">
        <v>28582</v>
      </c>
      <c r="C287" s="90">
        <v>909</v>
      </c>
      <c r="D287" s="20">
        <v>3.18032328038626</v>
      </c>
      <c r="E287" s="89"/>
    </row>
    <row r="288" spans="1:5" x14ac:dyDescent="0.55000000000000004">
      <c r="A288" s="19">
        <v>44206</v>
      </c>
      <c r="B288" s="90">
        <v>28595</v>
      </c>
      <c r="C288" s="90">
        <v>909</v>
      </c>
      <c r="D288" s="20">
        <v>3.1788774261234498</v>
      </c>
      <c r="E288" s="89"/>
    </row>
    <row r="289" spans="1:5" x14ac:dyDescent="0.55000000000000004">
      <c r="A289" s="19">
        <v>44207</v>
      </c>
      <c r="B289" s="90">
        <v>28614</v>
      </c>
      <c r="C289" s="90">
        <v>909</v>
      </c>
      <c r="D289" s="20">
        <v>3.1767666177395699</v>
      </c>
      <c r="E289" s="89"/>
    </row>
    <row r="290" spans="1:5" x14ac:dyDescent="0.55000000000000004">
      <c r="A290" s="19">
        <v>44208</v>
      </c>
      <c r="B290" s="90">
        <v>28634</v>
      </c>
      <c r="C290" s="90">
        <v>909</v>
      </c>
      <c r="D290" s="20">
        <v>3.1745477404484199</v>
      </c>
      <c r="E290" s="89"/>
    </row>
    <row r="291" spans="1:5" x14ac:dyDescent="0.55000000000000004">
      <c r="A291" s="19">
        <v>44209</v>
      </c>
      <c r="B291" s="90">
        <v>28650</v>
      </c>
      <c r="C291" s="90">
        <v>909</v>
      </c>
      <c r="D291" s="20">
        <v>3.1727748691099502</v>
      </c>
      <c r="E291" s="89"/>
    </row>
    <row r="292" spans="1:5" x14ac:dyDescent="0.55000000000000004">
      <c r="A292" s="19">
        <v>44210</v>
      </c>
      <c r="B292" s="90">
        <v>28658</v>
      </c>
      <c r="C292" s="90">
        <v>909</v>
      </c>
      <c r="D292" s="20">
        <v>3.1718891757973302</v>
      </c>
      <c r="E292" s="89"/>
    </row>
    <row r="293" spans="1:5" x14ac:dyDescent="0.55000000000000004">
      <c r="A293" s="19">
        <v>44211</v>
      </c>
      <c r="B293" s="90">
        <v>28669</v>
      </c>
      <c r="C293" s="90">
        <v>909</v>
      </c>
      <c r="D293" s="20">
        <v>3.17067215459207</v>
      </c>
      <c r="E293" s="89"/>
    </row>
    <row r="294" spans="1:5" x14ac:dyDescent="0.55000000000000004">
      <c r="A294" s="19">
        <v>44212</v>
      </c>
      <c r="B294" s="90">
        <v>28689</v>
      </c>
      <c r="C294" s="90">
        <v>909</v>
      </c>
      <c r="D294" s="20">
        <v>3.1684617797762198</v>
      </c>
      <c r="E294" s="89"/>
    </row>
    <row r="295" spans="1:5" x14ac:dyDescent="0.55000000000000004">
      <c r="A295" s="19">
        <v>44213</v>
      </c>
      <c r="B295" s="90">
        <v>28708</v>
      </c>
      <c r="C295" s="90">
        <v>909</v>
      </c>
      <c r="D295" s="20">
        <v>3.16636477636896</v>
      </c>
      <c r="E295" s="89"/>
    </row>
    <row r="296" spans="1:5" x14ac:dyDescent="0.55000000000000004">
      <c r="A296" s="19">
        <v>44214</v>
      </c>
      <c r="B296" s="90">
        <v>28721</v>
      </c>
      <c r="C296" s="90">
        <v>909</v>
      </c>
      <c r="D296" s="20">
        <v>3.1649315831621498</v>
      </c>
      <c r="E296" s="89"/>
    </row>
    <row r="297" spans="1:5" x14ac:dyDescent="0.55000000000000004">
      <c r="A297" s="19">
        <v>44215</v>
      </c>
      <c r="B297" s="90">
        <v>28730</v>
      </c>
      <c r="C297" s="90">
        <v>909</v>
      </c>
      <c r="D297" s="20">
        <v>3.1639401322659202</v>
      </c>
      <c r="E297" s="89"/>
    </row>
    <row r="298" spans="1:5" x14ac:dyDescent="0.55000000000000004">
      <c r="A298" s="19">
        <v>44216</v>
      </c>
      <c r="B298" s="90">
        <v>28740</v>
      </c>
      <c r="C298" s="90">
        <v>909</v>
      </c>
      <c r="D298" s="20">
        <v>3.1628392484342398</v>
      </c>
      <c r="E298" s="89"/>
    </row>
    <row r="299" spans="1:5" x14ac:dyDescent="0.55000000000000004">
      <c r="A299" s="19">
        <v>44217</v>
      </c>
      <c r="B299" s="90">
        <v>28750</v>
      </c>
      <c r="C299" s="90">
        <v>909</v>
      </c>
      <c r="D299" s="20">
        <v>3.1617391304347802</v>
      </c>
      <c r="E299" s="89"/>
    </row>
    <row r="300" spans="1:5" x14ac:dyDescent="0.55000000000000004">
      <c r="A300" s="19">
        <v>44218</v>
      </c>
      <c r="B300" s="90">
        <v>28755</v>
      </c>
      <c r="C300" s="90">
        <v>909</v>
      </c>
      <c r="D300" s="20">
        <v>3.16118935837246</v>
      </c>
      <c r="E300" s="89"/>
    </row>
    <row r="301" spans="1:5" x14ac:dyDescent="0.55000000000000004">
      <c r="A301" s="19">
        <v>44219</v>
      </c>
      <c r="B301" s="90">
        <v>28761</v>
      </c>
      <c r="C301" s="90">
        <v>909</v>
      </c>
      <c r="D301" s="20">
        <v>3.1605298842182101</v>
      </c>
      <c r="E301" s="89"/>
    </row>
    <row r="302" spans="1:5" x14ac:dyDescent="0.55000000000000004">
      <c r="A302" s="19">
        <v>44220</v>
      </c>
      <c r="B302" s="90">
        <v>28766</v>
      </c>
      <c r="C302" s="90">
        <v>909</v>
      </c>
      <c r="D302" s="20">
        <v>3.1599805325731798</v>
      </c>
      <c r="E302" s="89"/>
    </row>
    <row r="303" spans="1:5" x14ac:dyDescent="0.55000000000000004">
      <c r="A303" s="19">
        <v>44221</v>
      </c>
      <c r="B303" s="90">
        <v>28777</v>
      </c>
      <c r="C303" s="90">
        <v>909</v>
      </c>
      <c r="D303" s="20">
        <v>3.15877263092053</v>
      </c>
      <c r="E303" s="89"/>
    </row>
    <row r="304" spans="1:5" x14ac:dyDescent="0.55000000000000004">
      <c r="A304" s="19">
        <v>44222</v>
      </c>
      <c r="B304" s="90">
        <v>28780</v>
      </c>
      <c r="C304" s="90">
        <v>909</v>
      </c>
      <c r="D304" s="20">
        <v>3.1584433634468398</v>
      </c>
      <c r="E304" s="89"/>
    </row>
    <row r="305" spans="1:5" x14ac:dyDescent="0.55000000000000004">
      <c r="A305" s="19">
        <v>44223</v>
      </c>
      <c r="B305" s="90">
        <v>28786</v>
      </c>
      <c r="C305" s="90">
        <v>909</v>
      </c>
      <c r="D305" s="20">
        <v>3.1577850343917202</v>
      </c>
      <c r="E305" s="89"/>
    </row>
    <row r="306" spans="1:5" x14ac:dyDescent="0.55000000000000004">
      <c r="A306" s="19">
        <v>44224</v>
      </c>
      <c r="B306" s="90">
        <v>28794</v>
      </c>
      <c r="C306" s="90">
        <v>909</v>
      </c>
      <c r="D306" s="20">
        <v>3.1569076891018999</v>
      </c>
      <c r="E306" s="89"/>
    </row>
    <row r="307" spans="1:5" x14ac:dyDescent="0.55000000000000004">
      <c r="A307" s="19">
        <v>44225</v>
      </c>
      <c r="B307" s="90">
        <v>28800</v>
      </c>
      <c r="C307" s="90">
        <v>909</v>
      </c>
      <c r="D307" s="20">
        <v>3.15625</v>
      </c>
      <c r="E307" s="89"/>
    </row>
    <row r="308" spans="1:5" x14ac:dyDescent="0.55000000000000004">
      <c r="A308" s="19">
        <v>44226</v>
      </c>
      <c r="B308" s="90">
        <v>28806</v>
      </c>
      <c r="C308" s="90">
        <v>909</v>
      </c>
      <c r="D308" s="20">
        <v>3.1555925848781499</v>
      </c>
      <c r="E308" s="89"/>
    </row>
    <row r="309" spans="1:5" x14ac:dyDescent="0.55000000000000004">
      <c r="A309" s="19">
        <v>44227</v>
      </c>
      <c r="B309" s="90">
        <v>28811</v>
      </c>
      <c r="C309" s="90">
        <v>909</v>
      </c>
      <c r="D309" s="20">
        <v>3.1550449481100999</v>
      </c>
      <c r="E309" s="89"/>
    </row>
    <row r="310" spans="1:5" x14ac:dyDescent="0.55000000000000004">
      <c r="A310" s="19">
        <v>44228</v>
      </c>
      <c r="B310" s="90">
        <v>28818</v>
      </c>
      <c r="C310" s="90">
        <v>909</v>
      </c>
      <c r="D310" s="20">
        <v>3.15427857589007</v>
      </c>
      <c r="E310" s="89"/>
    </row>
    <row r="311" spans="1:5" x14ac:dyDescent="0.55000000000000004">
      <c r="A311" s="19">
        <v>44229</v>
      </c>
      <c r="B311" s="90">
        <v>28824</v>
      </c>
      <c r="C311" s="90">
        <v>909</v>
      </c>
      <c r="D311" s="20">
        <v>3.1536219816819302</v>
      </c>
      <c r="E311" s="89"/>
    </row>
    <row r="312" spans="1:5" x14ac:dyDescent="0.55000000000000004">
      <c r="A312" s="19">
        <v>44230</v>
      </c>
      <c r="B312" s="90">
        <v>28829</v>
      </c>
      <c r="C312" s="90">
        <v>909</v>
      </c>
      <c r="D312" s="20">
        <v>3.1530750286170202</v>
      </c>
      <c r="E312" s="89"/>
    </row>
    <row r="313" spans="1:5" x14ac:dyDescent="0.55000000000000004">
      <c r="A313" s="19">
        <v>44231</v>
      </c>
      <c r="B313" s="90">
        <v>28838</v>
      </c>
      <c r="C313" s="90">
        <v>909</v>
      </c>
      <c r="D313" s="20">
        <v>3.1520909910534698</v>
      </c>
      <c r="E313" s="89"/>
    </row>
    <row r="314" spans="1:5" x14ac:dyDescent="0.55000000000000004">
      <c r="A314" s="19">
        <v>44232</v>
      </c>
      <c r="B314" s="90">
        <v>28842</v>
      </c>
      <c r="C314" s="90">
        <v>909</v>
      </c>
      <c r="D314" s="20">
        <v>3.15165383815269</v>
      </c>
      <c r="E314" s="89"/>
    </row>
    <row r="315" spans="1:5" x14ac:dyDescent="0.55000000000000004">
      <c r="A315" s="19">
        <v>44233</v>
      </c>
      <c r="B315" s="90">
        <v>28848</v>
      </c>
      <c r="C315" s="90">
        <v>909</v>
      </c>
      <c r="D315" s="20">
        <v>3.1509983361064902</v>
      </c>
      <c r="E315" s="89"/>
    </row>
    <row r="316" spans="1:5" x14ac:dyDescent="0.55000000000000004">
      <c r="A316" s="19">
        <v>44234</v>
      </c>
      <c r="B316" s="90">
        <v>28850</v>
      </c>
      <c r="C316" s="90">
        <v>909</v>
      </c>
      <c r="D316" s="20">
        <v>3.15077989601386</v>
      </c>
      <c r="E316" s="89"/>
    </row>
    <row r="317" spans="1:5" x14ac:dyDescent="0.55000000000000004">
      <c r="A317" s="19">
        <v>44235</v>
      </c>
      <c r="B317" s="90">
        <v>28857</v>
      </c>
      <c r="C317" s="90">
        <v>909</v>
      </c>
      <c r="D317" s="20">
        <v>3.1500155941366099</v>
      </c>
      <c r="E317" s="89"/>
    </row>
    <row r="318" spans="1:5" x14ac:dyDescent="0.55000000000000004">
      <c r="A318" s="19">
        <v>44236</v>
      </c>
      <c r="B318" s="90">
        <v>28860</v>
      </c>
      <c r="C318" s="90">
        <v>909</v>
      </c>
      <c r="D318" s="20">
        <v>3.1496881496881501</v>
      </c>
      <c r="E318" s="89"/>
    </row>
    <row r="319" spans="1:5" x14ac:dyDescent="0.55000000000000004">
      <c r="A319" s="19">
        <v>44237</v>
      </c>
      <c r="B319" s="90">
        <v>28871</v>
      </c>
      <c r="C319" s="90">
        <v>909</v>
      </c>
      <c r="D319" s="20">
        <v>3.1484881022479301</v>
      </c>
      <c r="E319" s="89"/>
    </row>
    <row r="320" spans="1:5" x14ac:dyDescent="0.55000000000000004">
      <c r="A320" s="19">
        <v>44238</v>
      </c>
      <c r="B320" s="90">
        <v>28879</v>
      </c>
      <c r="C320" s="90">
        <v>909</v>
      </c>
      <c r="D320" s="20">
        <v>3.1476159146784899</v>
      </c>
      <c r="E320" s="89"/>
    </row>
    <row r="321" spans="1:5" x14ac:dyDescent="0.55000000000000004">
      <c r="A321" s="19">
        <v>44239</v>
      </c>
      <c r="B321" s="90">
        <v>28887</v>
      </c>
      <c r="C321" s="90">
        <v>909</v>
      </c>
      <c r="D321" s="20">
        <v>3.14674421019836</v>
      </c>
      <c r="E321" s="89"/>
    </row>
    <row r="322" spans="1:5" x14ac:dyDescent="0.55000000000000004">
      <c r="A322" s="19">
        <v>44240</v>
      </c>
      <c r="B322" s="90">
        <v>28892</v>
      </c>
      <c r="C322" s="90">
        <v>909</v>
      </c>
      <c r="D322" s="20">
        <v>3.1461996400387702</v>
      </c>
      <c r="E322" s="89"/>
    </row>
    <row r="323" spans="1:5" x14ac:dyDescent="0.55000000000000004">
      <c r="A323" s="19">
        <v>44241</v>
      </c>
      <c r="B323" s="90">
        <v>28898</v>
      </c>
      <c r="C323" s="90">
        <v>909</v>
      </c>
      <c r="D323" s="20">
        <v>3.14554640459547</v>
      </c>
      <c r="E323" s="89"/>
    </row>
    <row r="324" spans="1:5" x14ac:dyDescent="0.55000000000000004">
      <c r="A324" s="19">
        <v>44242</v>
      </c>
      <c r="B324" s="90">
        <v>28900</v>
      </c>
      <c r="C324" s="90">
        <v>909</v>
      </c>
      <c r="D324" s="20">
        <v>3.1453287197231798</v>
      </c>
      <c r="E324" s="89"/>
    </row>
    <row r="325" spans="1:5" x14ac:dyDescent="0.55000000000000004">
      <c r="A325" s="19">
        <v>44243</v>
      </c>
      <c r="B325" s="90">
        <v>28905</v>
      </c>
      <c r="C325" s="90">
        <v>909</v>
      </c>
      <c r="D325" s="20">
        <v>3.1447846393357599</v>
      </c>
      <c r="E325" s="89"/>
    </row>
    <row r="326" spans="1:5" x14ac:dyDescent="0.55000000000000004">
      <c r="A326" s="19">
        <v>44244</v>
      </c>
      <c r="B326" s="90">
        <v>28911</v>
      </c>
      <c r="C326" s="90">
        <v>909</v>
      </c>
      <c r="D326" s="20">
        <v>3.1441319912835999</v>
      </c>
      <c r="E326" s="89"/>
    </row>
    <row r="327" spans="1:5" x14ac:dyDescent="0.55000000000000004">
      <c r="A327" s="19">
        <v>44245</v>
      </c>
      <c r="B327" s="90">
        <v>28912</v>
      </c>
      <c r="C327" s="90">
        <v>909</v>
      </c>
      <c r="D327" s="20">
        <v>3.14402324294411</v>
      </c>
      <c r="E327" s="89"/>
    </row>
    <row r="328" spans="1:5" x14ac:dyDescent="0.55000000000000004">
      <c r="A328" s="19">
        <v>44246</v>
      </c>
      <c r="B328" s="90">
        <v>28918</v>
      </c>
      <c r="C328" s="90">
        <v>909</v>
      </c>
      <c r="D328" s="20">
        <v>3.1433709108513699</v>
      </c>
      <c r="E328" s="89"/>
    </row>
    <row r="329" spans="1:5" x14ac:dyDescent="0.55000000000000004">
      <c r="A329" s="19">
        <v>44247</v>
      </c>
      <c r="B329" s="90">
        <v>28920</v>
      </c>
      <c r="C329" s="90">
        <v>909</v>
      </c>
      <c r="D329" s="20">
        <v>3.1431535269709499</v>
      </c>
      <c r="E329" s="89"/>
    </row>
    <row r="330" spans="1:5" x14ac:dyDescent="0.55000000000000004">
      <c r="A330" s="19">
        <v>44248</v>
      </c>
      <c r="B330" s="90">
        <v>28926</v>
      </c>
      <c r="C330" s="90">
        <v>909</v>
      </c>
      <c r="D330" s="20">
        <v>3.14250155569384</v>
      </c>
      <c r="E330" s="89"/>
    </row>
    <row r="331" spans="1:5" x14ac:dyDescent="0.55000000000000004">
      <c r="A331" s="19">
        <v>44249</v>
      </c>
      <c r="B331" s="90">
        <v>28930</v>
      </c>
      <c r="C331" s="90">
        <v>909</v>
      </c>
      <c r="D331" s="20">
        <v>3.14206705841687</v>
      </c>
      <c r="E331" s="89"/>
    </row>
    <row r="332" spans="1:5" x14ac:dyDescent="0.55000000000000004">
      <c r="A332" s="19">
        <v>44250</v>
      </c>
      <c r="B332" s="90">
        <v>28937</v>
      </c>
      <c r="C332" s="90">
        <v>909</v>
      </c>
      <c r="D332" s="20">
        <v>3.1413069772263902</v>
      </c>
      <c r="E332" s="89"/>
    </row>
    <row r="333" spans="1:5" x14ac:dyDescent="0.55000000000000004">
      <c r="A333" s="19">
        <v>44251</v>
      </c>
      <c r="B333" s="90">
        <v>28939</v>
      </c>
      <c r="C333" s="90">
        <v>909</v>
      </c>
      <c r="D333" s="20">
        <v>3.1410898787103898</v>
      </c>
      <c r="E333" s="89"/>
    </row>
    <row r="334" spans="1:5" x14ac:dyDescent="0.55000000000000004">
      <c r="A334" s="19">
        <v>44252</v>
      </c>
      <c r="B334" s="90">
        <v>28947</v>
      </c>
      <c r="C334" s="90">
        <v>909</v>
      </c>
      <c r="D334" s="20">
        <v>3.1402217846409002</v>
      </c>
      <c r="E334" s="89"/>
    </row>
    <row r="335" spans="1:5" x14ac:dyDescent="0.55000000000000004">
      <c r="A335" s="19">
        <v>44253</v>
      </c>
      <c r="B335" s="90">
        <v>28958</v>
      </c>
      <c r="C335" s="90">
        <v>909</v>
      </c>
      <c r="D335" s="20">
        <v>3.1390289384625998</v>
      </c>
      <c r="E335" s="89"/>
    </row>
    <row r="336" spans="1:5" x14ac:dyDescent="0.55000000000000004">
      <c r="A336" s="19">
        <v>44254</v>
      </c>
      <c r="B336" s="90">
        <v>28965</v>
      </c>
      <c r="C336" s="90">
        <v>909</v>
      </c>
      <c r="D336" s="20">
        <v>3.1382703262558298</v>
      </c>
      <c r="E336" s="89"/>
    </row>
    <row r="337" spans="1:5" x14ac:dyDescent="0.55000000000000004">
      <c r="A337" s="19">
        <v>44255</v>
      </c>
      <c r="B337" s="90">
        <v>28970</v>
      </c>
      <c r="C337" s="90">
        <v>909</v>
      </c>
      <c r="D337" s="20">
        <v>3.1377286848463899</v>
      </c>
      <c r="E337" s="89"/>
    </row>
    <row r="338" spans="1:5" x14ac:dyDescent="0.55000000000000004">
      <c r="A338" s="19">
        <v>44256</v>
      </c>
      <c r="B338" s="90">
        <v>28978</v>
      </c>
      <c r="C338" s="90">
        <v>909</v>
      </c>
      <c r="D338" s="20">
        <v>3.1368624473738702</v>
      </c>
      <c r="E338" s="89"/>
    </row>
    <row r="339" spans="1:5" x14ac:dyDescent="0.55000000000000004">
      <c r="A339" s="19">
        <v>44257</v>
      </c>
      <c r="B339" s="90">
        <v>28986</v>
      </c>
      <c r="C339" s="90">
        <v>909</v>
      </c>
      <c r="D339" s="20">
        <v>3.1359966880562999</v>
      </c>
      <c r="E339" s="89"/>
    </row>
    <row r="340" spans="1:5" x14ac:dyDescent="0.55000000000000004">
      <c r="A340" s="19">
        <v>44258</v>
      </c>
      <c r="B340" s="90">
        <v>28996</v>
      </c>
      <c r="C340" s="90">
        <v>909</v>
      </c>
      <c r="D340" s="20">
        <v>3.1349151607118202</v>
      </c>
      <c r="E340" s="89"/>
    </row>
    <row r="341" spans="1:5" x14ac:dyDescent="0.55000000000000004">
      <c r="A341" s="19">
        <v>44259</v>
      </c>
      <c r="B341" s="90">
        <v>29007</v>
      </c>
      <c r="C341" s="90">
        <v>909</v>
      </c>
      <c r="D341" s="20">
        <v>3.1337263419174701</v>
      </c>
      <c r="E341" s="89"/>
    </row>
    <row r="342" spans="1:5" x14ac:dyDescent="0.55000000000000004">
      <c r="A342" s="19">
        <v>44260</v>
      </c>
      <c r="B342" s="90">
        <v>29020</v>
      </c>
      <c r="C342" s="90">
        <v>909</v>
      </c>
      <c r="D342" s="20">
        <v>3.13232253618194</v>
      </c>
      <c r="E342" s="89"/>
    </row>
    <row r="343" spans="1:5" x14ac:dyDescent="0.55000000000000004">
      <c r="A343" s="19">
        <v>44261</v>
      </c>
      <c r="B343" s="90">
        <v>29030</v>
      </c>
      <c r="C343" s="90">
        <v>909</v>
      </c>
      <c r="D343" s="20">
        <v>3.1312435411643098</v>
      </c>
      <c r="E343" s="89"/>
    </row>
    <row r="344" spans="1:5" x14ac:dyDescent="0.55000000000000004">
      <c r="A344" s="19">
        <v>44262</v>
      </c>
      <c r="B344" s="90">
        <v>29037</v>
      </c>
      <c r="C344" s="90">
        <v>909</v>
      </c>
      <c r="D344" s="20">
        <v>3.1304886868478099</v>
      </c>
      <c r="E344" s="89"/>
    </row>
    <row r="345" spans="1:5" x14ac:dyDescent="0.55000000000000004">
      <c r="A345" s="19">
        <v>44263</v>
      </c>
      <c r="B345" s="90">
        <v>29046</v>
      </c>
      <c r="C345" s="90">
        <v>909</v>
      </c>
      <c r="D345" s="20">
        <v>3.1295186944846098</v>
      </c>
      <c r="E345" s="89"/>
    </row>
    <row r="346" spans="1:5" x14ac:dyDescent="0.55000000000000004">
      <c r="A346" s="19">
        <v>44264</v>
      </c>
      <c r="B346" s="90">
        <v>29061</v>
      </c>
      <c r="C346" s="90">
        <v>909</v>
      </c>
      <c r="D346" s="20">
        <v>3.1279033756581001</v>
      </c>
      <c r="E346" s="89"/>
    </row>
    <row r="347" spans="1:5" x14ac:dyDescent="0.55000000000000004">
      <c r="A347" s="19">
        <v>44265</v>
      </c>
      <c r="B347" s="90">
        <v>29075</v>
      </c>
      <c r="C347" s="90">
        <v>909</v>
      </c>
      <c r="D347" s="20">
        <v>3.12639724849527</v>
      </c>
      <c r="E347" s="89"/>
    </row>
    <row r="348" spans="1:5" x14ac:dyDescent="0.55000000000000004">
      <c r="A348" s="19">
        <v>44266</v>
      </c>
      <c r="B348" s="90">
        <v>29090</v>
      </c>
      <c r="C348" s="90">
        <v>909</v>
      </c>
      <c r="D348" s="20">
        <v>3.1247851495359198</v>
      </c>
      <c r="E348" s="89"/>
    </row>
    <row r="349" spans="1:5" x14ac:dyDescent="0.55000000000000004">
      <c r="A349" s="19">
        <v>44267</v>
      </c>
      <c r="B349" s="90">
        <v>29102</v>
      </c>
      <c r="C349" s="90">
        <v>909</v>
      </c>
      <c r="D349" s="20">
        <v>3.12349666689575</v>
      </c>
      <c r="E349" s="89"/>
    </row>
    <row r="350" spans="1:5" x14ac:dyDescent="0.55000000000000004">
      <c r="A350" s="19">
        <v>44268</v>
      </c>
      <c r="B350" s="90">
        <v>29112</v>
      </c>
      <c r="C350" s="90">
        <v>909</v>
      </c>
      <c r="D350" s="20">
        <v>3.1224237427864798</v>
      </c>
      <c r="E350" s="89"/>
    </row>
    <row r="351" spans="1:5" x14ac:dyDescent="0.55000000000000004">
      <c r="A351" s="19">
        <v>44269</v>
      </c>
      <c r="B351" s="90">
        <v>29117</v>
      </c>
      <c r="C351" s="90">
        <v>909</v>
      </c>
      <c r="D351" s="20">
        <v>3.1218875570972302</v>
      </c>
      <c r="E351" s="89"/>
    </row>
    <row r="352" spans="1:5" x14ac:dyDescent="0.55000000000000004">
      <c r="A352" s="19">
        <v>44270</v>
      </c>
      <c r="B352" s="90">
        <v>29130</v>
      </c>
      <c r="C352" s="90">
        <v>909</v>
      </c>
      <c r="D352" s="20">
        <v>3.1204943357363502</v>
      </c>
      <c r="E352" s="89"/>
    </row>
    <row r="353" spans="1:5" x14ac:dyDescent="0.55000000000000004">
      <c r="A353" s="19">
        <v>44271</v>
      </c>
      <c r="B353" s="90">
        <v>29137</v>
      </c>
      <c r="C353" s="90">
        <v>909</v>
      </c>
      <c r="D353" s="20">
        <v>3.1197446545629299</v>
      </c>
      <c r="E353" s="89"/>
    </row>
    <row r="354" spans="1:5" x14ac:dyDescent="0.55000000000000004">
      <c r="A354" s="19">
        <v>44272</v>
      </c>
      <c r="B354" s="90">
        <v>29153</v>
      </c>
      <c r="C354" s="90">
        <v>909</v>
      </c>
      <c r="D354" s="20">
        <v>3.1180324494906202</v>
      </c>
      <c r="E354" s="89"/>
    </row>
    <row r="355" spans="1:5" x14ac:dyDescent="0.55000000000000004">
      <c r="A355" s="19">
        <v>44273</v>
      </c>
      <c r="B355" s="90">
        <v>29166</v>
      </c>
      <c r="C355" s="90">
        <v>909</v>
      </c>
      <c r="D355" s="20">
        <v>3.1166426661180799</v>
      </c>
      <c r="E355" s="89"/>
    </row>
    <row r="356" spans="1:5" x14ac:dyDescent="0.55000000000000004">
      <c r="A356" s="19">
        <v>44274</v>
      </c>
      <c r="B356" s="90">
        <v>29183</v>
      </c>
      <c r="C356" s="90">
        <v>909</v>
      </c>
      <c r="D356" s="20">
        <v>3.1148271253812201</v>
      </c>
      <c r="E356" s="89"/>
    </row>
    <row r="357" spans="1:5" x14ac:dyDescent="0.55000000000000004">
      <c r="A357" s="19">
        <v>44275</v>
      </c>
      <c r="B357" s="90">
        <v>29192</v>
      </c>
      <c r="C357" s="90">
        <v>909</v>
      </c>
      <c r="D357" s="20">
        <v>3.1138668128254299</v>
      </c>
      <c r="E357" s="89"/>
    </row>
    <row r="358" spans="1:5" x14ac:dyDescent="0.55000000000000004">
      <c r="A358" s="19">
        <v>44276</v>
      </c>
      <c r="B358" s="90">
        <v>29196</v>
      </c>
      <c r="C358" s="90">
        <v>909</v>
      </c>
      <c r="D358" s="20">
        <v>3.1134401972873</v>
      </c>
      <c r="E358" s="89"/>
    </row>
    <row r="359" spans="1:5" x14ac:dyDescent="0.55000000000000004">
      <c r="A359" s="19">
        <v>44277</v>
      </c>
      <c r="B359" s="90">
        <v>29206</v>
      </c>
      <c r="C359" s="90">
        <v>909</v>
      </c>
      <c r="D359" s="20">
        <v>3.1123741696911602</v>
      </c>
      <c r="E359" s="89"/>
    </row>
    <row r="360" spans="1:5" x14ac:dyDescent="0.55000000000000004">
      <c r="A360" s="19">
        <v>44278</v>
      </c>
      <c r="B360" s="90">
        <v>29211</v>
      </c>
      <c r="C360" s="90">
        <v>909</v>
      </c>
      <c r="D360" s="20">
        <v>3.11184142959844</v>
      </c>
      <c r="E360" s="89"/>
    </row>
    <row r="361" spans="1:5" x14ac:dyDescent="0.55000000000000004">
      <c r="A361" s="19">
        <v>44279</v>
      </c>
      <c r="B361" s="90">
        <v>29220</v>
      </c>
      <c r="C361" s="90">
        <v>909</v>
      </c>
      <c r="D361" s="20">
        <v>3.1108829568788501</v>
      </c>
      <c r="E361" s="89"/>
    </row>
    <row r="362" spans="1:5" x14ac:dyDescent="0.55000000000000004">
      <c r="A362" s="19">
        <v>44280</v>
      </c>
      <c r="B362" s="90">
        <v>29228</v>
      </c>
      <c r="C362" s="90">
        <v>909</v>
      </c>
      <c r="D362" s="20">
        <v>3.1100314766662098</v>
      </c>
      <c r="E362" s="89"/>
    </row>
    <row r="363" spans="1:5" x14ac:dyDescent="0.55000000000000004">
      <c r="A363" s="19">
        <v>44281</v>
      </c>
      <c r="B363" s="90">
        <v>29240</v>
      </c>
      <c r="C363" s="90">
        <v>909</v>
      </c>
      <c r="D363" s="20">
        <v>3.10875512995896</v>
      </c>
      <c r="E363" s="89"/>
    </row>
    <row r="364" spans="1:5" x14ac:dyDescent="0.55000000000000004">
      <c r="A364" s="19">
        <v>44282</v>
      </c>
      <c r="B364" s="90">
        <v>29252</v>
      </c>
      <c r="C364" s="90">
        <v>909</v>
      </c>
      <c r="D364" s="20">
        <v>3.1074798304389399</v>
      </c>
      <c r="E364" s="89"/>
    </row>
    <row r="365" spans="1:5" x14ac:dyDescent="0.55000000000000004">
      <c r="A365" s="19">
        <v>44283</v>
      </c>
      <c r="B365" s="90">
        <v>29260</v>
      </c>
      <c r="C365" s="90">
        <v>909</v>
      </c>
      <c r="D365" s="20">
        <v>3.10663021189337</v>
      </c>
      <c r="E365" s="89"/>
    </row>
    <row r="366" spans="1:5" x14ac:dyDescent="0.55000000000000004">
      <c r="A366" s="19">
        <v>44284</v>
      </c>
      <c r="B366" s="90">
        <v>29278</v>
      </c>
      <c r="C366" s="90">
        <v>909</v>
      </c>
      <c r="D366" s="20">
        <v>3.10472026777785</v>
      </c>
      <c r="E366" s="89"/>
    </row>
    <row r="367" spans="1:5" x14ac:dyDescent="0.55000000000000004">
      <c r="A367" s="19">
        <v>44285</v>
      </c>
      <c r="B367" s="90">
        <v>29296</v>
      </c>
      <c r="C367" s="90">
        <v>909</v>
      </c>
      <c r="D367" s="20">
        <v>3.10281267067176</v>
      </c>
      <c r="E367" s="89"/>
    </row>
    <row r="368" spans="1:5" x14ac:dyDescent="0.55000000000000004">
      <c r="A368" s="19">
        <v>44286</v>
      </c>
      <c r="B368" s="90">
        <v>29304</v>
      </c>
      <c r="C368" s="90">
        <v>909</v>
      </c>
      <c r="D368" s="20">
        <v>3.1019656019655999</v>
      </c>
      <c r="E368" s="89"/>
    </row>
    <row r="369" spans="1:5" x14ac:dyDescent="0.55000000000000004">
      <c r="A369" s="19">
        <v>44287</v>
      </c>
      <c r="B369" s="90">
        <v>29323</v>
      </c>
      <c r="C369" s="90">
        <v>909</v>
      </c>
      <c r="D369" s="20">
        <v>3.0999556662005898</v>
      </c>
      <c r="E369" s="89"/>
    </row>
    <row r="370" spans="1:5" x14ac:dyDescent="0.55000000000000004">
      <c r="A370" s="19">
        <v>44288</v>
      </c>
      <c r="B370" s="90">
        <v>29335</v>
      </c>
      <c r="C370" s="90">
        <v>909</v>
      </c>
      <c r="D370" s="20">
        <v>3.0986875745696301</v>
      </c>
      <c r="E370" s="89"/>
    </row>
    <row r="371" spans="1:5" x14ac:dyDescent="0.55000000000000004">
      <c r="A371" s="19">
        <v>44289</v>
      </c>
      <c r="B371" s="90">
        <v>29341</v>
      </c>
      <c r="C371" s="90">
        <v>909</v>
      </c>
      <c r="D371" s="20">
        <v>3.09805391772605</v>
      </c>
      <c r="E371" s="89"/>
    </row>
    <row r="372" spans="1:5" x14ac:dyDescent="0.55000000000000004">
      <c r="A372" s="19">
        <v>44290</v>
      </c>
      <c r="B372" s="90">
        <v>29348</v>
      </c>
      <c r="C372" s="90">
        <v>909</v>
      </c>
      <c r="D372" s="20">
        <v>3.0973149788741998</v>
      </c>
      <c r="E372" s="89"/>
    </row>
    <row r="373" spans="1:5" x14ac:dyDescent="0.55000000000000004">
      <c r="A373" s="19">
        <v>44291</v>
      </c>
      <c r="B373" s="90">
        <v>29357</v>
      </c>
      <c r="C373" s="90">
        <v>909</v>
      </c>
      <c r="D373" s="20">
        <v>3.0963654324351899</v>
      </c>
      <c r="E373" s="89"/>
    </row>
    <row r="374" spans="1:5" x14ac:dyDescent="0.55000000000000004">
      <c r="A374" s="19">
        <v>44292</v>
      </c>
      <c r="B374" s="90">
        <v>29365</v>
      </c>
      <c r="C374" s="90">
        <v>909</v>
      </c>
      <c r="D374" s="20">
        <v>3.0955218797888602</v>
      </c>
      <c r="E374" s="89"/>
    </row>
    <row r="375" spans="1:5" x14ac:dyDescent="0.55000000000000004">
      <c r="A375" s="19">
        <v>44293</v>
      </c>
      <c r="B375" s="90">
        <v>29379</v>
      </c>
      <c r="C375" s="90">
        <v>909</v>
      </c>
      <c r="D375" s="20">
        <v>3.0940467680996599</v>
      </c>
      <c r="E375" s="89"/>
    </row>
    <row r="376" spans="1:5" x14ac:dyDescent="0.55000000000000004">
      <c r="A376" s="19">
        <v>44294</v>
      </c>
      <c r="B376" s="90">
        <v>29385</v>
      </c>
      <c r="C376" s="90">
        <v>909</v>
      </c>
      <c r="D376" s="20">
        <v>3.09341500765697</v>
      </c>
      <c r="E376" s="89"/>
    </row>
    <row r="377" spans="1:5" x14ac:dyDescent="0.55000000000000004">
      <c r="A377" s="19">
        <v>44295</v>
      </c>
      <c r="B377" s="90">
        <v>29390</v>
      </c>
      <c r="C377" s="90">
        <v>909</v>
      </c>
      <c r="D377" s="20">
        <v>3.09288873766587</v>
      </c>
      <c r="E377" s="89"/>
    </row>
    <row r="378" spans="1:5" x14ac:dyDescent="0.55000000000000004">
      <c r="A378" s="19">
        <v>44296</v>
      </c>
      <c r="B378" s="90">
        <v>29396</v>
      </c>
      <c r="C378" s="90">
        <v>909</v>
      </c>
      <c r="D378" s="20">
        <v>3.0922574499932001</v>
      </c>
      <c r="E378" s="89"/>
    </row>
    <row r="379" spans="1:5" x14ac:dyDescent="0.55000000000000004">
      <c r="A379" s="19">
        <v>44297</v>
      </c>
      <c r="B379" s="90">
        <v>29405</v>
      </c>
      <c r="C379" s="90">
        <v>909</v>
      </c>
      <c r="D379" s="20">
        <v>3.0913110015303502</v>
      </c>
      <c r="E379" s="89"/>
    </row>
    <row r="380" spans="1:5" x14ac:dyDescent="0.55000000000000004">
      <c r="A380" s="19">
        <v>44298</v>
      </c>
      <c r="B380" s="90">
        <v>29419</v>
      </c>
      <c r="C380" s="90">
        <v>909</v>
      </c>
      <c r="D380" s="20">
        <v>3.0898398993847498</v>
      </c>
      <c r="E380" s="89"/>
    </row>
    <row r="381" spans="1:5" x14ac:dyDescent="0.55000000000000004">
      <c r="A381" s="19">
        <v>44299</v>
      </c>
      <c r="B381" s="90">
        <v>29437</v>
      </c>
      <c r="C381" s="90">
        <v>910</v>
      </c>
      <c r="D381" s="20">
        <v>3.0913476237388302</v>
      </c>
      <c r="E381" s="89"/>
    </row>
    <row r="382" spans="1:5" x14ac:dyDescent="0.55000000000000004">
      <c r="A382" s="19">
        <v>44300</v>
      </c>
      <c r="B382" s="90">
        <v>29451</v>
      </c>
      <c r="C382" s="90">
        <v>910</v>
      </c>
      <c r="D382" s="20">
        <v>3.0898781026111202</v>
      </c>
      <c r="E382" s="89"/>
    </row>
    <row r="383" spans="1:5" x14ac:dyDescent="0.55000000000000004">
      <c r="A383" s="19">
        <v>44301</v>
      </c>
      <c r="B383" s="90">
        <v>29469</v>
      </c>
      <c r="C383" s="90">
        <v>910</v>
      </c>
      <c r="D383" s="20">
        <v>3.08799076996165</v>
      </c>
      <c r="E383" s="89"/>
    </row>
    <row r="384" spans="1:5" x14ac:dyDescent="0.55000000000000004">
      <c r="A384" s="19">
        <v>44302</v>
      </c>
      <c r="B384" s="90">
        <v>29484</v>
      </c>
      <c r="C384" s="90">
        <v>910</v>
      </c>
      <c r="D384" s="20">
        <v>3.0864197530864201</v>
      </c>
      <c r="E384" s="89"/>
    </row>
    <row r="385" spans="1:5" x14ac:dyDescent="0.55000000000000004">
      <c r="A385" s="19">
        <v>44303</v>
      </c>
      <c r="B385" s="90">
        <v>29505</v>
      </c>
      <c r="C385" s="90">
        <v>910</v>
      </c>
      <c r="D385" s="20">
        <v>3.0842230130486401</v>
      </c>
      <c r="E385" s="89"/>
    </row>
    <row r="386" spans="1:5" x14ac:dyDescent="0.55000000000000004">
      <c r="A386" s="19">
        <v>44304</v>
      </c>
      <c r="B386" s="90">
        <v>29519</v>
      </c>
      <c r="C386" s="90">
        <v>910</v>
      </c>
      <c r="D386" s="20">
        <v>3.0827602561062402</v>
      </c>
      <c r="E386" s="89"/>
    </row>
    <row r="387" spans="1:5" x14ac:dyDescent="0.55000000000000004">
      <c r="A387" s="19">
        <v>44305</v>
      </c>
      <c r="B387" s="90">
        <v>29543</v>
      </c>
      <c r="C387" s="90">
        <v>910</v>
      </c>
      <c r="D387" s="20">
        <v>3.08025589818231</v>
      </c>
      <c r="E387" s="89"/>
    </row>
    <row r="388" spans="1:5" x14ac:dyDescent="0.55000000000000004">
      <c r="A388" s="19">
        <v>44306</v>
      </c>
      <c r="B388" s="90">
        <v>29559</v>
      </c>
      <c r="C388" s="90">
        <v>910</v>
      </c>
      <c r="D388" s="20">
        <v>3.0785885855407802</v>
      </c>
      <c r="E388" s="89"/>
    </row>
    <row r="389" spans="1:5" x14ac:dyDescent="0.55000000000000004">
      <c r="A389" s="19">
        <v>44307</v>
      </c>
      <c r="B389" s="90">
        <v>29578</v>
      </c>
      <c r="C389" s="90">
        <v>910</v>
      </c>
      <c r="D389" s="20">
        <v>3.0766109946581901</v>
      </c>
      <c r="E389" s="89"/>
    </row>
    <row r="390" spans="1:5" x14ac:dyDescent="0.55000000000000004">
      <c r="A390" s="19">
        <v>44308</v>
      </c>
      <c r="B390" s="90">
        <v>29602</v>
      </c>
      <c r="C390" s="90">
        <v>910</v>
      </c>
      <c r="D390" s="20">
        <v>3.0741166137423099</v>
      </c>
      <c r="E390" s="89"/>
    </row>
    <row r="391" spans="1:5" x14ac:dyDescent="0.55000000000000004">
      <c r="A391" s="19">
        <v>44309</v>
      </c>
      <c r="B391" s="90">
        <v>29639</v>
      </c>
      <c r="C391" s="90">
        <v>910</v>
      </c>
      <c r="D391" s="20">
        <v>3.0702790242585798</v>
      </c>
      <c r="E391" s="89"/>
    </row>
    <row r="392" spans="1:5" x14ac:dyDescent="0.55000000000000004">
      <c r="A392" s="19">
        <v>44310</v>
      </c>
      <c r="B392" s="90">
        <v>29658</v>
      </c>
      <c r="C392" s="90">
        <v>910</v>
      </c>
      <c r="D392" s="20">
        <v>3.0683120911727002</v>
      </c>
      <c r="E392" s="89"/>
    </row>
    <row r="393" spans="1:5" x14ac:dyDescent="0.55000000000000004">
      <c r="A393" s="19">
        <v>44311</v>
      </c>
      <c r="B393" s="90">
        <v>29666</v>
      </c>
      <c r="C393" s="90">
        <v>910</v>
      </c>
      <c r="D393" s="20">
        <v>3.0674846625766898</v>
      </c>
      <c r="E393" s="89"/>
    </row>
    <row r="394" spans="1:5" x14ac:dyDescent="0.55000000000000004">
      <c r="A394" s="19">
        <v>44312</v>
      </c>
      <c r="B394" s="90">
        <v>29695</v>
      </c>
      <c r="C394" s="90">
        <v>910</v>
      </c>
      <c r="D394" s="20">
        <v>3.06448897120727</v>
      </c>
      <c r="E394" s="89"/>
    </row>
    <row r="395" spans="1:5" x14ac:dyDescent="0.55000000000000004">
      <c r="A395" s="19">
        <v>44313</v>
      </c>
      <c r="B395" s="90">
        <v>29725</v>
      </c>
      <c r="C395" s="90">
        <v>910</v>
      </c>
      <c r="D395" s="20">
        <v>3.0613961312026898</v>
      </c>
      <c r="E395" s="89"/>
    </row>
    <row r="396" spans="1:5" x14ac:dyDescent="0.55000000000000004">
      <c r="A396" s="19">
        <v>44314</v>
      </c>
      <c r="B396" s="90">
        <v>29749</v>
      </c>
      <c r="C396" s="90">
        <v>910</v>
      </c>
      <c r="D396" s="20">
        <v>3.0589263504655602</v>
      </c>
      <c r="E396" s="89"/>
    </row>
    <row r="397" spans="1:5" x14ac:dyDescent="0.55000000000000004">
      <c r="A397" s="19">
        <v>44315</v>
      </c>
      <c r="B397" s="90">
        <v>29779</v>
      </c>
      <c r="C397" s="90">
        <v>910</v>
      </c>
      <c r="D397" s="20">
        <v>3.05584472279123</v>
      </c>
      <c r="E397" s="89"/>
    </row>
    <row r="398" spans="1:5" x14ac:dyDescent="0.55000000000000004">
      <c r="A398" s="19">
        <v>44316</v>
      </c>
      <c r="B398" s="90">
        <v>29801</v>
      </c>
      <c r="C398" s="90">
        <v>910</v>
      </c>
      <c r="D398" s="20">
        <v>3.05358880574477</v>
      </c>
      <c r="E398" s="89"/>
    </row>
    <row r="399" spans="1:5" x14ac:dyDescent="0.55000000000000004">
      <c r="A399" s="19">
        <v>44317</v>
      </c>
      <c r="B399" s="90">
        <v>29812</v>
      </c>
      <c r="C399" s="90">
        <v>910</v>
      </c>
      <c r="D399" s="20">
        <v>3.0524620958003501</v>
      </c>
      <c r="E399" s="89"/>
    </row>
    <row r="400" spans="1:5" x14ac:dyDescent="0.55000000000000004">
      <c r="A400" s="19">
        <v>44318</v>
      </c>
      <c r="B400" s="90">
        <v>29826</v>
      </c>
      <c r="C400" s="90">
        <v>910</v>
      </c>
      <c r="D400" s="20">
        <v>3.0510293032924301</v>
      </c>
      <c r="E400" s="89"/>
    </row>
    <row r="401" spans="1:5" x14ac:dyDescent="0.55000000000000004">
      <c r="A401" s="19">
        <v>44319</v>
      </c>
      <c r="B401" s="90">
        <v>29841</v>
      </c>
      <c r="C401" s="90">
        <v>910</v>
      </c>
      <c r="D401" s="20">
        <v>3.0494956603331</v>
      </c>
      <c r="E401" s="89"/>
    </row>
    <row r="402" spans="1:5" x14ac:dyDescent="0.55000000000000004">
      <c r="A402" s="19">
        <v>44320</v>
      </c>
      <c r="B402" s="90">
        <v>29852</v>
      </c>
      <c r="C402" s="90">
        <v>910</v>
      </c>
      <c r="D402" s="20">
        <v>3.0483719683773298</v>
      </c>
      <c r="E402" s="89"/>
    </row>
    <row r="403" spans="1:5" x14ac:dyDescent="0.55000000000000004">
      <c r="A403" s="19">
        <v>44321</v>
      </c>
      <c r="B403" s="90">
        <v>29865</v>
      </c>
      <c r="C403" s="90">
        <v>910</v>
      </c>
      <c r="D403" s="20">
        <v>3.0470450359953101</v>
      </c>
      <c r="E403" s="89"/>
    </row>
    <row r="404" spans="1:5" x14ac:dyDescent="0.55000000000000004">
      <c r="A404" s="19">
        <v>44322</v>
      </c>
      <c r="B404" s="90">
        <v>29886</v>
      </c>
      <c r="C404" s="90">
        <v>910</v>
      </c>
      <c r="D404" s="20">
        <v>3.0449039684132999</v>
      </c>
      <c r="E404" s="89"/>
    </row>
    <row r="405" spans="1:5" x14ac:dyDescent="0.55000000000000004">
      <c r="A405" s="19">
        <v>44323</v>
      </c>
      <c r="B405" s="90">
        <v>29897</v>
      </c>
      <c r="C405" s="90">
        <v>910</v>
      </c>
      <c r="D405" s="20">
        <v>3.04378365722313</v>
      </c>
      <c r="E405" s="89"/>
    </row>
    <row r="406" spans="1:5" x14ac:dyDescent="0.55000000000000004">
      <c r="A406" s="19">
        <v>44324</v>
      </c>
      <c r="B406" s="90">
        <v>29906</v>
      </c>
      <c r="C406" s="90">
        <v>910</v>
      </c>
      <c r="D406" s="20">
        <v>3.0428676519761901</v>
      </c>
      <c r="E406" s="89"/>
    </row>
    <row r="407" spans="1:5" x14ac:dyDescent="0.55000000000000004">
      <c r="A407" s="19">
        <v>44325</v>
      </c>
      <c r="B407" s="90">
        <v>29923</v>
      </c>
      <c r="C407" s="90">
        <v>910</v>
      </c>
      <c r="D407" s="20">
        <v>3.0411389232363102</v>
      </c>
      <c r="E407" s="89"/>
    </row>
    <row r="408" spans="1:5" x14ac:dyDescent="0.55000000000000004">
      <c r="A408" s="19">
        <v>44326</v>
      </c>
      <c r="B408" s="90">
        <v>29931</v>
      </c>
      <c r="C408" s="90">
        <v>910</v>
      </c>
      <c r="D408" s="20">
        <v>3.0403260833249801</v>
      </c>
      <c r="E408" s="89"/>
    </row>
    <row r="409" spans="1:5" x14ac:dyDescent="0.55000000000000004">
      <c r="A409" s="19">
        <v>44327</v>
      </c>
      <c r="B409" s="90">
        <v>29938</v>
      </c>
      <c r="C409" s="90">
        <v>910</v>
      </c>
      <c r="D409" s="20">
        <v>3.0396152047565002</v>
      </c>
      <c r="E409" s="89"/>
    </row>
    <row r="410" spans="1:5" x14ac:dyDescent="0.55000000000000004">
      <c r="A410" s="19">
        <v>44328</v>
      </c>
      <c r="B410" s="90">
        <v>29947</v>
      </c>
      <c r="C410" s="90">
        <v>910</v>
      </c>
      <c r="D410" s="20">
        <v>3.0387017063478798</v>
      </c>
      <c r="E410" s="89"/>
    </row>
    <row r="411" spans="1:5" x14ac:dyDescent="0.55000000000000004">
      <c r="A411" s="19">
        <v>44329</v>
      </c>
      <c r="B411" s="90">
        <v>29955</v>
      </c>
      <c r="C411" s="90">
        <v>910</v>
      </c>
      <c r="D411" s="20">
        <v>3.0378901685862099</v>
      </c>
      <c r="E411" s="89"/>
    </row>
    <row r="412" spans="1:5" x14ac:dyDescent="0.55000000000000004">
      <c r="A412" s="19">
        <v>44330</v>
      </c>
      <c r="B412" s="90">
        <v>29957</v>
      </c>
      <c r="C412" s="90">
        <v>910</v>
      </c>
      <c r="D412" s="20">
        <v>3.0376873518710199</v>
      </c>
      <c r="E412" s="89"/>
    </row>
    <row r="413" spans="1:5" x14ac:dyDescent="0.55000000000000004">
      <c r="A413" s="19">
        <v>44331</v>
      </c>
      <c r="B413" s="90">
        <v>29967</v>
      </c>
      <c r="C413" s="90">
        <v>910</v>
      </c>
      <c r="D413" s="20">
        <v>3.0366736743751499</v>
      </c>
      <c r="E413" s="89"/>
    </row>
    <row r="414" spans="1:5" x14ac:dyDescent="0.55000000000000004">
      <c r="A414" s="19">
        <v>44332</v>
      </c>
      <c r="B414" s="90">
        <v>29975</v>
      </c>
      <c r="C414" s="90">
        <v>910</v>
      </c>
      <c r="D414" s="20">
        <v>3.0358632193494599</v>
      </c>
      <c r="E414" s="89"/>
    </row>
    <row r="415" spans="1:5" x14ac:dyDescent="0.55000000000000004">
      <c r="A415" s="19">
        <v>44333</v>
      </c>
      <c r="B415" s="90">
        <v>29978</v>
      </c>
      <c r="C415" s="90">
        <v>910</v>
      </c>
      <c r="D415" s="20">
        <v>3.0355594102341699</v>
      </c>
      <c r="E415" s="89"/>
    </row>
    <row r="416" spans="1:5" x14ac:dyDescent="0.55000000000000004">
      <c r="A416" s="19">
        <v>44334</v>
      </c>
      <c r="B416" s="90">
        <v>29988</v>
      </c>
      <c r="C416" s="90">
        <v>910</v>
      </c>
      <c r="D416" s="20">
        <v>3.03454715219421</v>
      </c>
      <c r="E416" s="89"/>
    </row>
    <row r="417" spans="1:5" x14ac:dyDescent="0.55000000000000004">
      <c r="A417" s="19">
        <v>44335</v>
      </c>
      <c r="B417" s="90">
        <v>29991</v>
      </c>
      <c r="C417" s="90">
        <v>910</v>
      </c>
      <c r="D417" s="20">
        <v>3.0342436064152598</v>
      </c>
      <c r="E417" s="89"/>
    </row>
    <row r="418" spans="1:5" x14ac:dyDescent="0.55000000000000004">
      <c r="A418" s="19">
        <v>44336</v>
      </c>
      <c r="B418" s="90">
        <v>29997</v>
      </c>
      <c r="C418" s="90">
        <v>910</v>
      </c>
      <c r="D418" s="20">
        <v>3.03363669700303</v>
      </c>
      <c r="E418" s="89"/>
    </row>
    <row r="419" spans="1:5" x14ac:dyDescent="0.55000000000000004">
      <c r="A419" s="19">
        <v>44337</v>
      </c>
      <c r="B419" s="90">
        <v>30000</v>
      </c>
      <c r="C419" s="90">
        <v>910</v>
      </c>
      <c r="D419" s="20">
        <v>3.0333333333333301</v>
      </c>
      <c r="E419" s="89"/>
    </row>
    <row r="420" spans="1:5" x14ac:dyDescent="0.55000000000000004">
      <c r="A420" s="19">
        <v>44338</v>
      </c>
      <c r="B420" s="90">
        <v>30004</v>
      </c>
      <c r="C420" s="90">
        <v>910</v>
      </c>
      <c r="D420" s="20">
        <v>3.0329289428076298</v>
      </c>
      <c r="E420" s="89"/>
    </row>
    <row r="421" spans="1:5" x14ac:dyDescent="0.55000000000000004">
      <c r="A421" s="19">
        <v>44339</v>
      </c>
      <c r="B421" s="90">
        <v>30011</v>
      </c>
      <c r="C421" s="90">
        <v>910</v>
      </c>
      <c r="D421" s="20">
        <v>3.0322215187764501</v>
      </c>
      <c r="E421" s="89"/>
    </row>
    <row r="422" spans="1:5" x14ac:dyDescent="0.55000000000000004">
      <c r="A422" s="19">
        <v>44340</v>
      </c>
      <c r="B422" s="90">
        <v>30021</v>
      </c>
      <c r="C422" s="90">
        <v>910</v>
      </c>
      <c r="D422" s="20">
        <v>3.03121148529363</v>
      </c>
      <c r="E422" s="89"/>
    </row>
    <row r="423" spans="1:5" x14ac:dyDescent="0.55000000000000004">
      <c r="A423" s="19">
        <v>44341</v>
      </c>
      <c r="B423" s="90">
        <v>30030</v>
      </c>
      <c r="C423" s="90">
        <v>910</v>
      </c>
      <c r="D423" s="20">
        <v>3.0303030303030298</v>
      </c>
      <c r="E423" s="89"/>
    </row>
    <row r="424" spans="1:5" x14ac:dyDescent="0.55000000000000004">
      <c r="A424" s="19">
        <v>44342</v>
      </c>
      <c r="B424" s="90">
        <v>30048</v>
      </c>
      <c r="C424" s="90">
        <v>910</v>
      </c>
      <c r="D424" s="20">
        <v>3.0284877529286498</v>
      </c>
      <c r="E424" s="89"/>
    </row>
    <row r="425" spans="1:5" x14ac:dyDescent="0.55000000000000004">
      <c r="A425" s="19">
        <v>44343</v>
      </c>
      <c r="B425" s="90">
        <v>30063</v>
      </c>
      <c r="C425" s="90">
        <v>910</v>
      </c>
      <c r="D425" s="20">
        <v>3.0269766823005</v>
      </c>
      <c r="E425" s="89"/>
    </row>
    <row r="426" spans="1:5" x14ac:dyDescent="0.55000000000000004">
      <c r="A426" s="19">
        <v>44344</v>
      </c>
      <c r="B426" s="90">
        <v>30073</v>
      </c>
      <c r="C426" s="90">
        <v>910</v>
      </c>
      <c r="D426" s="20">
        <v>3.0259701393276401</v>
      </c>
      <c r="E426" s="89"/>
    </row>
    <row r="427" spans="1:5" x14ac:dyDescent="0.55000000000000004">
      <c r="A427" s="19">
        <v>44345</v>
      </c>
      <c r="B427" s="90">
        <v>30083</v>
      </c>
      <c r="C427" s="90">
        <v>910</v>
      </c>
      <c r="D427" s="20">
        <v>3.0249642655320299</v>
      </c>
      <c r="E427" s="89"/>
    </row>
    <row r="428" spans="1:5" x14ac:dyDescent="0.55000000000000004">
      <c r="A428" s="19">
        <v>44346</v>
      </c>
      <c r="B428" s="90">
        <v>30098</v>
      </c>
      <c r="C428" s="90">
        <v>910</v>
      </c>
      <c r="D428" s="20">
        <v>3.0234567080869201</v>
      </c>
      <c r="E428" s="89"/>
    </row>
    <row r="429" spans="1:5" x14ac:dyDescent="0.55000000000000004">
      <c r="A429" s="19">
        <v>44347</v>
      </c>
      <c r="B429" s="90">
        <v>30106</v>
      </c>
      <c r="C429" s="90">
        <v>910</v>
      </c>
      <c r="D429" s="20">
        <v>3.0226532917026501</v>
      </c>
      <c r="E429" s="89"/>
    </row>
    <row r="430" spans="1:5" x14ac:dyDescent="0.55000000000000004">
      <c r="A430" s="19">
        <v>44348</v>
      </c>
      <c r="B430" s="90">
        <v>30118</v>
      </c>
      <c r="C430" s="90">
        <v>910</v>
      </c>
      <c r="D430" s="20">
        <v>3.0214489673949099</v>
      </c>
      <c r="E430" s="89"/>
    </row>
    <row r="431" spans="1:5" x14ac:dyDescent="0.55000000000000004">
      <c r="A431" s="19">
        <v>44349</v>
      </c>
      <c r="B431" s="90">
        <v>30130</v>
      </c>
      <c r="C431" s="90">
        <v>910</v>
      </c>
      <c r="D431" s="20">
        <v>3.02024560238964</v>
      </c>
      <c r="E431" s="89"/>
    </row>
    <row r="432" spans="1:5" x14ac:dyDescent="0.55000000000000004">
      <c r="A432" s="19">
        <v>44350</v>
      </c>
      <c r="B432" s="90">
        <v>30137</v>
      </c>
      <c r="C432" s="90">
        <v>910</v>
      </c>
      <c r="D432" s="20">
        <v>3.01954408202542</v>
      </c>
      <c r="E432" s="89"/>
    </row>
    <row r="433" spans="1:5" x14ac:dyDescent="0.55000000000000004">
      <c r="A433" s="19">
        <v>44351</v>
      </c>
      <c r="B433" s="90">
        <v>30150</v>
      </c>
      <c r="C433" s="90">
        <v>910</v>
      </c>
      <c r="D433" s="20">
        <v>3.0182421227197298</v>
      </c>
      <c r="E433" s="89"/>
    </row>
    <row r="434" spans="1:5" x14ac:dyDescent="0.55000000000000004">
      <c r="A434" s="19">
        <v>44352</v>
      </c>
      <c r="B434" s="90">
        <v>30158</v>
      </c>
      <c r="C434" s="90">
        <v>910</v>
      </c>
      <c r="D434" s="20">
        <v>3.0174414748988698</v>
      </c>
      <c r="E434" s="89"/>
    </row>
    <row r="435" spans="1:5" x14ac:dyDescent="0.55000000000000004">
      <c r="A435" s="19">
        <v>44353</v>
      </c>
      <c r="B435" s="90">
        <v>30175</v>
      </c>
      <c r="C435" s="90">
        <v>910</v>
      </c>
      <c r="D435" s="20">
        <v>3.0157415078707501</v>
      </c>
      <c r="E435" s="89"/>
    </row>
    <row r="436" spans="1:5" x14ac:dyDescent="0.55000000000000004">
      <c r="A436" s="19">
        <v>44354</v>
      </c>
      <c r="B436" s="90">
        <v>30194</v>
      </c>
      <c r="C436" s="90">
        <v>910</v>
      </c>
      <c r="D436" s="20">
        <v>3.0138438100284799</v>
      </c>
      <c r="E436" s="89"/>
    </row>
    <row r="437" spans="1:5" x14ac:dyDescent="0.55000000000000004">
      <c r="A437" s="19">
        <v>44355</v>
      </c>
      <c r="B437" s="90">
        <v>30204</v>
      </c>
      <c r="C437" s="90">
        <v>910</v>
      </c>
      <c r="D437" s="20">
        <v>3.0128459806648098</v>
      </c>
      <c r="E437" s="89"/>
    </row>
    <row r="438" spans="1:5" x14ac:dyDescent="0.55000000000000004">
      <c r="A438" s="19">
        <v>44356</v>
      </c>
      <c r="B438" s="90">
        <v>30210</v>
      </c>
      <c r="C438" s="90">
        <v>910</v>
      </c>
      <c r="D438" s="20">
        <v>3.0122476001324099</v>
      </c>
      <c r="E438" s="89"/>
    </row>
    <row r="439" spans="1:5" x14ac:dyDescent="0.55000000000000004">
      <c r="A439" s="19">
        <v>44357</v>
      </c>
      <c r="B439" s="90">
        <v>30226</v>
      </c>
      <c r="C439" s="90">
        <v>910</v>
      </c>
      <c r="D439" s="20">
        <v>3.01065308012969</v>
      </c>
      <c r="E439" s="89"/>
    </row>
    <row r="440" spans="1:5" x14ac:dyDescent="0.55000000000000004">
      <c r="A440" s="19">
        <v>44358</v>
      </c>
      <c r="B440" s="90">
        <v>30229</v>
      </c>
      <c r="C440" s="90">
        <v>910</v>
      </c>
      <c r="D440" s="20">
        <v>3.0103542955440101</v>
      </c>
      <c r="E440" s="89"/>
    </row>
    <row r="441" spans="1:5" x14ac:dyDescent="0.55000000000000004">
      <c r="A441" s="19">
        <v>44359</v>
      </c>
      <c r="B441" s="90">
        <v>30237</v>
      </c>
      <c r="C441" s="90">
        <v>910</v>
      </c>
      <c r="D441" s="20">
        <v>3.0095578265039502</v>
      </c>
      <c r="E441" s="89"/>
    </row>
    <row r="442" spans="1:5" x14ac:dyDescent="0.55000000000000004">
      <c r="A442" s="19">
        <v>44360</v>
      </c>
      <c r="B442" s="90">
        <v>30248</v>
      </c>
      <c r="C442" s="90">
        <v>910</v>
      </c>
      <c r="D442" s="20">
        <v>3.00846336947897</v>
      </c>
      <c r="E442" s="89"/>
    </row>
    <row r="443" spans="1:5" x14ac:dyDescent="0.55000000000000004">
      <c r="A443" s="19">
        <v>44361</v>
      </c>
      <c r="B443" s="90">
        <v>30262</v>
      </c>
      <c r="C443" s="90">
        <v>910</v>
      </c>
      <c r="D443" s="20">
        <v>3.0070715749124299</v>
      </c>
      <c r="E443" s="89"/>
    </row>
    <row r="444" spans="1:5" x14ac:dyDescent="0.55000000000000004">
      <c r="A444" s="19">
        <v>44362</v>
      </c>
      <c r="B444" s="90">
        <v>30274</v>
      </c>
      <c r="C444" s="90">
        <v>910</v>
      </c>
      <c r="D444" s="20">
        <v>3.0058796326881199</v>
      </c>
      <c r="E444" s="89"/>
    </row>
    <row r="445" spans="1:5" x14ac:dyDescent="0.55000000000000004">
      <c r="A445" s="19">
        <v>44363</v>
      </c>
      <c r="B445" s="90">
        <v>30291</v>
      </c>
      <c r="C445" s="90">
        <v>910</v>
      </c>
      <c r="D445" s="20">
        <v>3.0041926644878001</v>
      </c>
      <c r="E445" s="89"/>
    </row>
    <row r="446" spans="1:5" x14ac:dyDescent="0.55000000000000004">
      <c r="A446" s="19">
        <v>44364</v>
      </c>
      <c r="B446" s="90">
        <v>30302</v>
      </c>
      <c r="C446" s="90">
        <v>910</v>
      </c>
      <c r="D446" s="20">
        <v>3.0031021054715898</v>
      </c>
      <c r="E446" s="89"/>
    </row>
    <row r="447" spans="1:5" x14ac:dyDescent="0.55000000000000004">
      <c r="A447" s="19">
        <v>44365</v>
      </c>
      <c r="B447" s="90">
        <v>30313</v>
      </c>
      <c r="C447" s="90">
        <v>910</v>
      </c>
      <c r="D447" s="20">
        <v>3.0020123379408199</v>
      </c>
      <c r="E447" s="89"/>
    </row>
    <row r="448" spans="1:5" x14ac:dyDescent="0.55000000000000004">
      <c r="A448" s="19">
        <v>44366</v>
      </c>
      <c r="B448" s="90">
        <v>30323</v>
      </c>
      <c r="C448" s="90">
        <v>910</v>
      </c>
      <c r="D448" s="20">
        <v>3.00102232628698</v>
      </c>
      <c r="E448" s="89"/>
    </row>
    <row r="449" spans="1:5" x14ac:dyDescent="0.55000000000000004">
      <c r="A449" s="19">
        <v>44367</v>
      </c>
      <c r="B449" s="90">
        <v>30331</v>
      </c>
      <c r="C449" s="90">
        <v>910</v>
      </c>
      <c r="D449" s="20">
        <v>3.00023078698361</v>
      </c>
      <c r="E449" s="89"/>
    </row>
    <row r="450" spans="1:5" x14ac:dyDescent="0.55000000000000004">
      <c r="A450" s="19">
        <v>44368</v>
      </c>
      <c r="B450" s="90">
        <v>30356</v>
      </c>
      <c r="C450" s="90">
        <v>910</v>
      </c>
      <c r="D450" s="20">
        <v>2.9977599156674102</v>
      </c>
      <c r="E450" s="89"/>
    </row>
    <row r="451" spans="1:5" x14ac:dyDescent="0.55000000000000004">
      <c r="A451" s="19">
        <v>44369</v>
      </c>
      <c r="B451" s="90">
        <v>30365</v>
      </c>
      <c r="C451" s="90">
        <v>910</v>
      </c>
      <c r="D451" s="20">
        <v>2.9968713979911099</v>
      </c>
      <c r="E451" s="89"/>
    </row>
    <row r="452" spans="1:5" x14ac:dyDescent="0.55000000000000004">
      <c r="A452" s="19">
        <v>44370</v>
      </c>
      <c r="B452" s="90">
        <v>30378</v>
      </c>
      <c r="C452" s="90">
        <v>910</v>
      </c>
      <c r="D452" s="20">
        <v>2.9955889130291702</v>
      </c>
      <c r="E452" s="89"/>
    </row>
    <row r="453" spans="1:5" x14ac:dyDescent="0.55000000000000004">
      <c r="A453" s="19">
        <v>44371</v>
      </c>
      <c r="B453" s="90">
        <v>30409</v>
      </c>
      <c r="C453" s="90">
        <v>910</v>
      </c>
      <c r="D453" s="20">
        <v>2.9925351047387299</v>
      </c>
      <c r="E453" s="89"/>
    </row>
    <row r="454" spans="1:5" x14ac:dyDescent="0.55000000000000004">
      <c r="A454" s="19">
        <v>44372</v>
      </c>
      <c r="B454" s="90">
        <v>30422</v>
      </c>
      <c r="C454" s="90">
        <v>910</v>
      </c>
      <c r="D454" s="20">
        <v>2.9912563276576201</v>
      </c>
      <c r="E454" s="89"/>
    </row>
    <row r="455" spans="1:5" x14ac:dyDescent="0.55000000000000004">
      <c r="A455" s="19">
        <v>44373</v>
      </c>
      <c r="B455" s="90">
        <v>30457</v>
      </c>
      <c r="C455" s="90">
        <v>910</v>
      </c>
      <c r="D455" s="20">
        <v>2.9878188922086899</v>
      </c>
      <c r="E455" s="89"/>
    </row>
    <row r="456" spans="1:5" x14ac:dyDescent="0.55000000000000004">
      <c r="A456" s="19">
        <v>44374</v>
      </c>
      <c r="B456" s="90">
        <v>30499</v>
      </c>
      <c r="C456" s="90">
        <v>910</v>
      </c>
      <c r="D456" s="20">
        <v>2.9837043837502901</v>
      </c>
      <c r="E456" s="89"/>
    </row>
    <row r="457" spans="1:5" x14ac:dyDescent="0.55000000000000004">
      <c r="A457" s="19">
        <v>44375</v>
      </c>
      <c r="B457" s="90">
        <v>30528</v>
      </c>
      <c r="C457" s="90">
        <v>910</v>
      </c>
      <c r="D457" s="20">
        <v>2.9808700209643599</v>
      </c>
      <c r="E457" s="89"/>
    </row>
    <row r="458" spans="1:5" x14ac:dyDescent="0.55000000000000004">
      <c r="A458" s="19">
        <v>44376</v>
      </c>
      <c r="B458" s="90">
        <v>30562</v>
      </c>
      <c r="C458" s="90">
        <v>910</v>
      </c>
      <c r="D458" s="20">
        <v>2.9775538250114502</v>
      </c>
      <c r="E458" s="89"/>
    </row>
    <row r="459" spans="1:5" x14ac:dyDescent="0.55000000000000004">
      <c r="A459" s="19">
        <v>44377</v>
      </c>
      <c r="B459" s="90">
        <v>30610</v>
      </c>
      <c r="C459" s="90">
        <v>910</v>
      </c>
      <c r="D459" s="20">
        <v>2.97288467820974</v>
      </c>
      <c r="E459" s="89"/>
    </row>
    <row r="460" spans="1:5" x14ac:dyDescent="0.55000000000000004">
      <c r="A460" s="19">
        <v>44378</v>
      </c>
      <c r="B460" s="90">
        <v>30643</v>
      </c>
      <c r="C460" s="90">
        <v>910</v>
      </c>
      <c r="D460" s="20">
        <v>2.9696831250204001</v>
      </c>
      <c r="E460" s="89"/>
    </row>
    <row r="461" spans="1:5" x14ac:dyDescent="0.55000000000000004">
      <c r="A461" s="19">
        <v>44379</v>
      </c>
      <c r="B461" s="90">
        <v>30685</v>
      </c>
      <c r="C461" s="90">
        <v>910</v>
      </c>
      <c r="D461" s="20">
        <v>2.96561838031612</v>
      </c>
      <c r="E461" s="89"/>
    </row>
    <row r="462" spans="1:5" x14ac:dyDescent="0.55000000000000004">
      <c r="A462" s="19">
        <v>44380</v>
      </c>
      <c r="B462" s="90">
        <v>30734</v>
      </c>
      <c r="C462" s="90">
        <v>910</v>
      </c>
      <c r="D462" s="20">
        <v>2.9608902193011</v>
      </c>
      <c r="E462" s="89"/>
    </row>
    <row r="463" spans="1:5" x14ac:dyDescent="0.55000000000000004">
      <c r="A463" s="19">
        <v>44381</v>
      </c>
      <c r="B463" s="90">
        <v>30757</v>
      </c>
      <c r="C463" s="90">
        <v>910</v>
      </c>
      <c r="D463" s="20">
        <v>2.9586760737393099</v>
      </c>
      <c r="E463" s="89"/>
    </row>
    <row r="464" spans="1:5" x14ac:dyDescent="0.55000000000000004">
      <c r="A464" s="19">
        <v>44382</v>
      </c>
      <c r="B464" s="90">
        <v>30803</v>
      </c>
      <c r="C464" s="90">
        <v>910</v>
      </c>
      <c r="D464" s="20">
        <v>2.9542577021718701</v>
      </c>
      <c r="E464" s="89"/>
    </row>
    <row r="465" spans="1:5" x14ac:dyDescent="0.55000000000000004">
      <c r="A465" s="19">
        <v>44383</v>
      </c>
      <c r="B465" s="90">
        <v>30832</v>
      </c>
      <c r="C465" s="90">
        <v>910</v>
      </c>
      <c r="D465" s="20">
        <v>2.9514789828749399</v>
      </c>
      <c r="E465" s="89"/>
    </row>
    <row r="466" spans="1:5" x14ac:dyDescent="0.55000000000000004">
      <c r="A466" s="19">
        <v>44384</v>
      </c>
      <c r="B466" s="90">
        <v>30861</v>
      </c>
      <c r="C466" s="90">
        <v>910</v>
      </c>
      <c r="D466" s="20">
        <v>2.9487054858883401</v>
      </c>
      <c r="E466" s="89"/>
    </row>
    <row r="467" spans="1:5" x14ac:dyDescent="0.55000000000000004">
      <c r="A467" s="19">
        <v>44385</v>
      </c>
      <c r="B467" s="90">
        <v>30905</v>
      </c>
      <c r="C467" s="90">
        <v>910</v>
      </c>
      <c r="D467" s="20">
        <v>2.9445073612683998</v>
      </c>
      <c r="E467" s="89"/>
    </row>
    <row r="468" spans="1:5" x14ac:dyDescent="0.55000000000000004">
      <c r="A468" s="19">
        <v>44386</v>
      </c>
      <c r="B468" s="90">
        <v>30955</v>
      </c>
      <c r="C468" s="90">
        <v>910</v>
      </c>
      <c r="D468" s="20">
        <v>2.93975125181715</v>
      </c>
      <c r="E468" s="89"/>
    </row>
    <row r="469" spans="1:5" x14ac:dyDescent="0.55000000000000004">
      <c r="A469" s="19">
        <v>44387</v>
      </c>
      <c r="B469" s="90">
        <v>31017</v>
      </c>
      <c r="C469" s="90">
        <v>910</v>
      </c>
      <c r="D469" s="20">
        <v>2.9338749717896602</v>
      </c>
      <c r="E469" s="89"/>
    </row>
    <row r="470" spans="1:5" x14ac:dyDescent="0.55000000000000004">
      <c r="A470" s="19">
        <v>44388</v>
      </c>
      <c r="B470" s="90">
        <v>31103</v>
      </c>
      <c r="C470" s="90">
        <v>911</v>
      </c>
      <c r="D470" s="20">
        <v>2.9289779120985102</v>
      </c>
      <c r="E470" s="89"/>
    </row>
    <row r="471" spans="1:5" x14ac:dyDescent="0.55000000000000004">
      <c r="A471" s="19">
        <v>44389</v>
      </c>
      <c r="B471" s="90">
        <v>31224</v>
      </c>
      <c r="C471" s="90">
        <v>911</v>
      </c>
      <c r="D471" s="20">
        <v>2.9176274660517501</v>
      </c>
      <c r="E471" s="89"/>
    </row>
    <row r="472" spans="1:5" x14ac:dyDescent="0.55000000000000004">
      <c r="A472" s="19">
        <v>44390</v>
      </c>
      <c r="B472" s="90">
        <v>31323</v>
      </c>
      <c r="C472" s="90">
        <v>912</v>
      </c>
      <c r="D472" s="20">
        <v>2.9115985058902401</v>
      </c>
      <c r="E472" s="89"/>
    </row>
    <row r="473" spans="1:5" x14ac:dyDescent="0.55000000000000004">
      <c r="A473" s="19">
        <v>44391</v>
      </c>
      <c r="B473" s="90">
        <v>31431</v>
      </c>
      <c r="C473" s="90">
        <v>912</v>
      </c>
      <c r="D473" s="20">
        <v>2.9015939677388598</v>
      </c>
      <c r="E473" s="89"/>
    </row>
    <row r="474" spans="1:5" x14ac:dyDescent="0.55000000000000004">
      <c r="A474" s="19">
        <v>44392</v>
      </c>
      <c r="B474" s="90">
        <v>31516</v>
      </c>
      <c r="C474" s="90">
        <v>912</v>
      </c>
      <c r="D474" s="20">
        <v>2.8937682447010999</v>
      </c>
      <c r="E474" s="89"/>
    </row>
    <row r="475" spans="1:5" x14ac:dyDescent="0.55000000000000004">
      <c r="A475" s="19">
        <v>44393</v>
      </c>
      <c r="B475" s="90">
        <v>31632</v>
      </c>
      <c r="C475" s="90">
        <v>912</v>
      </c>
      <c r="D475" s="20">
        <v>2.8831562974203302</v>
      </c>
      <c r="E475" s="89"/>
    </row>
    <row r="476" spans="1:5" x14ac:dyDescent="0.55000000000000004">
      <c r="A476" s="19">
        <v>44394</v>
      </c>
      <c r="B476" s="90">
        <v>31771</v>
      </c>
      <c r="C476" s="90">
        <v>913</v>
      </c>
      <c r="D476" s="20">
        <v>2.8736898429385298</v>
      </c>
      <c r="E476" s="89"/>
    </row>
    <row r="477" spans="1:5" x14ac:dyDescent="0.55000000000000004">
      <c r="A477" s="19">
        <v>44395</v>
      </c>
      <c r="B477" s="90">
        <v>31898</v>
      </c>
      <c r="C477" s="90">
        <v>914</v>
      </c>
      <c r="D477" s="20">
        <v>2.8653834096181598</v>
      </c>
      <c r="E477" s="89"/>
    </row>
    <row r="478" spans="1:5" x14ac:dyDescent="0.55000000000000004">
      <c r="A478" s="19">
        <v>44396</v>
      </c>
      <c r="B478" s="90">
        <v>32017</v>
      </c>
      <c r="C478" s="90">
        <v>915</v>
      </c>
      <c r="D478" s="20">
        <v>2.8578567635943402</v>
      </c>
      <c r="E478" s="89"/>
    </row>
    <row r="479" spans="1:5" x14ac:dyDescent="0.55000000000000004">
      <c r="A479" s="19">
        <v>44397</v>
      </c>
      <c r="B479" s="90">
        <v>32129</v>
      </c>
      <c r="C479" s="90">
        <v>915</v>
      </c>
      <c r="D479" s="20">
        <v>2.8478944255968099</v>
      </c>
      <c r="E479" s="89"/>
    </row>
    <row r="480" spans="1:5" x14ac:dyDescent="0.55000000000000004">
      <c r="A480" s="19">
        <v>44398</v>
      </c>
      <c r="B480" s="90">
        <v>32269</v>
      </c>
      <c r="C480" s="90">
        <v>915</v>
      </c>
      <c r="D480" s="20">
        <v>2.8355387523629498</v>
      </c>
      <c r="E480" s="89"/>
    </row>
    <row r="481" spans="1:5" x14ac:dyDescent="0.55000000000000004">
      <c r="A481" s="19">
        <v>44399</v>
      </c>
      <c r="B481" s="90">
        <v>32427</v>
      </c>
      <c r="C481" s="90">
        <v>915</v>
      </c>
      <c r="D481" s="20">
        <v>2.82172263854196</v>
      </c>
      <c r="E481" s="89"/>
    </row>
    <row r="482" spans="1:5" x14ac:dyDescent="0.55000000000000004">
      <c r="A482" s="19">
        <v>44400</v>
      </c>
      <c r="B482" s="90">
        <v>32582</v>
      </c>
      <c r="C482" s="90">
        <v>916</v>
      </c>
      <c r="D482" s="20">
        <v>2.8113682401325901</v>
      </c>
      <c r="E482" s="89"/>
    </row>
    <row r="483" spans="1:5" x14ac:dyDescent="0.55000000000000004">
      <c r="A483" s="19">
        <v>44401</v>
      </c>
      <c r="B483" s="90">
        <v>32755</v>
      </c>
      <c r="C483" s="90">
        <v>916</v>
      </c>
      <c r="D483" s="20">
        <v>2.7965196153259</v>
      </c>
      <c r="E483" s="89"/>
    </row>
    <row r="484" spans="1:5" x14ac:dyDescent="0.55000000000000004">
      <c r="A484" s="19">
        <v>44402</v>
      </c>
      <c r="B484" s="90">
        <v>32917</v>
      </c>
      <c r="C484" s="90">
        <v>918</v>
      </c>
      <c r="D484" s="20">
        <v>2.78883251815172</v>
      </c>
      <c r="E484" s="89"/>
    </row>
    <row r="485" spans="1:5" x14ac:dyDescent="0.55000000000000004">
      <c r="A485" s="19">
        <v>44403</v>
      </c>
      <c r="B485" s="90">
        <v>33081</v>
      </c>
      <c r="C485" s="90">
        <v>920</v>
      </c>
      <c r="D485" s="20">
        <v>2.7810525679392999</v>
      </c>
      <c r="E485" s="89"/>
    </row>
    <row r="486" spans="1:5" x14ac:dyDescent="0.55000000000000004">
      <c r="A486" s="19">
        <v>44404</v>
      </c>
      <c r="B486" s="90">
        <v>33268</v>
      </c>
      <c r="C486" s="90">
        <v>920</v>
      </c>
      <c r="D486" s="20">
        <v>2.7654202236383298</v>
      </c>
      <c r="E486" s="89"/>
    </row>
    <row r="487" spans="1:5" x14ac:dyDescent="0.55000000000000004">
      <c r="A487" s="19">
        <v>44405</v>
      </c>
      <c r="B487" s="90">
        <v>33473</v>
      </c>
      <c r="C487" s="90">
        <v>921</v>
      </c>
      <c r="D487" s="20">
        <v>2.7514713351059101</v>
      </c>
      <c r="E487" s="89"/>
    </row>
    <row r="488" spans="1:5" x14ac:dyDescent="0.55000000000000004">
      <c r="A488" s="19">
        <v>44406</v>
      </c>
      <c r="B488" s="90">
        <v>33732</v>
      </c>
      <c r="C488" s="90">
        <v>923</v>
      </c>
      <c r="D488" s="20">
        <v>2.73627416103403</v>
      </c>
      <c r="E488" s="89"/>
    </row>
    <row r="489" spans="1:5" x14ac:dyDescent="0.55000000000000004">
      <c r="A489" s="19">
        <v>44407</v>
      </c>
      <c r="B489" s="90">
        <v>33909</v>
      </c>
      <c r="C489" s="90">
        <v>923</v>
      </c>
      <c r="D489" s="20">
        <v>2.7219912117726901</v>
      </c>
      <c r="E489" s="89"/>
    </row>
    <row r="490" spans="1:5" x14ac:dyDescent="0.55000000000000004">
      <c r="A490" s="19">
        <v>44408</v>
      </c>
      <c r="B490" s="90">
        <v>34129</v>
      </c>
      <c r="C490" s="90">
        <v>924</v>
      </c>
      <c r="D490" s="20">
        <v>2.7073749597116801</v>
      </c>
      <c r="E490" s="89"/>
    </row>
    <row r="491" spans="1:5" x14ac:dyDescent="0.55000000000000004">
      <c r="A491" s="19">
        <v>44409</v>
      </c>
      <c r="B491" s="90">
        <v>34384</v>
      </c>
      <c r="C491" s="90">
        <v>924</v>
      </c>
      <c r="D491" s="20">
        <v>2.6872964169381102</v>
      </c>
      <c r="E491" s="89"/>
    </row>
    <row r="492" spans="1:5" x14ac:dyDescent="0.55000000000000004">
      <c r="A492" s="19">
        <v>44410</v>
      </c>
      <c r="B492" s="90">
        <v>34611</v>
      </c>
      <c r="C492" s="90">
        <v>925</v>
      </c>
      <c r="D492" s="20">
        <v>2.6725607465834602</v>
      </c>
      <c r="E492" s="89"/>
    </row>
    <row r="493" spans="1:5" x14ac:dyDescent="0.55000000000000004">
      <c r="A493" s="19">
        <v>44411</v>
      </c>
      <c r="B493" s="90">
        <v>34833</v>
      </c>
      <c r="C493" s="90">
        <v>925</v>
      </c>
      <c r="D493" s="20">
        <v>2.6555278040938202</v>
      </c>
      <c r="E493" s="89"/>
    </row>
    <row r="494" spans="1:5" x14ac:dyDescent="0.55000000000000004">
      <c r="A494" s="19">
        <v>44412</v>
      </c>
      <c r="B494" s="90">
        <v>35087</v>
      </c>
      <c r="C494" s="90">
        <v>927</v>
      </c>
      <c r="D494" s="20">
        <v>2.6420041610852998</v>
      </c>
      <c r="E494" s="89"/>
    </row>
    <row r="495" spans="1:5" x14ac:dyDescent="0.55000000000000004">
      <c r="A495" s="19">
        <v>44413</v>
      </c>
      <c r="B495" s="90">
        <v>35384</v>
      </c>
      <c r="C495" s="90">
        <v>932</v>
      </c>
      <c r="D495" s="20">
        <v>2.6339588514582899</v>
      </c>
      <c r="E495" s="89"/>
    </row>
    <row r="496" spans="1:5" x14ac:dyDescent="0.55000000000000004">
      <c r="A496" s="19">
        <v>44414</v>
      </c>
      <c r="B496" s="90">
        <v>35688</v>
      </c>
      <c r="C496" s="90">
        <v>933</v>
      </c>
      <c r="D496" s="20">
        <v>2.6143241425689299</v>
      </c>
      <c r="E496" s="89"/>
    </row>
    <row r="497" spans="1:5" x14ac:dyDescent="0.55000000000000004">
      <c r="A497" s="19">
        <v>44415</v>
      </c>
      <c r="B497" s="90">
        <v>36045</v>
      </c>
      <c r="C497" s="90">
        <v>937</v>
      </c>
      <c r="D497" s="20">
        <v>2.59952836731863</v>
      </c>
      <c r="E497" s="89"/>
    </row>
    <row r="498" spans="1:5" x14ac:dyDescent="0.55000000000000004">
      <c r="A498" s="19">
        <v>44416</v>
      </c>
      <c r="B498" s="90">
        <v>36330</v>
      </c>
      <c r="C498" s="90">
        <v>938</v>
      </c>
      <c r="D498" s="20">
        <v>2.5818882466281301</v>
      </c>
      <c r="E498" s="89"/>
    </row>
    <row r="499" spans="1:5" x14ac:dyDescent="0.55000000000000004">
      <c r="A499" s="19">
        <v>44417</v>
      </c>
      <c r="B499" s="90">
        <v>36630</v>
      </c>
      <c r="C499" s="90">
        <v>939</v>
      </c>
      <c r="D499" s="20">
        <v>2.5634725634725601</v>
      </c>
      <c r="E499" s="89"/>
    </row>
    <row r="500" spans="1:5" x14ac:dyDescent="0.55000000000000004">
      <c r="A500" s="19">
        <v>44418</v>
      </c>
      <c r="B500" s="90">
        <v>37009</v>
      </c>
      <c r="C500" s="90">
        <v>943</v>
      </c>
      <c r="D500" s="20">
        <v>2.5480288578453898</v>
      </c>
      <c r="E500" s="89"/>
    </row>
    <row r="501" spans="1:5" x14ac:dyDescent="0.55000000000000004">
      <c r="A501" s="19">
        <v>44419</v>
      </c>
      <c r="B501" s="90">
        <v>37372</v>
      </c>
      <c r="C501" s="90">
        <v>945</v>
      </c>
      <c r="D501" s="20">
        <v>2.5286310606871498</v>
      </c>
      <c r="E501" s="89"/>
    </row>
    <row r="502" spans="1:5" x14ac:dyDescent="0.55000000000000004">
      <c r="A502" s="19">
        <v>44420</v>
      </c>
      <c r="B502" s="90">
        <v>37754</v>
      </c>
      <c r="C502" s="90">
        <v>947</v>
      </c>
      <c r="D502" s="20">
        <v>2.5083434867828598</v>
      </c>
      <c r="E502" s="89"/>
    </row>
    <row r="503" spans="1:5" x14ac:dyDescent="0.55000000000000004">
      <c r="A503" s="19">
        <v>44421</v>
      </c>
      <c r="B503" s="90">
        <v>38165</v>
      </c>
      <c r="C503" s="90">
        <v>949</v>
      </c>
      <c r="D503" s="20">
        <v>2.4865714660028799</v>
      </c>
      <c r="E503" s="89"/>
    </row>
    <row r="504" spans="1:5" x14ac:dyDescent="0.55000000000000004">
      <c r="A504" s="19">
        <v>44422</v>
      </c>
      <c r="B504" s="90">
        <v>38657</v>
      </c>
      <c r="C504" s="90">
        <v>953</v>
      </c>
      <c r="D504" s="20">
        <v>2.4652714902863599</v>
      </c>
      <c r="E504" s="89"/>
    </row>
    <row r="505" spans="1:5" x14ac:dyDescent="0.55000000000000004">
      <c r="A505" s="19">
        <v>44423</v>
      </c>
      <c r="B505" s="90">
        <v>39096</v>
      </c>
      <c r="C505" s="90">
        <v>958</v>
      </c>
      <c r="D505" s="20">
        <v>2.4503785553509299</v>
      </c>
      <c r="E505" s="89"/>
    </row>
    <row r="506" spans="1:5" x14ac:dyDescent="0.55000000000000004">
      <c r="A506" s="19">
        <v>44424</v>
      </c>
      <c r="B506" s="90">
        <v>39615</v>
      </c>
      <c r="C506" s="90">
        <v>966</v>
      </c>
      <c r="D506" s="20">
        <v>2.4384702764104502</v>
      </c>
      <c r="E506" s="89"/>
    </row>
    <row r="507" spans="1:5" x14ac:dyDescent="0.55000000000000004">
      <c r="A507" s="19">
        <v>44425</v>
      </c>
      <c r="B507" s="90">
        <v>40097</v>
      </c>
      <c r="C507" s="90">
        <v>967</v>
      </c>
      <c r="D507" s="20">
        <v>2.4116517445195398</v>
      </c>
      <c r="E507" s="89"/>
    </row>
    <row r="508" spans="1:5" x14ac:dyDescent="0.55000000000000004">
      <c r="A508" s="19">
        <v>44426</v>
      </c>
      <c r="B508" s="90">
        <v>40774</v>
      </c>
      <c r="C508" s="90">
        <v>970</v>
      </c>
      <c r="D508" s="20">
        <v>2.3789669887673499</v>
      </c>
      <c r="E508" s="89"/>
    </row>
    <row r="509" spans="1:5" x14ac:dyDescent="0.55000000000000004">
      <c r="A509" s="19">
        <v>44427</v>
      </c>
      <c r="B509" s="90">
        <v>41522</v>
      </c>
      <c r="C509" s="90">
        <v>971</v>
      </c>
      <c r="D509" s="20">
        <v>2.3385193391455101</v>
      </c>
      <c r="E509" s="89"/>
    </row>
    <row r="510" spans="1:5" x14ac:dyDescent="0.55000000000000004">
      <c r="A510" s="19">
        <v>44428</v>
      </c>
      <c r="B510" s="90">
        <v>42228</v>
      </c>
      <c r="C510" s="90">
        <v>975</v>
      </c>
      <c r="D510" s="20">
        <v>2.3088945723216798</v>
      </c>
      <c r="E510" s="89"/>
    </row>
    <row r="511" spans="1:5" x14ac:dyDescent="0.55000000000000004">
      <c r="A511" s="19">
        <v>44429</v>
      </c>
      <c r="B511" s="90">
        <v>43119</v>
      </c>
      <c r="C511" s="90">
        <v>978</v>
      </c>
      <c r="D511" s="20">
        <v>2.26814165449106</v>
      </c>
      <c r="E511" s="89"/>
    </row>
    <row r="512" spans="1:5" x14ac:dyDescent="0.55000000000000004">
      <c r="A512" s="19">
        <v>44430</v>
      </c>
      <c r="B512" s="90">
        <v>44028</v>
      </c>
      <c r="C512" s="90">
        <v>981</v>
      </c>
      <c r="D512" s="20">
        <v>2.2281275551921502</v>
      </c>
      <c r="E512" s="89"/>
    </row>
    <row r="513" spans="1:5" x14ac:dyDescent="0.55000000000000004">
      <c r="A513" s="19">
        <v>44431</v>
      </c>
      <c r="B513" s="90">
        <v>44922</v>
      </c>
      <c r="C513" s="90">
        <v>984</v>
      </c>
      <c r="D513" s="20">
        <v>2.1904634700146901</v>
      </c>
      <c r="E513" s="89"/>
    </row>
    <row r="514" spans="1:5" x14ac:dyDescent="0.55000000000000004">
      <c r="A514" s="19">
        <v>44432</v>
      </c>
      <c r="B514" s="90">
        <v>45750</v>
      </c>
      <c r="C514" s="90">
        <v>984</v>
      </c>
      <c r="D514" s="20">
        <v>2.1508196721311501</v>
      </c>
      <c r="E514" s="89"/>
    </row>
    <row r="515" spans="1:5" x14ac:dyDescent="0.55000000000000004">
      <c r="A515" s="19">
        <v>44433</v>
      </c>
      <c r="B515" s="90">
        <v>46728</v>
      </c>
      <c r="C515" s="90">
        <v>986</v>
      </c>
      <c r="D515" s="20">
        <v>2.1100838897449101</v>
      </c>
      <c r="E515" s="89"/>
    </row>
    <row r="516" spans="1:5" x14ac:dyDescent="0.55000000000000004">
      <c r="A516" s="19">
        <v>44434</v>
      </c>
      <c r="B516" s="90">
        <v>47840</v>
      </c>
      <c r="C516" s="90">
        <v>989</v>
      </c>
      <c r="D516" s="20">
        <v>2.0673076923076898</v>
      </c>
      <c r="E516" s="89"/>
    </row>
    <row r="517" spans="1:5" x14ac:dyDescent="0.55000000000000004">
      <c r="A517" s="19">
        <v>44435</v>
      </c>
      <c r="B517" s="90">
        <v>48815</v>
      </c>
      <c r="C517" s="90">
        <v>991</v>
      </c>
      <c r="D517" s="20">
        <v>2.0301136945610998</v>
      </c>
      <c r="E517" s="89"/>
    </row>
    <row r="518" spans="1:5" x14ac:dyDescent="0.55000000000000004">
      <c r="A518" s="19">
        <v>44436</v>
      </c>
      <c r="B518" s="90">
        <v>49937</v>
      </c>
      <c r="C518" s="90">
        <v>993</v>
      </c>
      <c r="D518" s="20">
        <v>1.9885055169513599</v>
      </c>
      <c r="E518" s="89"/>
    </row>
    <row r="519" spans="1:5" x14ac:dyDescent="0.55000000000000004">
      <c r="A519" s="19">
        <v>44437</v>
      </c>
      <c r="B519" s="90">
        <v>51256</v>
      </c>
      <c r="C519" s="90">
        <v>999</v>
      </c>
      <c r="D519" s="20">
        <v>1.94904011237709</v>
      </c>
      <c r="E519" s="89"/>
    </row>
    <row r="520" spans="1:5" x14ac:dyDescent="0.55000000000000004">
      <c r="A520" s="19">
        <v>44438</v>
      </c>
      <c r="B520" s="90">
        <v>52612</v>
      </c>
      <c r="C520" s="90">
        <v>1002</v>
      </c>
      <c r="D520" s="20">
        <v>1.9045084771534999</v>
      </c>
      <c r="E520" s="89"/>
    </row>
    <row r="521" spans="1:5" x14ac:dyDescent="0.55000000000000004">
      <c r="A521" s="19">
        <v>44439</v>
      </c>
      <c r="B521" s="90">
        <v>53851</v>
      </c>
      <c r="C521" s="90">
        <v>1006</v>
      </c>
      <c r="D521" s="20">
        <v>1.86811758370318</v>
      </c>
      <c r="E521" s="89"/>
    </row>
    <row r="522" spans="1:5" x14ac:dyDescent="0.55000000000000004">
      <c r="A522" s="19">
        <v>44440</v>
      </c>
      <c r="B522" s="90">
        <v>55093</v>
      </c>
      <c r="C522" s="90">
        <v>1012</v>
      </c>
      <c r="D522" s="20">
        <v>1.8368939792714101</v>
      </c>
      <c r="E522" s="89"/>
    </row>
    <row r="523" spans="1:5" x14ac:dyDescent="0.55000000000000004">
      <c r="A523" s="19">
        <v>44441</v>
      </c>
      <c r="B523" s="90">
        <v>56565</v>
      </c>
      <c r="C523" s="90">
        <v>1019</v>
      </c>
      <c r="D523" s="20">
        <v>1.80146733846018</v>
      </c>
      <c r="E523" s="89"/>
    </row>
    <row r="524" spans="1:5" x14ac:dyDescent="0.55000000000000004">
      <c r="A524" s="19">
        <v>44442</v>
      </c>
      <c r="B524" s="90">
        <v>58210</v>
      </c>
      <c r="C524" s="90">
        <v>1032</v>
      </c>
      <c r="D524" s="20">
        <v>1.7728912557979699</v>
      </c>
      <c r="E524" s="89"/>
    </row>
    <row r="525" spans="1:5" x14ac:dyDescent="0.55000000000000004">
      <c r="A525" s="19">
        <v>44443</v>
      </c>
      <c r="B525" s="90">
        <v>59951</v>
      </c>
      <c r="C525" s="90">
        <v>1036</v>
      </c>
      <c r="D525" s="20">
        <v>1.72807793030975</v>
      </c>
      <c r="E525" s="89"/>
    </row>
    <row r="526" spans="1:5" x14ac:dyDescent="0.55000000000000004">
      <c r="A526" s="19">
        <v>44444</v>
      </c>
      <c r="B526" s="90">
        <v>61609</v>
      </c>
      <c r="C526" s="90">
        <v>1039</v>
      </c>
      <c r="D526" s="20">
        <v>1.68644191595384</v>
      </c>
      <c r="E526" s="89"/>
    </row>
    <row r="527" spans="1:5" x14ac:dyDescent="0.55000000000000004">
      <c r="A527" s="19">
        <v>44445</v>
      </c>
      <c r="B527" s="90">
        <v>63154</v>
      </c>
      <c r="C527" s="90">
        <v>1044</v>
      </c>
      <c r="D527" s="20">
        <v>1.6531019412863801</v>
      </c>
      <c r="E527" s="89"/>
    </row>
    <row r="528" spans="1:5" x14ac:dyDescent="0.55000000000000004">
      <c r="A528" s="19">
        <v>44446</v>
      </c>
      <c r="B528" s="90">
        <v>64628</v>
      </c>
      <c r="C528" s="90">
        <v>1053</v>
      </c>
      <c r="D528" s="20">
        <v>1.6293247508819699</v>
      </c>
      <c r="E528" s="89"/>
    </row>
    <row r="529" spans="1:5" x14ac:dyDescent="0.55000000000000004">
      <c r="A529" s="19">
        <v>44447</v>
      </c>
      <c r="B529" s="90">
        <v>66318</v>
      </c>
      <c r="C529" s="90">
        <v>1060</v>
      </c>
      <c r="D529" s="20">
        <v>1.5983594197653701</v>
      </c>
      <c r="E529" s="89"/>
    </row>
    <row r="530" spans="1:5" x14ac:dyDescent="0.55000000000000004">
      <c r="A530" s="19">
        <v>44448</v>
      </c>
      <c r="B530" s="90">
        <v>68045</v>
      </c>
      <c r="C530" s="90">
        <v>1066</v>
      </c>
      <c r="D530" s="20">
        <v>1.5666103313983399</v>
      </c>
      <c r="E530" s="89"/>
    </row>
    <row r="531" spans="1:5" x14ac:dyDescent="0.55000000000000004">
      <c r="A531" s="19">
        <v>44449</v>
      </c>
      <c r="B531" s="90">
        <v>69911</v>
      </c>
      <c r="C531" s="90">
        <v>1076</v>
      </c>
      <c r="D531" s="20">
        <v>1.5390997124915999</v>
      </c>
      <c r="E531" s="89"/>
    </row>
    <row r="532" spans="1:5" x14ac:dyDescent="0.55000000000000004">
      <c r="A532" s="19">
        <v>44450</v>
      </c>
      <c r="B532" s="90">
        <v>71955</v>
      </c>
      <c r="C532" s="90">
        <v>1084</v>
      </c>
      <c r="D532" s="20">
        <v>1.5064971162532099</v>
      </c>
      <c r="E532" s="89"/>
    </row>
    <row r="533" spans="1:5" x14ac:dyDescent="0.55000000000000004">
      <c r="A533" s="19">
        <v>44451</v>
      </c>
      <c r="B533" s="90">
        <v>73605</v>
      </c>
      <c r="C533" s="90">
        <v>1091</v>
      </c>
      <c r="D533" s="20">
        <v>1.48223626112356</v>
      </c>
      <c r="E533" s="89"/>
    </row>
    <row r="534" spans="1:5" x14ac:dyDescent="0.55000000000000004">
      <c r="A534" s="19">
        <v>44452</v>
      </c>
      <c r="B534" s="90">
        <v>75324</v>
      </c>
      <c r="C534" s="90">
        <v>1098</v>
      </c>
      <c r="D534" s="20">
        <v>1.4577027242313201</v>
      </c>
      <c r="E534" s="89"/>
    </row>
    <row r="535" spans="1:5" x14ac:dyDescent="0.55000000000000004">
      <c r="A535" s="19">
        <v>44453</v>
      </c>
      <c r="B535" s="90">
        <v>76895</v>
      </c>
      <c r="C535" s="90">
        <v>1102</v>
      </c>
      <c r="D535" s="20">
        <v>1.43312308992782</v>
      </c>
      <c r="E535" s="89"/>
    </row>
    <row r="536" spans="1:5" x14ac:dyDescent="0.55000000000000004">
      <c r="A536" s="19">
        <v>44454</v>
      </c>
      <c r="B536" s="90">
        <v>78545</v>
      </c>
      <c r="C536" s="90">
        <v>1116</v>
      </c>
      <c r="D536" s="20">
        <v>1.4208415557960401</v>
      </c>
      <c r="E536" s="89"/>
    </row>
    <row r="537" spans="1:5" x14ac:dyDescent="0.55000000000000004">
      <c r="A537" s="19">
        <v>44455</v>
      </c>
      <c r="B537" s="90">
        <v>80402</v>
      </c>
      <c r="C537" s="90">
        <v>1128</v>
      </c>
      <c r="D537" s="20">
        <v>1.4029501753687701</v>
      </c>
      <c r="E537" s="89"/>
    </row>
    <row r="538" spans="1:5" x14ac:dyDescent="0.55000000000000004">
      <c r="A538" s="19">
        <v>44456</v>
      </c>
      <c r="B538" s="90">
        <v>82202</v>
      </c>
      <c r="C538" s="90">
        <v>1141</v>
      </c>
      <c r="D538" s="20">
        <v>1.3880440865185799</v>
      </c>
      <c r="E538" s="89"/>
    </row>
    <row r="539" spans="1:5" x14ac:dyDescent="0.55000000000000004">
      <c r="A539" s="19">
        <v>44457</v>
      </c>
      <c r="B539" s="90">
        <v>84056</v>
      </c>
      <c r="C539" s="90">
        <v>1148</v>
      </c>
      <c r="D539" s="20">
        <v>1.3657561625582899</v>
      </c>
      <c r="E539" s="89"/>
    </row>
    <row r="540" spans="1:5" x14ac:dyDescent="0.55000000000000004">
      <c r="A540" s="19">
        <v>44458</v>
      </c>
      <c r="B540" s="90">
        <v>85629</v>
      </c>
      <c r="C540" s="90">
        <v>1162</v>
      </c>
      <c r="D540" s="20">
        <v>1.3570168984806501</v>
      </c>
      <c r="E540" s="89"/>
    </row>
    <row r="541" spans="1:5" x14ac:dyDescent="0.55000000000000004">
      <c r="A541" s="19">
        <v>44459</v>
      </c>
      <c r="B541" s="90">
        <v>87101</v>
      </c>
      <c r="C541" s="90">
        <v>1167</v>
      </c>
      <c r="D541" s="20">
        <v>1.3398238826190301</v>
      </c>
      <c r="E541" s="89"/>
    </row>
    <row r="542" spans="1:5" x14ac:dyDescent="0.55000000000000004">
      <c r="A542" s="19">
        <v>44460</v>
      </c>
      <c r="B542" s="90">
        <v>88710</v>
      </c>
      <c r="C542" s="90">
        <v>1178</v>
      </c>
      <c r="D542" s="20">
        <v>1.3279224439183901</v>
      </c>
      <c r="E542" s="89"/>
    </row>
    <row r="543" spans="1:5" x14ac:dyDescent="0.55000000000000004">
      <c r="A543" s="19">
        <v>44461</v>
      </c>
      <c r="B543" s="90">
        <v>90372</v>
      </c>
      <c r="C543" s="90">
        <v>1186</v>
      </c>
      <c r="D543" s="20">
        <v>1.3123533837914401</v>
      </c>
      <c r="E543" s="89"/>
    </row>
    <row r="544" spans="1:5" x14ac:dyDescent="0.55000000000000004">
      <c r="A544" s="19">
        <v>44462</v>
      </c>
      <c r="B544" s="90">
        <v>92179</v>
      </c>
      <c r="C544" s="90">
        <v>1196</v>
      </c>
      <c r="D544" s="20">
        <v>1.2974755638486</v>
      </c>
      <c r="E544" s="89"/>
    </row>
    <row r="545" spans="1:5" x14ac:dyDescent="0.55000000000000004">
      <c r="A545" s="19">
        <v>44463</v>
      </c>
      <c r="B545" s="90">
        <v>93943</v>
      </c>
      <c r="C545" s="90">
        <v>1208</v>
      </c>
      <c r="D545" s="20">
        <v>1.2858861224359499</v>
      </c>
      <c r="E545" s="89"/>
    </row>
    <row r="546" spans="1:5" x14ac:dyDescent="0.55000000000000004">
      <c r="A546" s="19">
        <v>44464</v>
      </c>
      <c r="B546" s="90">
        <v>95807</v>
      </c>
      <c r="C546" s="90">
        <v>1220</v>
      </c>
      <c r="D546" s="20">
        <v>1.27339338461699</v>
      </c>
      <c r="E546" s="89"/>
    </row>
    <row r="547" spans="1:5" x14ac:dyDescent="0.55000000000000004">
      <c r="A547" s="19">
        <v>44465</v>
      </c>
      <c r="B547" s="90">
        <v>97540</v>
      </c>
      <c r="C547" s="90">
        <v>1231</v>
      </c>
      <c r="D547" s="20">
        <v>1.2620463399630899</v>
      </c>
      <c r="E547" s="89"/>
    </row>
    <row r="548" spans="1:5" x14ac:dyDescent="0.55000000000000004">
      <c r="A548" s="19">
        <v>44466</v>
      </c>
      <c r="B548" s="90">
        <v>99032</v>
      </c>
      <c r="C548" s="90">
        <v>1245</v>
      </c>
      <c r="D548" s="20">
        <v>1.25716939978997</v>
      </c>
      <c r="E548" s="89"/>
    </row>
    <row r="549" spans="1:5" x14ac:dyDescent="0.55000000000000004">
      <c r="A549" s="19">
        <v>44467</v>
      </c>
      <c r="B549" s="90">
        <v>100912</v>
      </c>
      <c r="C549" s="90">
        <v>1256</v>
      </c>
      <c r="D549" s="20">
        <v>1.2446488029173901</v>
      </c>
      <c r="E549" s="89"/>
    </row>
    <row r="550" spans="1:5" x14ac:dyDescent="0.55000000000000004">
      <c r="A550" s="19">
        <v>44468</v>
      </c>
      <c r="B550" s="90">
        <v>102723</v>
      </c>
      <c r="C550" s="90">
        <v>1278</v>
      </c>
      <c r="D550" s="20">
        <v>1.24412254315002</v>
      </c>
      <c r="E550" s="89"/>
    </row>
    <row r="551" spans="1:5" x14ac:dyDescent="0.55000000000000004">
      <c r="A551" s="19">
        <v>44469</v>
      </c>
      <c r="B551" s="90">
        <v>105123</v>
      </c>
      <c r="C551" s="90">
        <v>1289</v>
      </c>
      <c r="D551" s="20">
        <v>1.22618266221474</v>
      </c>
      <c r="E551" s="89"/>
    </row>
    <row r="552" spans="1:5" x14ac:dyDescent="0.55000000000000004">
      <c r="A552" s="19">
        <v>44470</v>
      </c>
      <c r="B552" s="90">
        <v>107171</v>
      </c>
      <c r="C552" s="90">
        <v>1309</v>
      </c>
      <c r="D552" s="20">
        <v>1.22141250898097</v>
      </c>
      <c r="E552" s="89"/>
    </row>
    <row r="553" spans="1:5" x14ac:dyDescent="0.55000000000000004">
      <c r="A553" s="19">
        <v>44471</v>
      </c>
      <c r="B553" s="90">
        <v>109315</v>
      </c>
      <c r="C553" s="90">
        <v>1321</v>
      </c>
      <c r="D553" s="20">
        <v>1.20843434112427</v>
      </c>
      <c r="E553" s="89"/>
    </row>
    <row r="554" spans="1:5" x14ac:dyDescent="0.55000000000000004">
      <c r="A554" s="19">
        <v>44472</v>
      </c>
      <c r="B554" s="90">
        <v>111392</v>
      </c>
      <c r="C554" s="90">
        <v>1334</v>
      </c>
      <c r="D554" s="20">
        <v>1.1975725366274099</v>
      </c>
      <c r="E554" s="89"/>
    </row>
    <row r="555" spans="1:5" x14ac:dyDescent="0.55000000000000004">
      <c r="A555" s="19">
        <v>44473</v>
      </c>
      <c r="B555" s="90">
        <v>113411</v>
      </c>
      <c r="C555" s="90">
        <v>1346</v>
      </c>
      <c r="D555" s="20">
        <v>1.1868337286506601</v>
      </c>
      <c r="E555" s="89"/>
    </row>
    <row r="556" spans="1:5" x14ac:dyDescent="0.55000000000000004">
      <c r="A556" s="19">
        <v>44474</v>
      </c>
      <c r="B556" s="90">
        <v>115802</v>
      </c>
      <c r="C556" s="90">
        <v>1357</v>
      </c>
      <c r="D556" s="20">
        <v>1.1718277749952499</v>
      </c>
      <c r="E556" s="89"/>
    </row>
    <row r="557" spans="1:5" x14ac:dyDescent="0.55000000000000004">
      <c r="A557" s="19">
        <v>44475</v>
      </c>
      <c r="B557" s="90">
        <v>117826</v>
      </c>
      <c r="C557" s="90">
        <v>1379</v>
      </c>
      <c r="D557" s="20">
        <v>1.1703698674316401</v>
      </c>
      <c r="E557" s="89"/>
    </row>
    <row r="558" spans="1:5" x14ac:dyDescent="0.55000000000000004">
      <c r="A558" s="19">
        <v>44476</v>
      </c>
      <c r="B558" s="90">
        <v>120043</v>
      </c>
      <c r="C558" s="90">
        <v>1389</v>
      </c>
      <c r="D558" s="20">
        <v>1.1570853777396399</v>
      </c>
      <c r="E558" s="89"/>
    </row>
    <row r="559" spans="1:5" x14ac:dyDescent="0.55000000000000004">
      <c r="A559" s="19">
        <v>44477</v>
      </c>
      <c r="B559" s="90">
        <v>122552</v>
      </c>
      <c r="C559" s="90">
        <v>1405</v>
      </c>
      <c r="D559" s="20">
        <v>1.14645211828448</v>
      </c>
      <c r="E559" s="89"/>
    </row>
    <row r="560" spans="1:5" x14ac:dyDescent="0.55000000000000004">
      <c r="A560" s="19">
        <v>44478</v>
      </c>
      <c r="B560" s="90">
        <v>125082</v>
      </c>
      <c r="C560" s="90">
        <v>1421</v>
      </c>
      <c r="D560" s="20">
        <v>1.1360547480852601</v>
      </c>
      <c r="E560" s="89"/>
    </row>
    <row r="561" spans="1:5" x14ac:dyDescent="0.55000000000000004">
      <c r="A561" s="19">
        <v>44479</v>
      </c>
      <c r="B561" s="90">
        <v>127454</v>
      </c>
      <c r="C561" s="90">
        <v>1432</v>
      </c>
      <c r="D561" s="20">
        <v>1.12354261145197</v>
      </c>
      <c r="E561" s="89"/>
    </row>
    <row r="562" spans="1:5" x14ac:dyDescent="0.55000000000000004">
      <c r="A562" s="19">
        <v>44480</v>
      </c>
      <c r="B562" s="90">
        <v>129570</v>
      </c>
      <c r="C562" s="90">
        <v>1448</v>
      </c>
      <c r="D562" s="20">
        <v>1.1175426410434499</v>
      </c>
      <c r="E562" s="89"/>
    </row>
    <row r="563" spans="1:5" x14ac:dyDescent="0.55000000000000004">
      <c r="A563" s="19">
        <v>44481</v>
      </c>
      <c r="B563" s="90">
        <v>131380</v>
      </c>
      <c r="C563" s="90">
        <v>1461</v>
      </c>
      <c r="D563" s="20">
        <v>1.1120414066067901</v>
      </c>
      <c r="E563" s="89"/>
    </row>
    <row r="564" spans="1:5" x14ac:dyDescent="0.55000000000000004">
      <c r="A564" s="19">
        <v>44482</v>
      </c>
      <c r="B564" s="90">
        <v>133446</v>
      </c>
      <c r="C564" s="90">
        <v>1478</v>
      </c>
      <c r="D564" s="20">
        <v>1.10756410832846</v>
      </c>
      <c r="E564" s="89"/>
    </row>
    <row r="565" spans="1:5" x14ac:dyDescent="0.55000000000000004">
      <c r="A565" s="19">
        <v>44483</v>
      </c>
      <c r="B565" s="90">
        <v>136135</v>
      </c>
      <c r="C565" s="90">
        <v>1496</v>
      </c>
      <c r="D565" s="20">
        <v>1.09890917104345</v>
      </c>
      <c r="E565" s="89"/>
    </row>
    <row r="566" spans="1:5" x14ac:dyDescent="0.55000000000000004">
      <c r="A566" s="19">
        <v>44484</v>
      </c>
      <c r="B566" s="90">
        <v>138721</v>
      </c>
      <c r="C566" s="90">
        <v>1507</v>
      </c>
      <c r="D566" s="20">
        <v>1.0863531837284901</v>
      </c>
      <c r="E566" s="89"/>
    </row>
    <row r="567" spans="1:5" x14ac:dyDescent="0.55000000000000004">
      <c r="A567" s="19">
        <v>44485</v>
      </c>
      <c r="B567" s="90">
        <v>141033</v>
      </c>
      <c r="C567" s="90">
        <v>1515</v>
      </c>
      <c r="D567" s="20">
        <v>1.07421667269362</v>
      </c>
      <c r="E567" s="89"/>
    </row>
    <row r="568" spans="1:5" x14ac:dyDescent="0.55000000000000004">
      <c r="A568" s="19">
        <v>44486</v>
      </c>
      <c r="B568" s="90">
        <v>143135</v>
      </c>
      <c r="C568" s="90">
        <v>1531</v>
      </c>
      <c r="D568" s="20">
        <v>1.0696195898976499</v>
      </c>
      <c r="E568" s="89"/>
    </row>
    <row r="569" spans="1:5" x14ac:dyDescent="0.55000000000000004">
      <c r="A569" s="19">
        <v>44487</v>
      </c>
      <c r="B569" s="90">
        <v>145263</v>
      </c>
      <c r="C569" s="90">
        <v>1543</v>
      </c>
      <c r="D569" s="20">
        <v>1.0622112995050399</v>
      </c>
      <c r="E569" s="89"/>
    </row>
    <row r="570" spans="1:5" x14ac:dyDescent="0.55000000000000004">
      <c r="A570" s="19">
        <v>44488</v>
      </c>
      <c r="B570" s="90">
        <v>147275</v>
      </c>
      <c r="C570" s="90">
        <v>1558</v>
      </c>
      <c r="D570" s="20">
        <v>1.0578849091835001</v>
      </c>
      <c r="E570" s="89"/>
    </row>
    <row r="571" spans="1:5" x14ac:dyDescent="0.55000000000000004">
      <c r="A571" s="19">
        <v>44489</v>
      </c>
      <c r="B571" s="90">
        <v>149398</v>
      </c>
      <c r="C571" s="90">
        <v>1577</v>
      </c>
      <c r="D571" s="20">
        <v>1.0555696863411801</v>
      </c>
      <c r="E571" s="89"/>
    </row>
    <row r="572" spans="1:5" x14ac:dyDescent="0.55000000000000004">
      <c r="A572" s="19">
        <v>44490</v>
      </c>
      <c r="B572" s="90">
        <v>151943</v>
      </c>
      <c r="C572" s="90">
        <v>1590</v>
      </c>
      <c r="D572" s="20">
        <v>1.0464450484721199</v>
      </c>
      <c r="E572" s="89"/>
    </row>
    <row r="573" spans="1:5" x14ac:dyDescent="0.55000000000000004">
      <c r="A573" s="19">
        <v>44491</v>
      </c>
      <c r="B573" s="90">
        <v>154314</v>
      </c>
      <c r="C573" s="90">
        <v>1611</v>
      </c>
      <c r="D573" s="20">
        <v>1.0439752712002801</v>
      </c>
      <c r="E573" s="89"/>
    </row>
    <row r="574" spans="1:5" x14ac:dyDescent="0.55000000000000004">
      <c r="A574" s="19">
        <v>44492</v>
      </c>
      <c r="B574" s="90">
        <v>156372</v>
      </c>
      <c r="C574" s="90">
        <v>1622</v>
      </c>
      <c r="D574" s="20">
        <v>1.03727009950631</v>
      </c>
      <c r="E574" s="89"/>
    </row>
    <row r="575" spans="1:5" x14ac:dyDescent="0.55000000000000004">
      <c r="A575" s="19">
        <v>44493</v>
      </c>
      <c r="B575" s="90">
        <v>158547</v>
      </c>
      <c r="C575" s="90">
        <v>1637</v>
      </c>
      <c r="D575" s="20">
        <v>1.03250140336935</v>
      </c>
      <c r="E575" s="89"/>
    </row>
    <row r="576" spans="1:5" x14ac:dyDescent="0.55000000000000004">
      <c r="A576" s="19">
        <v>44494</v>
      </c>
      <c r="B576" s="90">
        <v>160230</v>
      </c>
      <c r="C576" s="90">
        <v>1648</v>
      </c>
      <c r="D576" s="20">
        <v>1.02852150034326</v>
      </c>
      <c r="E576" s="89"/>
    </row>
    <row r="577" spans="1:5" x14ac:dyDescent="0.55000000000000004">
      <c r="A577" s="19">
        <v>44495</v>
      </c>
      <c r="B577" s="90">
        <v>162016</v>
      </c>
      <c r="C577" s="90">
        <v>1653</v>
      </c>
      <c r="D577" s="20">
        <v>1.0202696030021701</v>
      </c>
      <c r="E577" s="89"/>
    </row>
    <row r="578" spans="1:5" x14ac:dyDescent="0.55000000000000004">
      <c r="A578" s="19">
        <v>44496</v>
      </c>
      <c r="B578" s="90">
        <v>163769</v>
      </c>
      <c r="C578" s="90">
        <v>1669</v>
      </c>
      <c r="D578" s="20">
        <v>1.01911839236974</v>
      </c>
      <c r="E578" s="89"/>
    </row>
    <row r="579" spans="1:5" x14ac:dyDescent="0.55000000000000004">
      <c r="A579" s="19">
        <v>44497</v>
      </c>
      <c r="B579" s="90">
        <v>165904</v>
      </c>
      <c r="C579" s="90">
        <v>1696</v>
      </c>
      <c r="D579" s="20">
        <v>1.02227794387115</v>
      </c>
      <c r="E579" s="89"/>
    </row>
    <row r="580" spans="1:5" x14ac:dyDescent="0.55000000000000004">
      <c r="A580" s="19">
        <v>44498</v>
      </c>
      <c r="B580" s="90">
        <v>167790</v>
      </c>
      <c r="C580" s="90">
        <v>1708</v>
      </c>
      <c r="D580" s="20">
        <v>1.01793909052983</v>
      </c>
      <c r="E580" s="89"/>
    </row>
    <row r="581" spans="1:5" x14ac:dyDescent="0.55000000000000004">
      <c r="A581" s="19">
        <v>44499</v>
      </c>
      <c r="B581" s="90">
        <v>169355</v>
      </c>
      <c r="C581" s="90">
        <v>1722</v>
      </c>
      <c r="D581" s="20">
        <v>1.01679903161997</v>
      </c>
      <c r="E581" s="89"/>
    </row>
    <row r="582" spans="1:5" x14ac:dyDescent="0.55000000000000004">
      <c r="A582" s="19">
        <v>44500</v>
      </c>
      <c r="B582" s="90">
        <v>170458</v>
      </c>
      <c r="C582" s="90">
        <v>1734</v>
      </c>
      <c r="D582" s="20">
        <v>1.01725938354316</v>
      </c>
      <c r="E582" s="89"/>
    </row>
    <row r="583" spans="1:5" x14ac:dyDescent="0.55000000000000004">
      <c r="A583" s="19">
        <v>44501</v>
      </c>
      <c r="B583" s="90">
        <v>172030</v>
      </c>
      <c r="C583" s="90">
        <v>1743</v>
      </c>
      <c r="D583" s="20">
        <v>1.01319537290008</v>
      </c>
      <c r="E583" s="89"/>
    </row>
    <row r="584" spans="1:5" x14ac:dyDescent="0.55000000000000004">
      <c r="A584" s="19">
        <v>44502</v>
      </c>
      <c r="B584" s="90">
        <v>173165</v>
      </c>
      <c r="C584" s="90">
        <v>1756</v>
      </c>
      <c r="D584" s="20">
        <v>1.0140617330291899</v>
      </c>
      <c r="E584" s="89"/>
    </row>
    <row r="585" spans="1:5" x14ac:dyDescent="0.55000000000000004">
      <c r="A585" s="19">
        <v>44503</v>
      </c>
      <c r="B585" s="90">
        <v>174275</v>
      </c>
      <c r="C585" s="90">
        <v>1768</v>
      </c>
      <c r="D585" s="20">
        <v>1.01448859561039</v>
      </c>
      <c r="E585" s="89"/>
    </row>
    <row r="586" spans="1:5" x14ac:dyDescent="0.55000000000000004">
      <c r="A586" s="19">
        <v>44504</v>
      </c>
      <c r="B586" s="90">
        <v>175813</v>
      </c>
      <c r="C586" s="90">
        <v>1781</v>
      </c>
      <c r="D586" s="20">
        <v>1.01300813932986</v>
      </c>
      <c r="E586" s="89"/>
    </row>
    <row r="587" spans="1:5" x14ac:dyDescent="0.55000000000000004">
      <c r="A587" s="19">
        <v>44505</v>
      </c>
      <c r="B587" s="90">
        <v>177393</v>
      </c>
      <c r="C587" s="90">
        <v>1795</v>
      </c>
      <c r="D587" s="20">
        <v>1.01187758254272</v>
      </c>
      <c r="E587" s="89"/>
    </row>
    <row r="588" spans="1:5" x14ac:dyDescent="0.55000000000000004">
      <c r="A588" s="19">
        <v>44506</v>
      </c>
      <c r="B588" s="90">
        <v>178928</v>
      </c>
      <c r="C588" s="90">
        <v>1805</v>
      </c>
      <c r="D588" s="20">
        <v>1.0087856568005</v>
      </c>
      <c r="E588" s="89"/>
    </row>
    <row r="589" spans="1:5" x14ac:dyDescent="0.55000000000000004">
      <c r="A589" s="19">
        <v>44507</v>
      </c>
      <c r="B589" s="90">
        <v>180307</v>
      </c>
      <c r="C589" s="90">
        <v>1815</v>
      </c>
      <c r="D589" s="20">
        <v>1.0066164929814101</v>
      </c>
      <c r="E589" s="89"/>
    </row>
    <row r="590" spans="1:5" x14ac:dyDescent="0.55000000000000004">
      <c r="A590" s="19">
        <v>44508</v>
      </c>
      <c r="B590" s="90">
        <v>181578</v>
      </c>
      <c r="C590" s="90">
        <v>1827</v>
      </c>
      <c r="D590" s="20">
        <v>1.0061791626738901</v>
      </c>
      <c r="E590" s="89"/>
    </row>
    <row r="591" spans="1:5" x14ac:dyDescent="0.55000000000000004">
      <c r="A591" s="19">
        <v>44509</v>
      </c>
      <c r="B591" s="90">
        <v>182870</v>
      </c>
      <c r="C591" s="90">
        <v>1841</v>
      </c>
      <c r="D591" s="20">
        <v>1.00672608957183</v>
      </c>
      <c r="E591" s="89"/>
    </row>
    <row r="592" spans="1:5" x14ac:dyDescent="0.55000000000000004">
      <c r="A592" s="19">
        <v>44510</v>
      </c>
      <c r="B592" s="90">
        <v>184072</v>
      </c>
      <c r="C592" s="90">
        <v>1858</v>
      </c>
      <c r="D592" s="20">
        <v>1.00938763092703</v>
      </c>
      <c r="E592" s="89"/>
    </row>
    <row r="593" spans="1:5" x14ac:dyDescent="0.55000000000000004">
      <c r="A593" s="19">
        <v>44511</v>
      </c>
      <c r="B593" s="90">
        <v>185627</v>
      </c>
      <c r="C593" s="90">
        <v>1862</v>
      </c>
      <c r="D593" s="20">
        <v>1.00308683542804</v>
      </c>
      <c r="E593" s="89"/>
    </row>
    <row r="594" spans="1:5" x14ac:dyDescent="0.55000000000000004">
      <c r="A594" s="19">
        <v>44512</v>
      </c>
      <c r="B594" s="90">
        <v>187028</v>
      </c>
      <c r="C594" s="90">
        <v>1873</v>
      </c>
      <c r="D594" s="20">
        <v>1.00145432769425</v>
      </c>
      <c r="E594" s="89"/>
    </row>
    <row r="595" spans="1:5" x14ac:dyDescent="0.55000000000000004">
      <c r="A595" s="19">
        <v>44513</v>
      </c>
      <c r="B595" s="90">
        <v>188494</v>
      </c>
      <c r="C595" s="90">
        <v>1877</v>
      </c>
      <c r="D595" s="20">
        <v>0.99578766432883803</v>
      </c>
      <c r="E595" s="89"/>
    </row>
    <row r="596" spans="1:5" x14ac:dyDescent="0.55000000000000004">
      <c r="A596" s="19">
        <v>44514</v>
      </c>
      <c r="B596" s="90">
        <v>189588</v>
      </c>
      <c r="C596" s="90">
        <v>1882</v>
      </c>
      <c r="D596" s="20">
        <v>0.99267886153132101</v>
      </c>
      <c r="E596" s="89"/>
    </row>
    <row r="597" spans="1:5" x14ac:dyDescent="0.55000000000000004">
      <c r="A597" s="19">
        <v>44515</v>
      </c>
      <c r="B597" s="90">
        <v>190604</v>
      </c>
      <c r="C597" s="90">
        <v>1888</v>
      </c>
      <c r="D597" s="20">
        <v>0.99053535077962696</v>
      </c>
      <c r="E597" s="89"/>
    </row>
    <row r="598" spans="1:5" x14ac:dyDescent="0.55000000000000004">
      <c r="A598" s="19">
        <v>44516</v>
      </c>
      <c r="B598" s="90">
        <v>191614</v>
      </c>
      <c r="C598" s="90">
        <v>1898</v>
      </c>
      <c r="D598" s="20">
        <v>0.99053305082092102</v>
      </c>
      <c r="E598" s="89"/>
    </row>
    <row r="599" spans="1:5" x14ac:dyDescent="0.55000000000000004">
      <c r="A599" s="19">
        <v>44517</v>
      </c>
      <c r="B599" s="90">
        <v>192840</v>
      </c>
      <c r="C599" s="90">
        <v>1907</v>
      </c>
      <c r="D599" s="20">
        <v>0.98890271727857304</v>
      </c>
      <c r="E599" s="89"/>
    </row>
    <row r="600" spans="1:5" x14ac:dyDescent="0.55000000000000004">
      <c r="A600" s="19">
        <v>44518</v>
      </c>
      <c r="B600" s="90">
        <v>194119</v>
      </c>
      <c r="C600" s="90">
        <v>1922</v>
      </c>
      <c r="D600" s="20">
        <v>0.99011431132449701</v>
      </c>
      <c r="E600" s="89"/>
    </row>
    <row r="601" spans="1:5" x14ac:dyDescent="0.55000000000000004">
      <c r="A601" s="19">
        <v>44519</v>
      </c>
      <c r="B601" s="90">
        <v>195618</v>
      </c>
      <c r="C601" s="90">
        <v>1933</v>
      </c>
      <c r="D601" s="20">
        <v>0.98815037470989397</v>
      </c>
      <c r="E601" s="89"/>
    </row>
    <row r="602" spans="1:5" x14ac:dyDescent="0.55000000000000004">
      <c r="A602" s="19">
        <v>44520</v>
      </c>
      <c r="B602" s="90">
        <v>196978</v>
      </c>
      <c r="C602" s="90">
        <v>1938</v>
      </c>
      <c r="D602" s="20">
        <v>0.98386621856247902</v>
      </c>
      <c r="E602" s="89"/>
    </row>
    <row r="603" spans="1:5" x14ac:dyDescent="0.55000000000000004">
      <c r="A603" s="19">
        <v>44521</v>
      </c>
      <c r="B603" s="90">
        <v>198445</v>
      </c>
      <c r="C603" s="90">
        <v>1942</v>
      </c>
      <c r="D603" s="20">
        <v>0.97860868250648803</v>
      </c>
      <c r="E603" s="89"/>
    </row>
    <row r="604" spans="1:5" x14ac:dyDescent="0.55000000000000004">
      <c r="A604" s="19">
        <v>44522</v>
      </c>
      <c r="B604" s="90">
        <v>199651</v>
      </c>
      <c r="C604" s="90">
        <v>1948</v>
      </c>
      <c r="D604" s="20">
        <v>0.97570260103881301</v>
      </c>
      <c r="E604" s="89"/>
    </row>
    <row r="605" spans="1:5" x14ac:dyDescent="0.55000000000000004">
      <c r="A605" s="19">
        <v>44523</v>
      </c>
      <c r="B605" s="90">
        <v>200654</v>
      </c>
      <c r="C605" s="90">
        <v>1968</v>
      </c>
      <c r="D605" s="20">
        <v>0.980792807519412</v>
      </c>
      <c r="E605" s="89"/>
    </row>
    <row r="606" spans="1:5" x14ac:dyDescent="0.55000000000000004">
      <c r="A606" s="19">
        <v>44524</v>
      </c>
      <c r="B606" s="90">
        <v>202107</v>
      </c>
      <c r="C606" s="90">
        <v>1973</v>
      </c>
      <c r="D606" s="20">
        <v>0.97621556898078699</v>
      </c>
      <c r="E606" s="89"/>
    </row>
    <row r="607" spans="1:5" x14ac:dyDescent="0.55000000000000004">
      <c r="A607" s="19">
        <v>44525</v>
      </c>
      <c r="B607" s="90">
        <v>203650</v>
      </c>
      <c r="C607" s="90">
        <v>1978</v>
      </c>
      <c r="D607" s="20">
        <v>0.97127424502823501</v>
      </c>
      <c r="E607" s="89"/>
    </row>
    <row r="608" spans="1:5" x14ac:dyDescent="0.55000000000000004">
      <c r="A608" s="19">
        <v>44526</v>
      </c>
      <c r="B608" s="90">
        <v>205271</v>
      </c>
      <c r="C608" s="90">
        <v>1985</v>
      </c>
      <c r="D608" s="20">
        <v>0.96701433714455498</v>
      </c>
      <c r="E608" s="89"/>
    </row>
    <row r="609" spans="1:5" x14ac:dyDescent="0.55000000000000004">
      <c r="A609" s="19">
        <v>44527</v>
      </c>
      <c r="B609" s="90">
        <v>206748</v>
      </c>
      <c r="C609" s="90">
        <v>1990</v>
      </c>
      <c r="D609" s="20">
        <v>0.96252442587110898</v>
      </c>
      <c r="E609" s="89"/>
    </row>
    <row r="610" spans="1:5" x14ac:dyDescent="0.55000000000000004">
      <c r="A610" s="19">
        <v>44528</v>
      </c>
      <c r="B610" s="90">
        <v>207982</v>
      </c>
      <c r="C610" s="90">
        <v>1994</v>
      </c>
      <c r="D610" s="20">
        <v>0.95873681376272901</v>
      </c>
      <c r="E610" s="89"/>
    </row>
    <row r="611" spans="1:5" x14ac:dyDescent="0.55000000000000004">
      <c r="A611" s="19">
        <v>44529</v>
      </c>
      <c r="B611" s="90">
        <v>209142</v>
      </c>
      <c r="C611" s="90">
        <v>1997</v>
      </c>
      <c r="D611" s="20">
        <v>0.95485364011054696</v>
      </c>
      <c r="E611" s="89"/>
    </row>
    <row r="612" spans="1:5" x14ac:dyDescent="0.55000000000000004">
      <c r="A612" s="19">
        <v>44530</v>
      </c>
      <c r="B612" s="90">
        <v>210239</v>
      </c>
      <c r="C612" s="90">
        <v>2006</v>
      </c>
      <c r="D612" s="20">
        <v>0.95415217918654505</v>
      </c>
      <c r="E612" s="89"/>
    </row>
    <row r="613" spans="1:5" x14ac:dyDescent="0.55000000000000004">
      <c r="A613" s="19">
        <v>44531</v>
      </c>
      <c r="B613" s="90">
        <v>211654</v>
      </c>
      <c r="C613" s="90">
        <v>2011</v>
      </c>
      <c r="D613" s="20">
        <v>0.95013559866574704</v>
      </c>
      <c r="E613" s="89"/>
    </row>
    <row r="614" spans="1:5" x14ac:dyDescent="0.55000000000000004">
      <c r="A614" s="19">
        <v>44532</v>
      </c>
      <c r="B614" s="90">
        <v>213360</v>
      </c>
      <c r="C614" s="90">
        <v>2021</v>
      </c>
      <c r="D614" s="20">
        <v>0.94722534683164605</v>
      </c>
      <c r="E614" s="89"/>
    </row>
    <row r="615" spans="1:5" x14ac:dyDescent="0.55000000000000004">
      <c r="A615" s="19">
        <v>44533</v>
      </c>
      <c r="B615" s="90">
        <v>214885</v>
      </c>
      <c r="C615" s="90">
        <v>2032</v>
      </c>
      <c r="D615" s="20">
        <v>0.94562207692486699</v>
      </c>
      <c r="E615" s="89"/>
    </row>
    <row r="616" spans="1:5" x14ac:dyDescent="0.55000000000000004">
      <c r="A616" s="19">
        <v>44534</v>
      </c>
      <c r="B616" s="90">
        <v>216576</v>
      </c>
      <c r="C616" s="90">
        <v>2042</v>
      </c>
      <c r="D616" s="20">
        <v>0.94285608747044902</v>
      </c>
      <c r="E616" s="89"/>
    </row>
    <row r="617" spans="1:5" x14ac:dyDescent="0.55000000000000004">
      <c r="A617" s="19">
        <v>44535</v>
      </c>
      <c r="B617" s="90">
        <v>217839</v>
      </c>
      <c r="C617" s="90">
        <v>2050</v>
      </c>
      <c r="D617" s="20">
        <v>0.941061976964639</v>
      </c>
      <c r="E617" s="89"/>
    </row>
    <row r="618" spans="1:5" x14ac:dyDescent="0.55000000000000004">
      <c r="A618" s="19">
        <v>44536</v>
      </c>
      <c r="B618" s="90">
        <v>219118</v>
      </c>
      <c r="C618" s="90">
        <v>2056</v>
      </c>
      <c r="D618" s="20">
        <v>0.93830721346489099</v>
      </c>
      <c r="E618" s="89"/>
    </row>
    <row r="619" spans="1:5" x14ac:dyDescent="0.55000000000000004">
      <c r="A619" s="19">
        <v>44537</v>
      </c>
      <c r="B619" s="90">
        <v>220558</v>
      </c>
      <c r="C619" s="90">
        <v>2065</v>
      </c>
      <c r="D619" s="20">
        <v>0.93626166359869101</v>
      </c>
      <c r="E619" s="89"/>
    </row>
    <row r="620" spans="1:5" x14ac:dyDescent="0.55000000000000004">
      <c r="A620" s="19">
        <v>44538</v>
      </c>
      <c r="B620" s="90">
        <v>222261</v>
      </c>
      <c r="C620" s="90">
        <v>2072</v>
      </c>
      <c r="D620" s="20">
        <v>0.93223732458686004</v>
      </c>
      <c r="E620" s="89"/>
    </row>
    <row r="621" spans="1:5" x14ac:dyDescent="0.55000000000000004">
      <c r="A621" s="19">
        <v>44539</v>
      </c>
      <c r="B621" s="90">
        <v>223912</v>
      </c>
      <c r="C621" s="90">
        <v>2082</v>
      </c>
      <c r="D621" s="20">
        <v>0.92982957590481996</v>
      </c>
      <c r="E621" s="89"/>
    </row>
    <row r="622" spans="1:5" x14ac:dyDescent="0.55000000000000004">
      <c r="A622" s="19">
        <v>44540</v>
      </c>
      <c r="B622" s="90">
        <v>225640</v>
      </c>
      <c r="C622" s="90">
        <v>2084</v>
      </c>
      <c r="D622" s="20">
        <v>0.92359510725048699</v>
      </c>
      <c r="E622" s="89"/>
    </row>
    <row r="623" spans="1:5" x14ac:dyDescent="0.55000000000000004">
      <c r="A623" s="19">
        <v>44541</v>
      </c>
      <c r="B623" s="90">
        <v>227388</v>
      </c>
      <c r="C623" s="90">
        <v>2100</v>
      </c>
      <c r="D623" s="20">
        <v>0.92353158478019903</v>
      </c>
      <c r="E623" s="89"/>
    </row>
    <row r="624" spans="1:5" x14ac:dyDescent="0.55000000000000004">
      <c r="A624" s="19">
        <v>44542</v>
      </c>
      <c r="B624" s="90">
        <v>228930</v>
      </c>
      <c r="C624" s="90">
        <v>2104</v>
      </c>
      <c r="D624" s="20">
        <v>0.91905822740575704</v>
      </c>
      <c r="E624" s="89"/>
    </row>
    <row r="625" spans="1:5" x14ac:dyDescent="0.55000000000000004">
      <c r="A625" s="19">
        <v>44543</v>
      </c>
      <c r="B625" s="90">
        <v>230753</v>
      </c>
      <c r="C625" s="90">
        <v>2106</v>
      </c>
      <c r="D625" s="20">
        <v>0.91266419071474703</v>
      </c>
      <c r="E625" s="89"/>
    </row>
    <row r="626" spans="1:5" x14ac:dyDescent="0.55000000000000004">
      <c r="A626" s="19">
        <v>44544</v>
      </c>
      <c r="B626" s="90">
        <v>232765</v>
      </c>
      <c r="C626" s="90">
        <v>2113</v>
      </c>
      <c r="D626" s="20">
        <v>0.90778252744183996</v>
      </c>
      <c r="E626" s="89"/>
    </row>
    <row r="627" spans="1:5" x14ac:dyDescent="0.55000000000000004">
      <c r="A627" s="19">
        <v>44545</v>
      </c>
      <c r="B627" s="90">
        <v>235562</v>
      </c>
      <c r="C627" s="90">
        <v>2117</v>
      </c>
      <c r="D627" s="20">
        <v>0.898701827968857</v>
      </c>
      <c r="E627" s="89"/>
    </row>
    <row r="628" spans="1:5" x14ac:dyDescent="0.55000000000000004">
      <c r="A628" s="19">
        <v>44546</v>
      </c>
      <c r="B628" s="90">
        <v>238969</v>
      </c>
      <c r="C628" s="90">
        <v>2126</v>
      </c>
      <c r="D628" s="20">
        <v>0.88965514355418496</v>
      </c>
      <c r="E628" s="89"/>
    </row>
    <row r="629" spans="1:5" x14ac:dyDescent="0.55000000000000004">
      <c r="A629" s="19">
        <v>44547</v>
      </c>
      <c r="B629" s="90">
        <v>242767</v>
      </c>
      <c r="C629" s="90">
        <v>2134</v>
      </c>
      <c r="D629" s="20">
        <v>0.87903215840703197</v>
      </c>
      <c r="E629" s="89"/>
    </row>
    <row r="630" spans="1:5" x14ac:dyDescent="0.55000000000000004">
      <c r="A630" s="19">
        <v>44548</v>
      </c>
      <c r="B630" s="90">
        <v>246797</v>
      </c>
      <c r="C630" s="90">
        <v>2142</v>
      </c>
      <c r="D630" s="20">
        <v>0.86791978832805905</v>
      </c>
      <c r="E630" s="89"/>
    </row>
    <row r="631" spans="1:5" x14ac:dyDescent="0.55000000000000004">
      <c r="A631" s="19">
        <v>44549</v>
      </c>
      <c r="B631" s="90">
        <v>250728</v>
      </c>
      <c r="C631" s="90">
        <v>2146</v>
      </c>
      <c r="D631" s="20">
        <v>0.85590759707731101</v>
      </c>
      <c r="E631" s="89"/>
    </row>
    <row r="632" spans="1:5" x14ac:dyDescent="0.55000000000000004">
      <c r="A632" s="19">
        <v>44550</v>
      </c>
      <c r="B632" s="90">
        <v>254685</v>
      </c>
      <c r="C632" s="90">
        <v>2146</v>
      </c>
      <c r="D632" s="20">
        <v>0.84260949800734197</v>
      </c>
      <c r="E632" s="89"/>
    </row>
    <row r="633" spans="1:5" x14ac:dyDescent="0.55000000000000004">
      <c r="A633" s="19">
        <v>44551</v>
      </c>
      <c r="B633" s="90">
        <v>259207</v>
      </c>
      <c r="C633" s="90">
        <v>2154</v>
      </c>
      <c r="D633" s="20">
        <v>0.83099607649484797</v>
      </c>
      <c r="E633" s="89"/>
    </row>
    <row r="634" spans="1:5" x14ac:dyDescent="0.55000000000000004">
      <c r="A634" s="19">
        <v>44552</v>
      </c>
      <c r="B634" s="90">
        <v>264917</v>
      </c>
      <c r="C634" s="90">
        <v>2162</v>
      </c>
      <c r="D634" s="20">
        <v>0.81610466674467896</v>
      </c>
      <c r="E634" s="89"/>
    </row>
    <row r="635" spans="1:5" x14ac:dyDescent="0.55000000000000004">
      <c r="A635" s="19">
        <v>44553</v>
      </c>
      <c r="B635" s="90">
        <v>273542</v>
      </c>
      <c r="C635" s="90">
        <v>2173</v>
      </c>
      <c r="D635" s="20">
        <v>0.79439354833992604</v>
      </c>
      <c r="E635" s="89"/>
    </row>
    <row r="636" spans="1:5" x14ac:dyDescent="0.55000000000000004">
      <c r="A636" s="19">
        <v>44554</v>
      </c>
      <c r="B636" s="90">
        <v>282589</v>
      </c>
      <c r="C636" s="90">
        <v>2182</v>
      </c>
      <c r="D636" s="20">
        <v>0.77214612033731</v>
      </c>
      <c r="E636" s="89"/>
    </row>
    <row r="637" spans="1:5" x14ac:dyDescent="0.55000000000000004">
      <c r="A637" s="19">
        <v>44555</v>
      </c>
      <c r="B637" s="90">
        <v>292536</v>
      </c>
      <c r="C637" s="90">
        <v>2188</v>
      </c>
      <c r="D637" s="20">
        <v>0.74794213361774298</v>
      </c>
      <c r="E637" s="89"/>
    </row>
    <row r="638" spans="1:5" x14ac:dyDescent="0.55000000000000004">
      <c r="A638" s="19">
        <v>44556</v>
      </c>
      <c r="B638" s="90">
        <v>301960</v>
      </c>
      <c r="C638" s="90">
        <v>2190</v>
      </c>
      <c r="D638" s="20">
        <v>0.72526162405616601</v>
      </c>
      <c r="E638" s="89"/>
    </row>
    <row r="639" spans="1:5" x14ac:dyDescent="0.55000000000000004">
      <c r="A639" s="19">
        <v>44557</v>
      </c>
      <c r="B639" s="90">
        <v>312096</v>
      </c>
      <c r="C639" s="90">
        <v>2197</v>
      </c>
      <c r="D639" s="20">
        <v>0.70395006664616</v>
      </c>
      <c r="E639" s="89"/>
    </row>
    <row r="640" spans="1:5" x14ac:dyDescent="0.55000000000000004">
      <c r="A640" s="19">
        <v>44558</v>
      </c>
      <c r="B640" s="90">
        <v>323285</v>
      </c>
      <c r="C640" s="90">
        <v>2202</v>
      </c>
      <c r="D640" s="20">
        <v>0.68113274664769496</v>
      </c>
      <c r="E640" s="89"/>
    </row>
    <row r="641" spans="1:5" x14ac:dyDescent="0.55000000000000004">
      <c r="A641" s="19">
        <v>44559</v>
      </c>
      <c r="B641" s="90">
        <v>341437</v>
      </c>
      <c r="C641" s="90">
        <v>2210</v>
      </c>
      <c r="D641" s="20">
        <v>0.647264356235557</v>
      </c>
      <c r="E641" s="89"/>
    </row>
    <row r="642" spans="1:5" x14ac:dyDescent="0.55000000000000004">
      <c r="A642" s="19">
        <v>44560</v>
      </c>
      <c r="B642" s="90">
        <v>362677</v>
      </c>
      <c r="C642" s="90">
        <v>2226</v>
      </c>
      <c r="D642" s="20">
        <v>0.61376927679450299</v>
      </c>
      <c r="E642" s="89"/>
    </row>
    <row r="643" spans="1:5" x14ac:dyDescent="0.55000000000000004">
      <c r="A643" s="19">
        <v>44561</v>
      </c>
      <c r="B643" s="90">
        <v>395504</v>
      </c>
      <c r="C643" s="90">
        <v>2239</v>
      </c>
      <c r="D643" s="20">
        <v>0.56611311137181897</v>
      </c>
      <c r="E643" s="89"/>
    </row>
    <row r="644" spans="1:5" x14ac:dyDescent="0.55000000000000004">
      <c r="A644" s="19">
        <v>44562</v>
      </c>
      <c r="B644" s="90">
        <v>430712</v>
      </c>
      <c r="C644" s="90">
        <v>2253</v>
      </c>
      <c r="D644" s="20">
        <v>0.52308735303404597</v>
      </c>
      <c r="E644" s="89"/>
    </row>
    <row r="645" spans="1:5" x14ac:dyDescent="0.55000000000000004">
      <c r="A645" s="19">
        <v>44563</v>
      </c>
      <c r="B645" s="90">
        <v>462928</v>
      </c>
      <c r="C645" s="90">
        <v>2259</v>
      </c>
      <c r="D645" s="20">
        <v>0.48798085231396698</v>
      </c>
      <c r="E645" s="89"/>
    </row>
    <row r="646" spans="1:5" x14ac:dyDescent="0.55000000000000004">
      <c r="A646" s="19">
        <v>44564</v>
      </c>
      <c r="B646" s="90">
        <v>499958</v>
      </c>
      <c r="C646" s="90">
        <v>2266</v>
      </c>
      <c r="D646" s="20">
        <v>0.453238071998048</v>
      </c>
      <c r="E646" s="89"/>
    </row>
    <row r="647" spans="1:5" x14ac:dyDescent="0.55000000000000004">
      <c r="A647" s="19">
        <v>44565</v>
      </c>
      <c r="B647" s="90">
        <v>547653</v>
      </c>
      <c r="C647" s="90">
        <v>2271</v>
      </c>
      <c r="D647" s="20">
        <v>0.41467863775054598</v>
      </c>
      <c r="E647" s="89"/>
    </row>
    <row r="648" spans="1:5" x14ac:dyDescent="0.55000000000000004">
      <c r="A648" s="19">
        <v>44566</v>
      </c>
      <c r="B648" s="90">
        <v>612106</v>
      </c>
      <c r="C648" s="90">
        <v>2289</v>
      </c>
      <c r="D648" s="20">
        <v>0.37395483788755501</v>
      </c>
      <c r="E648" s="89"/>
    </row>
    <row r="649" spans="1:5" x14ac:dyDescent="0.55000000000000004">
      <c r="A649" s="19">
        <v>44567</v>
      </c>
      <c r="B649" s="90">
        <v>684227</v>
      </c>
      <c r="C649" s="90">
        <v>2301</v>
      </c>
      <c r="D649" s="20">
        <v>0.336291903125717</v>
      </c>
      <c r="E649" s="89"/>
    </row>
    <row r="650" spans="1:5" x14ac:dyDescent="0.55000000000000004">
      <c r="A650" s="19">
        <v>44568</v>
      </c>
      <c r="B650" s="90">
        <v>761926</v>
      </c>
      <c r="C650" s="90">
        <v>2319</v>
      </c>
      <c r="D650" s="20">
        <v>0.30436026595758597</v>
      </c>
      <c r="E650" s="89"/>
    </row>
    <row r="651" spans="1:5" x14ac:dyDescent="0.55000000000000004">
      <c r="A651" s="19">
        <v>44569</v>
      </c>
      <c r="B651" s="90">
        <v>873378</v>
      </c>
      <c r="C651" s="90">
        <v>2345</v>
      </c>
      <c r="D651" s="20">
        <v>0.26849771805564099</v>
      </c>
      <c r="E651" s="89"/>
    </row>
    <row r="652" spans="1:5" x14ac:dyDescent="0.55000000000000004">
      <c r="A652" s="19">
        <v>44570</v>
      </c>
      <c r="B652" s="90">
        <v>970154</v>
      </c>
      <c r="C652" s="90">
        <v>2367</v>
      </c>
      <c r="D652" s="20">
        <v>0.24398188328863299</v>
      </c>
      <c r="E652" s="89"/>
    </row>
    <row r="653" spans="1:5" x14ac:dyDescent="0.55000000000000004">
      <c r="A653" s="19">
        <v>44571</v>
      </c>
      <c r="B653" s="90">
        <v>1030946</v>
      </c>
      <c r="C653" s="90">
        <v>2389</v>
      </c>
      <c r="D653" s="20">
        <v>0.23172891693648401</v>
      </c>
      <c r="E653" s="89"/>
    </row>
    <row r="654" spans="1:5" x14ac:dyDescent="0.55000000000000004">
      <c r="A654" s="19">
        <v>44572</v>
      </c>
      <c r="B654" s="90">
        <v>1128685</v>
      </c>
      <c r="C654" s="90">
        <v>2416</v>
      </c>
      <c r="D654" s="20">
        <v>0.21405440844876999</v>
      </c>
      <c r="E654" s="89"/>
    </row>
    <row r="655" spans="1:5" x14ac:dyDescent="0.55000000000000004">
      <c r="A655" s="19">
        <v>44573</v>
      </c>
      <c r="B655" s="90">
        <v>1231502</v>
      </c>
      <c r="C655" s="90">
        <v>2465</v>
      </c>
      <c r="D655" s="20">
        <v>0.200162078502512</v>
      </c>
      <c r="E655" s="89"/>
    </row>
    <row r="656" spans="1:5" x14ac:dyDescent="0.55000000000000004">
      <c r="A656" s="19">
        <v>44574</v>
      </c>
      <c r="B656" s="90">
        <v>1380821</v>
      </c>
      <c r="C656" s="90">
        <v>2522</v>
      </c>
      <c r="D656" s="20">
        <v>0.182644962670759</v>
      </c>
      <c r="E656" s="89"/>
    </row>
    <row r="657" spans="1:5" x14ac:dyDescent="0.55000000000000004">
      <c r="A657" s="19">
        <v>44575</v>
      </c>
      <c r="B657" s="90">
        <v>1512876</v>
      </c>
      <c r="C657" s="90">
        <v>2578</v>
      </c>
      <c r="D657" s="20">
        <v>0.17040391942234501</v>
      </c>
      <c r="E657" s="89"/>
    </row>
    <row r="658" spans="1:5" x14ac:dyDescent="0.55000000000000004">
      <c r="A658" s="19">
        <v>44576</v>
      </c>
      <c r="B658" s="90">
        <v>1607617</v>
      </c>
      <c r="C658" s="90">
        <v>2633</v>
      </c>
      <c r="D658" s="20">
        <v>0.163782791547987</v>
      </c>
      <c r="E658" s="89"/>
    </row>
    <row r="659" spans="1:5" x14ac:dyDescent="0.55000000000000004">
      <c r="A659" s="19">
        <v>44577</v>
      </c>
      <c r="B659" s="90">
        <v>1695445</v>
      </c>
      <c r="C659" s="90">
        <v>2668</v>
      </c>
      <c r="D659" s="20">
        <v>0.157362816251781</v>
      </c>
      <c r="E659" s="89"/>
    </row>
    <row r="660" spans="1:5" x14ac:dyDescent="0.55000000000000004">
      <c r="A660" s="19">
        <v>44578</v>
      </c>
      <c r="B660" s="90">
        <v>1773205</v>
      </c>
      <c r="C660" s="90">
        <v>2698</v>
      </c>
      <c r="D660" s="20">
        <v>0.15215386827806099</v>
      </c>
      <c r="E660" s="89"/>
    </row>
    <row r="661" spans="1:5" x14ac:dyDescent="0.55000000000000004">
      <c r="A661" s="19">
        <v>44579</v>
      </c>
      <c r="B661" s="90">
        <v>1836671</v>
      </c>
      <c r="C661" s="90">
        <v>2776</v>
      </c>
      <c r="D661" s="20">
        <v>0.151143019081806</v>
      </c>
      <c r="E661" s="89"/>
    </row>
    <row r="662" spans="1:5" x14ac:dyDescent="0.55000000000000004">
      <c r="A662" s="19">
        <v>44580</v>
      </c>
      <c r="B662" s="90">
        <v>1915999</v>
      </c>
      <c r="C662" s="90">
        <v>2841</v>
      </c>
      <c r="D662" s="20">
        <v>0.148277739184624</v>
      </c>
      <c r="E662" s="89"/>
    </row>
    <row r="663" spans="1:5" x14ac:dyDescent="0.55000000000000004">
      <c r="A663" s="19">
        <v>44581</v>
      </c>
      <c r="B663" s="90">
        <v>1989636</v>
      </c>
      <c r="C663" s="90">
        <v>2896</v>
      </c>
      <c r="D663" s="20">
        <v>0.14555426218665099</v>
      </c>
      <c r="E663" s="89"/>
    </row>
    <row r="664" spans="1:5" x14ac:dyDescent="0.55000000000000004">
      <c r="A664" s="19">
        <v>44582</v>
      </c>
      <c r="B664" s="90">
        <v>2053654</v>
      </c>
      <c r="C664" s="90">
        <v>2989</v>
      </c>
      <c r="D664" s="20">
        <v>0.145545452155037</v>
      </c>
      <c r="E664" s="89"/>
    </row>
    <row r="665" spans="1:5" x14ac:dyDescent="0.55000000000000004">
      <c r="A665" s="19">
        <v>44583</v>
      </c>
      <c r="B665" s="90">
        <v>2109251</v>
      </c>
      <c r="C665" s="90">
        <v>3063</v>
      </c>
      <c r="D665" s="20">
        <v>0.14521742552214001</v>
      </c>
      <c r="E665" s="89"/>
    </row>
    <row r="666" spans="1:5" x14ac:dyDescent="0.55000000000000004">
      <c r="A666" s="19">
        <v>44584</v>
      </c>
      <c r="B666" s="90">
        <v>2158967</v>
      </c>
      <c r="C666" s="90">
        <v>3103</v>
      </c>
      <c r="D666" s="20">
        <v>0.14372614310455001</v>
      </c>
      <c r="E666" s="89"/>
    </row>
    <row r="667" spans="1:5" x14ac:dyDescent="0.55000000000000004">
      <c r="A667" s="19">
        <v>44585</v>
      </c>
      <c r="B667" s="90">
        <v>2200266</v>
      </c>
      <c r="C667" s="90">
        <v>3154</v>
      </c>
      <c r="D667" s="20">
        <v>0.14334630449227501</v>
      </c>
      <c r="E667" s="89"/>
    </row>
    <row r="668" spans="1:5" x14ac:dyDescent="0.55000000000000004">
      <c r="A668" s="19">
        <v>44586</v>
      </c>
      <c r="B668" s="90">
        <v>2247763</v>
      </c>
      <c r="C668" s="90">
        <v>3225</v>
      </c>
      <c r="D668" s="20">
        <v>0.14347598034134401</v>
      </c>
      <c r="E668" s="89"/>
    </row>
    <row r="669" spans="1:5" x14ac:dyDescent="0.55000000000000004">
      <c r="A669" s="19">
        <v>44587</v>
      </c>
      <c r="B669" s="90">
        <v>2290037</v>
      </c>
      <c r="C669" s="90">
        <v>3330</v>
      </c>
      <c r="D669" s="20">
        <v>0.14541249770200201</v>
      </c>
      <c r="E669" s="89"/>
    </row>
    <row r="670" spans="1:5" x14ac:dyDescent="0.55000000000000004">
      <c r="A670" s="19">
        <v>44588</v>
      </c>
      <c r="B670" s="90">
        <v>2335627</v>
      </c>
      <c r="C670" s="90">
        <v>3402</v>
      </c>
      <c r="D670" s="20">
        <v>0.14565681934658201</v>
      </c>
      <c r="E670" s="89"/>
    </row>
    <row r="671" spans="1:5" x14ac:dyDescent="0.55000000000000004">
      <c r="A671" s="19">
        <v>44589</v>
      </c>
      <c r="B671" s="90">
        <v>2376633</v>
      </c>
      <c r="C671" s="90">
        <v>3536</v>
      </c>
      <c r="D671" s="20">
        <v>0.14878191121641399</v>
      </c>
      <c r="E671" s="89"/>
    </row>
    <row r="672" spans="1:5" x14ac:dyDescent="0.55000000000000004">
      <c r="A672" s="19">
        <v>44590</v>
      </c>
      <c r="B672" s="90">
        <v>2417389</v>
      </c>
      <c r="C672" s="90">
        <v>3631</v>
      </c>
      <c r="D672" s="20">
        <v>0.15020338058955299</v>
      </c>
      <c r="E672" s="89"/>
    </row>
    <row r="673" spans="1:5" x14ac:dyDescent="0.55000000000000004">
      <c r="A673" s="19">
        <v>44591</v>
      </c>
      <c r="B673" s="90">
        <v>2454249</v>
      </c>
      <c r="C673" s="90">
        <v>3716</v>
      </c>
      <c r="D673" s="20">
        <v>0.15141087966217001</v>
      </c>
      <c r="E673" s="89"/>
    </row>
    <row r="674" spans="1:5" x14ac:dyDescent="0.55000000000000004">
      <c r="A674" s="19">
        <v>44592</v>
      </c>
      <c r="B674" s="90">
        <v>2486589</v>
      </c>
      <c r="C674" s="90">
        <v>3758</v>
      </c>
      <c r="D674" s="20">
        <v>0.15113072566475599</v>
      </c>
      <c r="E674" s="89"/>
    </row>
    <row r="675" spans="1:5" x14ac:dyDescent="0.55000000000000004">
      <c r="A675" s="19">
        <v>44593</v>
      </c>
      <c r="B675" s="90">
        <v>2519929</v>
      </c>
      <c r="C675" s="90">
        <v>3835</v>
      </c>
      <c r="D675" s="20">
        <v>0.152186827486013</v>
      </c>
      <c r="E675" s="89"/>
    </row>
    <row r="676" spans="1:5" x14ac:dyDescent="0.55000000000000004">
      <c r="A676" s="19">
        <v>44594</v>
      </c>
      <c r="B676" s="90">
        <v>2560835</v>
      </c>
      <c r="C676" s="90">
        <v>3904</v>
      </c>
      <c r="D676" s="20">
        <v>0.15245027500795599</v>
      </c>
      <c r="E676" s="89"/>
    </row>
    <row r="677" spans="1:5" x14ac:dyDescent="0.55000000000000004">
      <c r="A677" s="19">
        <v>44595</v>
      </c>
      <c r="B677" s="90">
        <v>2598173</v>
      </c>
      <c r="C677" s="90">
        <v>3989</v>
      </c>
      <c r="D677" s="20">
        <v>0.15353096194903099</v>
      </c>
      <c r="E677" s="89"/>
    </row>
    <row r="678" spans="1:5" x14ac:dyDescent="0.55000000000000004">
      <c r="A678" s="19">
        <v>44596</v>
      </c>
      <c r="B678" s="90">
        <v>2629835</v>
      </c>
      <c r="C678" s="90">
        <v>4073</v>
      </c>
      <c r="D678" s="20">
        <v>0.154876636747172</v>
      </c>
      <c r="E678" s="89"/>
    </row>
    <row r="679" spans="1:5" x14ac:dyDescent="0.55000000000000004">
      <c r="A679" s="19">
        <v>44597</v>
      </c>
      <c r="B679" s="90">
        <v>2659327</v>
      </c>
      <c r="C679" s="90">
        <v>4156</v>
      </c>
      <c r="D679" s="20">
        <v>0.15628014155461101</v>
      </c>
      <c r="E679" s="89"/>
    </row>
    <row r="680" spans="1:5" x14ac:dyDescent="0.55000000000000004">
      <c r="A680" s="19">
        <v>44598</v>
      </c>
      <c r="B680" s="90">
        <v>2682847</v>
      </c>
      <c r="C680" s="90">
        <v>4201</v>
      </c>
      <c r="D680" s="20">
        <v>0.15658738645923501</v>
      </c>
      <c r="E680" s="89"/>
    </row>
    <row r="681" spans="1:5" x14ac:dyDescent="0.55000000000000004">
      <c r="A681" s="19">
        <v>44599</v>
      </c>
      <c r="B681" s="90">
        <v>2705789</v>
      </c>
      <c r="C681" s="90">
        <v>4247</v>
      </c>
      <c r="D681" s="20">
        <v>0.156959762937908</v>
      </c>
      <c r="E681" s="89"/>
    </row>
    <row r="682" spans="1:5" x14ac:dyDescent="0.55000000000000004">
      <c r="A682" s="19">
        <v>44600</v>
      </c>
      <c r="B682" s="90">
        <v>2733657</v>
      </c>
      <c r="C682" s="90">
        <v>4303</v>
      </c>
      <c r="D682" s="20">
        <v>0.15740818983508201</v>
      </c>
      <c r="E682" s="89"/>
    </row>
    <row r="683" spans="1:5" x14ac:dyDescent="0.55000000000000004">
      <c r="A683" s="19">
        <v>44601</v>
      </c>
      <c r="B683" s="90">
        <v>2764415</v>
      </c>
      <c r="C683" s="90">
        <v>4366</v>
      </c>
      <c r="D683" s="20">
        <v>0.15793576579493299</v>
      </c>
      <c r="E683" s="89"/>
    </row>
    <row r="684" spans="1:5" x14ac:dyDescent="0.55000000000000004">
      <c r="A684" s="19">
        <v>44602</v>
      </c>
      <c r="B684" s="90">
        <v>2793576</v>
      </c>
      <c r="C684" s="90">
        <v>4431</v>
      </c>
      <c r="D684" s="20">
        <v>0.15861390561774599</v>
      </c>
      <c r="E684" s="89"/>
    </row>
    <row r="685" spans="1:5" x14ac:dyDescent="0.55000000000000004">
      <c r="A685" s="19">
        <v>44603</v>
      </c>
      <c r="B685" s="90">
        <v>2823234</v>
      </c>
      <c r="C685" s="90">
        <v>4479</v>
      </c>
      <c r="D685" s="20">
        <v>0.15864784853115299</v>
      </c>
      <c r="E685" s="89"/>
    </row>
    <row r="686" spans="1:5" x14ac:dyDescent="0.55000000000000004">
      <c r="A686" s="19">
        <v>44604</v>
      </c>
      <c r="B686" s="90">
        <v>2842888</v>
      </c>
      <c r="C686" s="90">
        <v>4546</v>
      </c>
      <c r="D686" s="20">
        <v>0.15990781205590901</v>
      </c>
      <c r="E686" s="89"/>
    </row>
    <row r="687" spans="1:5" x14ac:dyDescent="0.55000000000000004">
      <c r="A687" s="19">
        <v>44605</v>
      </c>
      <c r="B687" s="90">
        <v>2866359</v>
      </c>
      <c r="C687" s="90">
        <v>4593</v>
      </c>
      <c r="D687" s="20">
        <v>0.16023812788279501</v>
      </c>
      <c r="E687" s="89"/>
    </row>
    <row r="688" spans="1:5" x14ac:dyDescent="0.55000000000000004">
      <c r="A688" s="19">
        <v>44606</v>
      </c>
      <c r="B688" s="90">
        <v>2885839</v>
      </c>
      <c r="C688" s="90">
        <v>4618</v>
      </c>
      <c r="D688" s="20">
        <v>0.160022787134002</v>
      </c>
      <c r="E688" s="89"/>
    </row>
    <row r="689" spans="1:5" x14ac:dyDescent="0.55000000000000004">
      <c r="A689" s="19">
        <v>44607</v>
      </c>
      <c r="B689" s="90">
        <v>2910523</v>
      </c>
      <c r="C689" s="90">
        <v>4669</v>
      </c>
      <c r="D689" s="20">
        <v>0.16041790427356201</v>
      </c>
      <c r="E689" s="89"/>
    </row>
    <row r="690" spans="1:5" x14ac:dyDescent="0.55000000000000004">
      <c r="A690" s="19">
        <v>44608</v>
      </c>
      <c r="B690" s="90">
        <v>2939390</v>
      </c>
      <c r="C690" s="90">
        <v>4732</v>
      </c>
      <c r="D690" s="20">
        <v>0.160985782764451</v>
      </c>
      <c r="E690" s="89"/>
    </row>
    <row r="691" spans="1:5" x14ac:dyDescent="0.55000000000000004">
      <c r="A691" s="19">
        <v>44609</v>
      </c>
      <c r="B691" s="90">
        <v>2967155</v>
      </c>
      <c r="C691" s="90">
        <v>4798</v>
      </c>
      <c r="D691" s="20">
        <v>0.16170371955627499</v>
      </c>
      <c r="E691" s="89"/>
    </row>
    <row r="692" spans="1:5" x14ac:dyDescent="0.55000000000000004">
      <c r="A692" s="19">
        <v>44610</v>
      </c>
      <c r="B692" s="90">
        <v>2992706</v>
      </c>
      <c r="C692" s="90">
        <v>4835</v>
      </c>
      <c r="D692" s="20">
        <v>0.16155947159527201</v>
      </c>
      <c r="E692" s="89"/>
    </row>
    <row r="693" spans="1:5" x14ac:dyDescent="0.55000000000000004">
      <c r="A693" s="19">
        <v>44611</v>
      </c>
      <c r="B693" s="90">
        <v>3014660</v>
      </c>
      <c r="C693" s="90">
        <v>4880</v>
      </c>
      <c r="D693" s="20">
        <v>0.16187563439989899</v>
      </c>
      <c r="E693" s="89"/>
    </row>
    <row r="694" spans="1:5" x14ac:dyDescent="0.55000000000000004">
      <c r="A694" s="19">
        <v>44612</v>
      </c>
      <c r="B694" s="90">
        <v>3032073</v>
      </c>
      <c r="C694" s="90">
        <v>4913</v>
      </c>
      <c r="D694" s="20">
        <v>0.162034357352214</v>
      </c>
      <c r="E694" s="89"/>
    </row>
    <row r="695" spans="1:5" x14ac:dyDescent="0.55000000000000004">
      <c r="A695" s="19">
        <v>44613</v>
      </c>
      <c r="B695" s="90">
        <v>3049415</v>
      </c>
      <c r="C695" s="90">
        <v>4929</v>
      </c>
      <c r="D695" s="20">
        <v>0.16163755999101501</v>
      </c>
      <c r="E695" s="89"/>
    </row>
    <row r="696" spans="1:5" x14ac:dyDescent="0.55000000000000004">
      <c r="A696" s="19">
        <v>44614</v>
      </c>
      <c r="B696" s="90">
        <v>3074114</v>
      </c>
      <c r="C696" s="90">
        <v>4965</v>
      </c>
      <c r="D696" s="20">
        <v>0.16150995050931699</v>
      </c>
      <c r="E696" s="89"/>
    </row>
    <row r="697" spans="1:5" x14ac:dyDescent="0.55000000000000004">
      <c r="A697" s="19">
        <v>44615</v>
      </c>
      <c r="B697" s="90">
        <v>3101127</v>
      </c>
      <c r="C697" s="90">
        <v>5026</v>
      </c>
      <c r="D697" s="20">
        <v>0.16207011193027601</v>
      </c>
      <c r="E697" s="89"/>
    </row>
    <row r="698" spans="1:5" x14ac:dyDescent="0.55000000000000004">
      <c r="A698" s="19">
        <v>44616</v>
      </c>
      <c r="B698" s="90">
        <v>3126857</v>
      </c>
      <c r="C698" s="90">
        <v>5068</v>
      </c>
      <c r="D698" s="20">
        <v>0.16207968576753001</v>
      </c>
      <c r="E698" s="89"/>
    </row>
    <row r="699" spans="1:5" x14ac:dyDescent="0.55000000000000004">
      <c r="A699" s="19">
        <v>44617</v>
      </c>
      <c r="B699" s="90">
        <v>3151386</v>
      </c>
      <c r="C699" s="90">
        <v>5097</v>
      </c>
      <c r="D699" s="20">
        <v>0.161738358931594</v>
      </c>
      <c r="E699" s="89"/>
    </row>
    <row r="700" spans="1:5" x14ac:dyDescent="0.55000000000000004">
      <c r="A700" s="19">
        <v>44618</v>
      </c>
      <c r="B700" s="90">
        <v>3173509</v>
      </c>
      <c r="C700" s="90">
        <v>5132</v>
      </c>
      <c r="D700" s="20">
        <v>0.16171373706518599</v>
      </c>
      <c r="E700" s="89"/>
    </row>
    <row r="701" spans="1:5" x14ac:dyDescent="0.55000000000000004">
      <c r="A701" s="19">
        <v>44619</v>
      </c>
      <c r="B701" s="90">
        <v>3191939</v>
      </c>
      <c r="C701" s="90">
        <v>5159</v>
      </c>
      <c r="D701" s="20">
        <v>0.16162589573297001</v>
      </c>
      <c r="E701" s="89"/>
    </row>
    <row r="702" spans="1:5" x14ac:dyDescent="0.55000000000000004">
      <c r="A702" s="19">
        <v>44620</v>
      </c>
      <c r="B702" s="90">
        <v>3211078</v>
      </c>
      <c r="C702" s="90">
        <v>5171</v>
      </c>
      <c r="D702" s="20">
        <v>0.16103626258845199</v>
      </c>
      <c r="E702" s="89"/>
    </row>
    <row r="703" spans="1:5" x14ac:dyDescent="0.55000000000000004">
      <c r="A703" s="19">
        <v>44621</v>
      </c>
      <c r="B703" s="90">
        <v>3236095</v>
      </c>
      <c r="C703" s="90">
        <v>5212</v>
      </c>
      <c r="D703" s="20">
        <v>0.16105831256499001</v>
      </c>
      <c r="E703" s="89"/>
    </row>
    <row r="704" spans="1:5" x14ac:dyDescent="0.55000000000000004">
      <c r="A704" s="19">
        <v>44622</v>
      </c>
      <c r="B704" s="90">
        <v>3261350</v>
      </c>
      <c r="C704" s="90">
        <v>5272</v>
      </c>
      <c r="D704" s="20">
        <v>0.161650850108084</v>
      </c>
      <c r="E704" s="89"/>
    </row>
    <row r="705" spans="1:5" x14ac:dyDescent="0.55000000000000004">
      <c r="A705" s="19">
        <v>44623</v>
      </c>
      <c r="B705" s="90">
        <v>3297205</v>
      </c>
      <c r="C705" s="90">
        <v>5317</v>
      </c>
      <c r="D705" s="20">
        <v>0.161257792584932</v>
      </c>
      <c r="E705" s="89"/>
    </row>
    <row r="706" spans="1:5" x14ac:dyDescent="0.55000000000000004">
      <c r="A706" s="19">
        <v>44624</v>
      </c>
      <c r="B706" s="90">
        <v>3321716</v>
      </c>
      <c r="C706" s="90">
        <v>5355</v>
      </c>
      <c r="D706" s="20">
        <v>0.161211855558994</v>
      </c>
      <c r="E706" s="89"/>
    </row>
    <row r="707" spans="1:5" x14ac:dyDescent="0.55000000000000004">
      <c r="A707" s="19">
        <v>44625</v>
      </c>
      <c r="B707" s="90">
        <v>3344617</v>
      </c>
      <c r="C707" s="90">
        <v>5403</v>
      </c>
      <c r="D707" s="20">
        <v>0.161543160248244</v>
      </c>
      <c r="E707" s="89"/>
    </row>
    <row r="708" spans="1:5" x14ac:dyDescent="0.55000000000000004">
      <c r="A708" s="19">
        <v>44626</v>
      </c>
      <c r="B708" s="90">
        <v>3364178</v>
      </c>
      <c r="C708" s="90">
        <v>5416</v>
      </c>
      <c r="D708" s="20">
        <v>0.16099029242804599</v>
      </c>
      <c r="E708" s="89"/>
    </row>
    <row r="709" spans="1:5" x14ac:dyDescent="0.55000000000000004">
      <c r="A709" s="19">
        <v>44627</v>
      </c>
      <c r="B709" s="90">
        <v>3385982</v>
      </c>
      <c r="C709" s="90">
        <v>5448</v>
      </c>
      <c r="D709" s="20">
        <v>0.16089866986888901</v>
      </c>
      <c r="E709" s="89"/>
    </row>
    <row r="710" spans="1:5" x14ac:dyDescent="0.55000000000000004">
      <c r="A710" s="19">
        <v>44628</v>
      </c>
      <c r="B710" s="90">
        <v>3429179</v>
      </c>
      <c r="C710" s="90">
        <v>5464</v>
      </c>
      <c r="D710" s="20">
        <v>0.15933843056895</v>
      </c>
      <c r="E710" s="89"/>
    </row>
    <row r="711" spans="1:5" x14ac:dyDescent="0.55000000000000004">
      <c r="A711" s="19">
        <v>44629</v>
      </c>
      <c r="B711" s="90">
        <v>3462781</v>
      </c>
      <c r="C711" s="90">
        <v>5499</v>
      </c>
      <c r="D711" s="20">
        <v>0.158802996782066</v>
      </c>
      <c r="E711" s="89"/>
    </row>
    <row r="712" spans="1:5" x14ac:dyDescent="0.55000000000000004">
      <c r="A712" s="19">
        <v>44630</v>
      </c>
      <c r="B712" s="90">
        <v>3500734</v>
      </c>
      <c r="C712" s="90">
        <v>5520</v>
      </c>
      <c r="D712" s="20">
        <v>0.15768121771034299</v>
      </c>
      <c r="E712" s="89"/>
    </row>
    <row r="713" spans="1:5" x14ac:dyDescent="0.55000000000000004">
      <c r="A713" s="19">
        <v>44631</v>
      </c>
      <c r="B713" s="90">
        <v>3535620</v>
      </c>
      <c r="C713" s="90">
        <v>5549</v>
      </c>
      <c r="D713" s="20">
        <v>0.15694559935739699</v>
      </c>
      <c r="E713" s="89"/>
    </row>
    <row r="714" spans="1:5" x14ac:dyDescent="0.55000000000000004">
      <c r="A714" s="19">
        <v>44632</v>
      </c>
      <c r="B714" s="90">
        <v>3567218</v>
      </c>
      <c r="C714" s="90">
        <v>5571</v>
      </c>
      <c r="D714" s="20">
        <v>0.156172120683401</v>
      </c>
      <c r="E714" s="89"/>
    </row>
    <row r="715" spans="1:5" x14ac:dyDescent="0.55000000000000004">
      <c r="A715" s="19">
        <v>44633</v>
      </c>
      <c r="B715" s="90">
        <v>3596466</v>
      </c>
      <c r="C715" s="90">
        <v>5586</v>
      </c>
      <c r="D715" s="20">
        <v>0.155319138287419</v>
      </c>
      <c r="E715" s="89"/>
    </row>
    <row r="716" spans="1:5" x14ac:dyDescent="0.55000000000000004">
      <c r="A716" s="19">
        <v>44634</v>
      </c>
      <c r="B716" s="90">
        <v>3622884</v>
      </c>
      <c r="C716" s="90">
        <v>5591</v>
      </c>
      <c r="D716" s="20">
        <v>0.154324565732715</v>
      </c>
      <c r="E716" s="89"/>
    </row>
    <row r="717" spans="1:5" x14ac:dyDescent="0.55000000000000004">
      <c r="A717" s="19">
        <v>44635</v>
      </c>
      <c r="B717" s="90">
        <v>3656931</v>
      </c>
      <c r="C717" s="90">
        <v>5616</v>
      </c>
      <c r="D717" s="20">
        <v>0.15357139634299899</v>
      </c>
      <c r="E717" s="89"/>
    </row>
    <row r="718" spans="1:5" x14ac:dyDescent="0.55000000000000004">
      <c r="A718" s="19">
        <v>44636</v>
      </c>
      <c r="B718" s="90">
        <v>3715615</v>
      </c>
      <c r="C718" s="90">
        <v>5639</v>
      </c>
      <c r="D718" s="20">
        <v>0.15176491644048201</v>
      </c>
      <c r="E718" s="89"/>
    </row>
    <row r="719" spans="1:5" x14ac:dyDescent="0.55000000000000004">
      <c r="A719" s="19">
        <v>44637</v>
      </c>
      <c r="B719" s="90">
        <v>3767956</v>
      </c>
      <c r="C719" s="90">
        <v>5665</v>
      </c>
      <c r="D719" s="20">
        <v>0.15034676625735499</v>
      </c>
      <c r="E719" s="89"/>
    </row>
    <row r="720" spans="1:5" x14ac:dyDescent="0.55000000000000004">
      <c r="A720" s="19">
        <v>44638</v>
      </c>
      <c r="B720" s="90">
        <v>3816633</v>
      </c>
      <c r="C720" s="90">
        <v>5694</v>
      </c>
      <c r="D720" s="20">
        <v>0.14918908891685401</v>
      </c>
      <c r="E720" s="89"/>
    </row>
    <row r="721" spans="1:5" x14ac:dyDescent="0.55000000000000004">
      <c r="A721" s="19">
        <v>44639</v>
      </c>
      <c r="B721" s="90">
        <v>3863112</v>
      </c>
      <c r="C721" s="90">
        <v>5721</v>
      </c>
      <c r="D721" s="20">
        <v>0.14809304001540699</v>
      </c>
      <c r="E721" s="89"/>
    </row>
    <row r="722" spans="1:5" x14ac:dyDescent="0.55000000000000004">
      <c r="A722" s="19">
        <v>44640</v>
      </c>
      <c r="B722" s="90">
        <v>3903473</v>
      </c>
      <c r="C722" s="90">
        <v>5730</v>
      </c>
      <c r="D722" s="20">
        <v>0.146792356447707</v>
      </c>
      <c r="E722" s="89"/>
    </row>
    <row r="723" spans="1:5" x14ac:dyDescent="0.55000000000000004">
      <c r="A723" s="19">
        <v>44641</v>
      </c>
      <c r="B723" s="90">
        <v>3943245</v>
      </c>
      <c r="C723" s="90">
        <v>5736</v>
      </c>
      <c r="D723" s="20">
        <v>0.14546395164388701</v>
      </c>
      <c r="E723" s="89"/>
    </row>
    <row r="724" spans="1:5" x14ac:dyDescent="0.55000000000000004">
      <c r="A724" s="19">
        <v>44642</v>
      </c>
      <c r="B724" s="90">
        <v>3996983</v>
      </c>
      <c r="C724" s="90">
        <v>5763</v>
      </c>
      <c r="D724" s="20">
        <v>0.144183750593885</v>
      </c>
      <c r="E724" s="89"/>
    </row>
    <row r="725" spans="1:5" x14ac:dyDescent="0.55000000000000004">
      <c r="A725" s="19">
        <v>44643</v>
      </c>
      <c r="B725" s="90">
        <v>4058958</v>
      </c>
      <c r="C725" s="90">
        <v>5789</v>
      </c>
      <c r="D725" s="20">
        <v>0.142622811076143</v>
      </c>
      <c r="E725" s="89"/>
    </row>
    <row r="726" spans="1:5" x14ac:dyDescent="0.55000000000000004">
      <c r="A726" s="19">
        <v>44644</v>
      </c>
      <c r="B726" s="90">
        <v>4122142</v>
      </c>
      <c r="C726" s="90">
        <v>5824</v>
      </c>
      <c r="D726" s="20">
        <v>0.141285768418458</v>
      </c>
      <c r="E726" s="89"/>
    </row>
    <row r="727" spans="1:5" x14ac:dyDescent="0.55000000000000004">
      <c r="A727" s="19">
        <v>44645</v>
      </c>
      <c r="B727" s="90">
        <v>4180842</v>
      </c>
      <c r="C727" s="90">
        <v>5852</v>
      </c>
      <c r="D727" s="20">
        <v>0.13997180472258899</v>
      </c>
      <c r="E727" s="89"/>
    </row>
    <row r="728" spans="1:5" x14ac:dyDescent="0.55000000000000004">
      <c r="A728" s="19">
        <v>44646</v>
      </c>
      <c r="B728" s="90">
        <v>4232861</v>
      </c>
      <c r="C728" s="90">
        <v>5882</v>
      </c>
      <c r="D728" s="20">
        <v>0.13896038636751801</v>
      </c>
      <c r="E728" s="89"/>
    </row>
    <row r="729" spans="1:5" x14ac:dyDescent="0.55000000000000004">
      <c r="A729" s="19">
        <v>44647</v>
      </c>
      <c r="B729" s="90">
        <v>4279337</v>
      </c>
      <c r="C729" s="90">
        <v>5891</v>
      </c>
      <c r="D729" s="20">
        <v>0.137661511584622</v>
      </c>
      <c r="E729" s="89"/>
    </row>
    <row r="730" spans="1:5" x14ac:dyDescent="0.55000000000000004">
      <c r="A730" s="19">
        <v>44648</v>
      </c>
      <c r="B730" s="90">
        <v>4326294</v>
      </c>
      <c r="C730" s="90">
        <v>5897</v>
      </c>
      <c r="D730" s="20">
        <v>0.13630603930292301</v>
      </c>
      <c r="E730" s="89"/>
    </row>
    <row r="731" spans="1:5" x14ac:dyDescent="0.55000000000000004">
      <c r="A731" s="19">
        <v>44649</v>
      </c>
      <c r="B731" s="90">
        <v>4386542</v>
      </c>
      <c r="C731" s="90">
        <v>5928</v>
      </c>
      <c r="D731" s="20">
        <v>0.135140618737949</v>
      </c>
      <c r="E731" s="89"/>
    </row>
    <row r="732" spans="1:5" x14ac:dyDescent="0.55000000000000004">
      <c r="A732" s="19">
        <v>44650</v>
      </c>
      <c r="B732" s="90">
        <v>4453921</v>
      </c>
      <c r="C732" s="90">
        <v>5962</v>
      </c>
      <c r="D732" s="20">
        <v>0.13385958125436001</v>
      </c>
      <c r="E732" s="89"/>
    </row>
    <row r="733" spans="1:5" x14ac:dyDescent="0.55000000000000004">
      <c r="A733" s="19">
        <v>44651</v>
      </c>
      <c r="B733" s="90">
        <v>4514207</v>
      </c>
      <c r="C733" s="90">
        <v>5994</v>
      </c>
      <c r="D733" s="20">
        <v>0.132780796272745</v>
      </c>
      <c r="E733" s="89"/>
    </row>
    <row r="734" spans="1:5" x14ac:dyDescent="0.55000000000000004">
      <c r="A734" s="19">
        <v>44652</v>
      </c>
      <c r="B734" s="90">
        <v>4578611</v>
      </c>
      <c r="C734" s="90">
        <v>6341</v>
      </c>
      <c r="D734" s="20">
        <v>0.13849178276992699</v>
      </c>
      <c r="E734" s="89"/>
    </row>
    <row r="735" spans="1:5" x14ac:dyDescent="0.55000000000000004">
      <c r="A735" s="19">
        <v>44653</v>
      </c>
      <c r="B735" s="90">
        <v>4633069</v>
      </c>
      <c r="C735" s="90">
        <v>6367</v>
      </c>
      <c r="D735" s="20">
        <v>0.13742510633880001</v>
      </c>
      <c r="E735" s="89"/>
    </row>
    <row r="736" spans="1:5" x14ac:dyDescent="0.55000000000000004">
      <c r="A736" s="19">
        <v>44654</v>
      </c>
      <c r="B736" s="90">
        <v>4680816</v>
      </c>
      <c r="C736" s="90">
        <v>6384</v>
      </c>
      <c r="D736" s="20">
        <v>0.13638647620414901</v>
      </c>
      <c r="E736" s="89"/>
    </row>
    <row r="737" spans="1:5" x14ac:dyDescent="0.55000000000000004">
      <c r="A737" s="19">
        <v>44655</v>
      </c>
      <c r="B737" s="90">
        <v>4727501</v>
      </c>
      <c r="C737" s="90">
        <v>6398</v>
      </c>
      <c r="D737" s="20">
        <v>0.13533577253606099</v>
      </c>
      <c r="E737" s="89"/>
    </row>
    <row r="738" spans="1:5" x14ac:dyDescent="0.55000000000000004">
      <c r="A738" s="19">
        <v>44656</v>
      </c>
      <c r="B738" s="90">
        <v>4785679</v>
      </c>
      <c r="C738" s="90">
        <v>6435</v>
      </c>
      <c r="D738" s="20">
        <v>0.13446367798592401</v>
      </c>
      <c r="E738" s="89"/>
    </row>
    <row r="739" spans="1:5" x14ac:dyDescent="0.55000000000000004">
      <c r="A739" s="19">
        <v>44657</v>
      </c>
      <c r="B739" s="90">
        <v>4847662</v>
      </c>
      <c r="C739" s="90">
        <v>6462</v>
      </c>
      <c r="D739" s="20">
        <v>0.13330137290925001</v>
      </c>
      <c r="E739" s="89"/>
    </row>
    <row r="740" spans="1:5" x14ac:dyDescent="0.55000000000000004">
      <c r="A740" s="19">
        <v>44658</v>
      </c>
      <c r="B740" s="90">
        <v>4911725</v>
      </c>
      <c r="C740" s="90">
        <v>6495</v>
      </c>
      <c r="D740" s="20">
        <v>0.13223460189648201</v>
      </c>
      <c r="E740" s="89"/>
    </row>
    <row r="741" spans="1:5" x14ac:dyDescent="0.55000000000000004">
      <c r="A741" s="19">
        <v>44659</v>
      </c>
      <c r="B741" s="90">
        <v>4970754</v>
      </c>
      <c r="C741" s="90">
        <v>6526</v>
      </c>
      <c r="D741" s="20">
        <v>0.131287929356391</v>
      </c>
      <c r="E741" s="89"/>
    </row>
    <row r="742" spans="1:5" x14ac:dyDescent="0.55000000000000004">
      <c r="A742" s="19">
        <v>44660</v>
      </c>
      <c r="B742" s="90">
        <v>5019894</v>
      </c>
      <c r="C742" s="90">
        <v>6550</v>
      </c>
      <c r="D742" s="20">
        <v>0.13048084282257799</v>
      </c>
      <c r="E742" s="89"/>
    </row>
    <row r="743" spans="1:5" x14ac:dyDescent="0.55000000000000004">
      <c r="A743" s="19">
        <v>44661</v>
      </c>
      <c r="B743" s="90">
        <v>5064885</v>
      </c>
      <c r="C743" s="90">
        <v>6564</v>
      </c>
      <c r="D743" s="20">
        <v>0.12959820410532499</v>
      </c>
      <c r="E743" s="89"/>
    </row>
    <row r="744" spans="1:5" x14ac:dyDescent="0.55000000000000004">
      <c r="A744" s="19">
        <v>44662</v>
      </c>
      <c r="B744" s="90">
        <v>5107611</v>
      </c>
      <c r="C744" s="90">
        <v>6569</v>
      </c>
      <c r="D744" s="20">
        <v>0.12861198709142099</v>
      </c>
      <c r="E744" s="89"/>
    </row>
    <row r="745" spans="1:5" x14ac:dyDescent="0.55000000000000004">
      <c r="A745" s="19">
        <v>44663</v>
      </c>
      <c r="B745" s="90">
        <v>5154493</v>
      </c>
      <c r="C745" s="90">
        <v>6609</v>
      </c>
      <c r="D745" s="20">
        <v>0.12821823601273699</v>
      </c>
      <c r="E745" s="89"/>
    </row>
    <row r="746" spans="1:5" x14ac:dyDescent="0.55000000000000004">
      <c r="A746" s="19">
        <v>44664</v>
      </c>
      <c r="B746" s="90">
        <v>5208368</v>
      </c>
      <c r="C746" s="90">
        <v>6648</v>
      </c>
      <c r="D746" s="20">
        <v>0.127640750423165</v>
      </c>
      <c r="E746" s="89"/>
    </row>
    <row r="747" spans="1:5" x14ac:dyDescent="0.55000000000000004">
      <c r="A747" s="19">
        <v>44665</v>
      </c>
      <c r="B747" s="90">
        <v>5262288</v>
      </c>
      <c r="C747" s="90">
        <v>6693</v>
      </c>
      <c r="D747" s="20">
        <v>0.12718802163621601</v>
      </c>
      <c r="E747" s="89"/>
    </row>
    <row r="748" spans="1:5" x14ac:dyDescent="0.55000000000000004">
      <c r="A748" s="19">
        <v>44666</v>
      </c>
      <c r="B748" s="90">
        <v>5310268</v>
      </c>
      <c r="C748" s="90">
        <v>6720</v>
      </c>
      <c r="D748" s="20">
        <v>0.126547285372414</v>
      </c>
      <c r="E748" s="89"/>
    </row>
    <row r="749" spans="1:5" x14ac:dyDescent="0.55000000000000004">
      <c r="A749" s="19">
        <v>44667</v>
      </c>
      <c r="B749" s="90">
        <v>5351917</v>
      </c>
      <c r="C749" s="90">
        <v>6762</v>
      </c>
      <c r="D749" s="20">
        <v>0.12634725090093901</v>
      </c>
      <c r="E749" s="89"/>
    </row>
    <row r="750" spans="1:5" x14ac:dyDescent="0.55000000000000004">
      <c r="A750" s="19">
        <v>44668</v>
      </c>
      <c r="B750" s="90">
        <v>5385110</v>
      </c>
      <c r="C750" s="90">
        <v>6777</v>
      </c>
      <c r="D750" s="20">
        <v>0.12584701148166</v>
      </c>
      <c r="E750" s="89"/>
    </row>
    <row r="751" spans="1:5" x14ac:dyDescent="0.55000000000000004">
      <c r="A751" s="19">
        <v>44669</v>
      </c>
      <c r="B751" s="90">
        <v>5419380</v>
      </c>
      <c r="C751" s="90">
        <v>6786</v>
      </c>
      <c r="D751" s="20">
        <v>0.12521727577693401</v>
      </c>
      <c r="E751" s="89"/>
    </row>
    <row r="752" spans="1:5" x14ac:dyDescent="0.55000000000000004">
      <c r="A752" s="19">
        <v>44670</v>
      </c>
      <c r="B752" s="90">
        <v>5457988</v>
      </c>
      <c r="C752" s="90">
        <v>6807</v>
      </c>
      <c r="D752" s="20">
        <v>0.12471628739381618</v>
      </c>
      <c r="E752" s="89"/>
    </row>
    <row r="753" spans="1:5" x14ac:dyDescent="0.55000000000000004">
      <c r="A753" s="19">
        <v>44671</v>
      </c>
      <c r="B753" s="16">
        <v>5509313</v>
      </c>
      <c r="C753" s="90">
        <v>6842</v>
      </c>
      <c r="D753" s="20">
        <v>0.12418971294606061</v>
      </c>
      <c r="E753" s="89"/>
    </row>
    <row r="754" spans="1:5" x14ac:dyDescent="0.55000000000000004">
      <c r="A754" s="19">
        <v>44672</v>
      </c>
      <c r="B754" s="90">
        <v>5563870</v>
      </c>
      <c r="C754" s="90">
        <v>6893</v>
      </c>
      <c r="D754" s="20">
        <v>0.12388858833869232</v>
      </c>
      <c r="E754" s="89"/>
    </row>
    <row r="755" spans="1:5" x14ac:dyDescent="0.55000000000000004">
      <c r="A755" s="19">
        <v>44673</v>
      </c>
      <c r="B755" s="90">
        <v>5612854</v>
      </c>
      <c r="C755" s="90">
        <v>6939</v>
      </c>
      <c r="D755" s="20">
        <v>0.12362694629149448</v>
      </c>
      <c r="E755" s="89"/>
    </row>
    <row r="756" spans="1:5" x14ac:dyDescent="0.55000000000000004">
      <c r="A756" s="19">
        <v>44674</v>
      </c>
      <c r="B756" s="90">
        <v>5654608</v>
      </c>
      <c r="C756" s="90">
        <v>6970</v>
      </c>
      <c r="D756" s="20">
        <v>0.12326230217903698</v>
      </c>
      <c r="E756" s="89"/>
    </row>
    <row r="757" spans="1:5" x14ac:dyDescent="0.55000000000000004">
      <c r="A757" s="19">
        <v>44675</v>
      </c>
      <c r="B757" s="90">
        <v>5689377</v>
      </c>
      <c r="C757" s="90">
        <v>6989</v>
      </c>
      <c r="D757" s="20">
        <v>0.1228429756017223</v>
      </c>
      <c r="E757" s="89"/>
    </row>
    <row r="758" spans="1:5" x14ac:dyDescent="0.55000000000000004">
      <c r="A758" s="19">
        <v>44676</v>
      </c>
      <c r="B758" s="90">
        <v>5720127</v>
      </c>
      <c r="C758" s="90">
        <v>7002</v>
      </c>
      <c r="D758" s="20">
        <v>0.1224098695710777</v>
      </c>
      <c r="E758" s="89"/>
    </row>
    <row r="759" spans="1:5" x14ac:dyDescent="0.55000000000000004">
      <c r="A759" s="19">
        <v>44677</v>
      </c>
      <c r="B759" s="90">
        <v>5756477</v>
      </c>
      <c r="C759" s="90">
        <v>7069</v>
      </c>
      <c r="D759" s="20">
        <v>0.12280080333856974</v>
      </c>
      <c r="E759" s="89"/>
    </row>
    <row r="760" spans="1:5" x14ac:dyDescent="0.55000000000000004">
      <c r="A760" s="19">
        <v>44678</v>
      </c>
      <c r="B760" s="90">
        <v>5801214</v>
      </c>
      <c r="C760" s="90">
        <v>7113</v>
      </c>
      <c r="D760" s="20">
        <v>0.122612267018593</v>
      </c>
      <c r="E760" s="89"/>
    </row>
    <row r="761" spans="1:5" x14ac:dyDescent="0.55000000000000004">
      <c r="A761" s="19">
        <v>44679</v>
      </c>
      <c r="B761" s="90">
        <v>5847352</v>
      </c>
      <c r="C761" s="90">
        <v>7163</v>
      </c>
      <c r="D761" s="20">
        <v>0.12249989396909919</v>
      </c>
      <c r="E761" s="89"/>
    </row>
    <row r="762" spans="1:5" x14ac:dyDescent="0.55000000000000004">
      <c r="A762" s="19">
        <v>44680</v>
      </c>
      <c r="B762" s="90">
        <v>5889048</v>
      </c>
      <c r="C762" s="90">
        <v>7189</v>
      </c>
      <c r="D762" s="20">
        <v>0.12207406018765682</v>
      </c>
      <c r="E762" s="89"/>
    </row>
    <row r="763" spans="1:5" x14ac:dyDescent="0.55000000000000004">
      <c r="A763" s="21">
        <v>44681</v>
      </c>
      <c r="B763" s="93">
        <v>5928306</v>
      </c>
      <c r="C763" s="93">
        <v>7223</v>
      </c>
      <c r="D763" s="22">
        <v>0.12183918981240173</v>
      </c>
      <c r="E763" s="89"/>
    </row>
    <row r="764" spans="1:5" x14ac:dyDescent="0.55000000000000004">
      <c r="A764" s="68" t="s">
        <v>118</v>
      </c>
      <c r="B764" s="90"/>
      <c r="C764" s="90"/>
      <c r="D764" s="20"/>
      <c r="E764" s="89"/>
    </row>
  </sheetData>
  <hyperlinks>
    <hyperlink ref="I1" location="Contents!A1" display="Return to contents page" xr:uid="{8E9DCAF1-7A46-4453-A370-235E94E5F8D9}"/>
  </hyperlinks>
  <pageMargins left="0.7" right="0.7" top="0.75" bottom="0.75" header="0.3" footer="0.3"/>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ADE7E-BB11-4B5B-A795-925CEFA943A3}">
  <dimension ref="A1:M45"/>
  <sheetViews>
    <sheetView showGridLines="0" workbookViewId="0">
      <selection activeCell="F3" sqref="A3:F3"/>
    </sheetView>
  </sheetViews>
  <sheetFormatPr defaultRowHeight="14.4" x14ac:dyDescent="0.55000000000000004"/>
  <sheetData>
    <row r="1" spans="1:13" x14ac:dyDescent="0.55000000000000004">
      <c r="A1" s="134" t="s">
        <v>649</v>
      </c>
      <c r="M1" s="2" t="s">
        <v>887</v>
      </c>
    </row>
    <row r="3" spans="1:13" x14ac:dyDescent="0.55000000000000004">
      <c r="A3" s="383" t="s">
        <v>522</v>
      </c>
      <c r="B3" s="406" t="s">
        <v>696</v>
      </c>
      <c r="C3" s="406" t="s">
        <v>697</v>
      </c>
      <c r="D3" s="406" t="s">
        <v>698</v>
      </c>
      <c r="E3" s="406" t="s">
        <v>699</v>
      </c>
      <c r="F3" s="406" t="s">
        <v>700</v>
      </c>
      <c r="G3" s="261" t="s">
        <v>232</v>
      </c>
    </row>
    <row r="4" spans="1:13" x14ac:dyDescent="0.55000000000000004">
      <c r="A4" s="129">
        <v>1979</v>
      </c>
      <c r="B4" s="262">
        <v>18</v>
      </c>
      <c r="C4" s="262">
        <v>23</v>
      </c>
      <c r="D4" s="262">
        <v>54</v>
      </c>
      <c r="E4" s="262">
        <v>80</v>
      </c>
      <c r="F4" s="262">
        <v>104</v>
      </c>
      <c r="G4" s="262">
        <v>181</v>
      </c>
    </row>
    <row r="5" spans="1:13" x14ac:dyDescent="0.55000000000000004">
      <c r="A5" s="129">
        <v>1980</v>
      </c>
      <c r="B5" s="262">
        <v>12</v>
      </c>
      <c r="C5" s="262">
        <v>36</v>
      </c>
      <c r="D5" s="262">
        <v>67</v>
      </c>
      <c r="E5" s="262">
        <v>101</v>
      </c>
      <c r="F5" s="262">
        <v>140</v>
      </c>
      <c r="G5" s="262">
        <v>223</v>
      </c>
    </row>
    <row r="6" spans="1:13" x14ac:dyDescent="0.55000000000000004">
      <c r="A6" s="129">
        <v>1981</v>
      </c>
      <c r="B6" s="262">
        <v>19</v>
      </c>
      <c r="C6" s="262">
        <v>37</v>
      </c>
      <c r="D6" s="262">
        <v>65</v>
      </c>
      <c r="E6" s="262">
        <v>114</v>
      </c>
      <c r="F6" s="262">
        <v>122</v>
      </c>
      <c r="G6" s="262">
        <v>244</v>
      </c>
    </row>
    <row r="7" spans="1:13" x14ac:dyDescent="0.55000000000000004">
      <c r="A7" s="129">
        <v>1982</v>
      </c>
      <c r="B7" s="262">
        <v>25</v>
      </c>
      <c r="C7" s="262">
        <v>34</v>
      </c>
      <c r="D7" s="262">
        <v>74</v>
      </c>
      <c r="E7" s="262">
        <v>130</v>
      </c>
      <c r="F7" s="262">
        <v>196</v>
      </c>
      <c r="G7" s="262">
        <v>319</v>
      </c>
    </row>
    <row r="8" spans="1:13" x14ac:dyDescent="0.55000000000000004">
      <c r="A8" s="129">
        <v>1983</v>
      </c>
      <c r="B8" s="262">
        <v>16</v>
      </c>
      <c r="C8" s="262">
        <v>35</v>
      </c>
      <c r="D8" s="262">
        <v>80</v>
      </c>
      <c r="E8" s="262">
        <v>124</v>
      </c>
      <c r="F8" s="262">
        <v>160</v>
      </c>
      <c r="G8" s="262">
        <v>264</v>
      </c>
    </row>
    <row r="9" spans="1:13" x14ac:dyDescent="0.55000000000000004">
      <c r="A9" s="129">
        <v>1984</v>
      </c>
      <c r="B9" s="262">
        <v>21</v>
      </c>
      <c r="C9" s="262">
        <v>47</v>
      </c>
      <c r="D9" s="262">
        <v>94</v>
      </c>
      <c r="E9" s="262">
        <v>166</v>
      </c>
      <c r="F9" s="262">
        <v>229</v>
      </c>
      <c r="G9" s="262">
        <v>365</v>
      </c>
    </row>
    <row r="10" spans="1:13" x14ac:dyDescent="0.55000000000000004">
      <c r="A10" s="129">
        <v>1985</v>
      </c>
      <c r="B10" s="262">
        <v>46</v>
      </c>
      <c r="C10" s="262">
        <v>50</v>
      </c>
      <c r="D10" s="262">
        <v>121</v>
      </c>
      <c r="E10" s="262">
        <v>220</v>
      </c>
      <c r="F10" s="262">
        <v>323</v>
      </c>
      <c r="G10" s="262">
        <v>577</v>
      </c>
    </row>
    <row r="11" spans="1:13" x14ac:dyDescent="0.55000000000000004">
      <c r="A11" s="129">
        <v>1986</v>
      </c>
      <c r="B11" s="262">
        <v>25</v>
      </c>
      <c r="C11" s="262">
        <v>67</v>
      </c>
      <c r="D11" s="262">
        <v>132</v>
      </c>
      <c r="E11" s="262">
        <v>242</v>
      </c>
      <c r="F11" s="262">
        <v>313</v>
      </c>
      <c r="G11" s="262">
        <v>610</v>
      </c>
    </row>
    <row r="12" spans="1:13" x14ac:dyDescent="0.55000000000000004">
      <c r="A12" s="129">
        <v>1987</v>
      </c>
      <c r="B12" s="262">
        <v>34</v>
      </c>
      <c r="C12" s="262">
        <v>56</v>
      </c>
      <c r="D12" s="262">
        <v>136</v>
      </c>
      <c r="E12" s="262">
        <v>277</v>
      </c>
      <c r="F12" s="262">
        <v>380</v>
      </c>
      <c r="G12" s="262">
        <v>776</v>
      </c>
    </row>
    <row r="13" spans="1:13" x14ac:dyDescent="0.55000000000000004">
      <c r="A13" s="129">
        <v>1988</v>
      </c>
      <c r="B13" s="262">
        <v>24</v>
      </c>
      <c r="C13" s="262">
        <v>56</v>
      </c>
      <c r="D13" s="262">
        <v>145</v>
      </c>
      <c r="E13" s="262">
        <v>336</v>
      </c>
      <c r="F13" s="262">
        <v>455</v>
      </c>
      <c r="G13" s="262">
        <v>869</v>
      </c>
    </row>
    <row r="14" spans="1:13" x14ac:dyDescent="0.55000000000000004">
      <c r="A14" s="129">
        <v>1989</v>
      </c>
      <c r="B14" s="262">
        <v>24</v>
      </c>
      <c r="C14" s="262">
        <v>80</v>
      </c>
      <c r="D14" s="262">
        <v>151</v>
      </c>
      <c r="E14" s="262">
        <v>352</v>
      </c>
      <c r="F14" s="262">
        <v>549</v>
      </c>
      <c r="G14" s="262">
        <v>1015</v>
      </c>
    </row>
    <row r="15" spans="1:13" x14ac:dyDescent="0.55000000000000004">
      <c r="A15" s="129">
        <v>1990</v>
      </c>
      <c r="B15" s="262">
        <v>30</v>
      </c>
      <c r="C15" s="262">
        <v>79</v>
      </c>
      <c r="D15" s="262">
        <v>142</v>
      </c>
      <c r="E15" s="262">
        <v>324</v>
      </c>
      <c r="F15" s="262">
        <v>470</v>
      </c>
      <c r="G15" s="262">
        <v>1031</v>
      </c>
    </row>
    <row r="16" spans="1:13" x14ac:dyDescent="0.55000000000000004">
      <c r="A16" s="129">
        <v>1991</v>
      </c>
      <c r="B16" s="262">
        <v>20</v>
      </c>
      <c r="C16" s="262">
        <v>57</v>
      </c>
      <c r="D16" s="262">
        <v>127</v>
      </c>
      <c r="E16" s="262">
        <v>323</v>
      </c>
      <c r="F16" s="262">
        <v>524</v>
      </c>
      <c r="G16" s="262">
        <v>1043</v>
      </c>
    </row>
    <row r="17" spans="1:7" x14ac:dyDescent="0.55000000000000004">
      <c r="A17" s="129">
        <v>1992</v>
      </c>
      <c r="B17" s="262">
        <v>20</v>
      </c>
      <c r="C17" s="262">
        <v>70</v>
      </c>
      <c r="D17" s="262">
        <v>170</v>
      </c>
      <c r="E17" s="262">
        <v>367</v>
      </c>
      <c r="F17" s="262">
        <v>587</v>
      </c>
      <c r="G17" s="262">
        <v>1253</v>
      </c>
    </row>
    <row r="18" spans="1:7" x14ac:dyDescent="0.55000000000000004">
      <c r="A18" s="129">
        <v>1993</v>
      </c>
      <c r="B18" s="262">
        <v>31</v>
      </c>
      <c r="C18" s="262">
        <v>68</v>
      </c>
      <c r="D18" s="262">
        <v>157</v>
      </c>
      <c r="E18" s="262">
        <v>373</v>
      </c>
      <c r="F18" s="262">
        <v>684</v>
      </c>
      <c r="G18" s="262">
        <v>1365</v>
      </c>
    </row>
    <row r="19" spans="1:7" x14ac:dyDescent="0.55000000000000004">
      <c r="A19" s="129">
        <v>1994</v>
      </c>
      <c r="B19" s="262">
        <v>25</v>
      </c>
      <c r="C19" s="262">
        <v>86</v>
      </c>
      <c r="D19" s="262">
        <v>219</v>
      </c>
      <c r="E19" s="262">
        <v>418</v>
      </c>
      <c r="F19" s="262">
        <v>783</v>
      </c>
      <c r="G19" s="262">
        <v>1726</v>
      </c>
    </row>
    <row r="20" spans="1:7" x14ac:dyDescent="0.55000000000000004">
      <c r="A20" s="129">
        <v>1995</v>
      </c>
      <c r="B20" s="262">
        <v>19</v>
      </c>
      <c r="C20" s="262">
        <v>77</v>
      </c>
      <c r="D20" s="262">
        <v>185</v>
      </c>
      <c r="E20" s="262">
        <v>409</v>
      </c>
      <c r="F20" s="262">
        <v>809</v>
      </c>
      <c r="G20" s="262">
        <v>1833</v>
      </c>
    </row>
    <row r="21" spans="1:7" x14ac:dyDescent="0.55000000000000004">
      <c r="A21" s="129">
        <v>1996</v>
      </c>
      <c r="B21" s="262">
        <v>26</v>
      </c>
      <c r="C21" s="262">
        <v>68</v>
      </c>
      <c r="D21" s="262">
        <v>216</v>
      </c>
      <c r="E21" s="262">
        <v>476</v>
      </c>
      <c r="F21" s="262">
        <v>866</v>
      </c>
      <c r="G21" s="262">
        <v>2135</v>
      </c>
    </row>
    <row r="22" spans="1:7" x14ac:dyDescent="0.55000000000000004">
      <c r="A22" s="129">
        <v>1997</v>
      </c>
      <c r="B22" s="262">
        <v>41</v>
      </c>
      <c r="C22" s="262">
        <v>69</v>
      </c>
      <c r="D22" s="262">
        <v>207</v>
      </c>
      <c r="E22" s="262">
        <v>375</v>
      </c>
      <c r="F22" s="262">
        <v>705</v>
      </c>
      <c r="G22" s="262">
        <v>1878</v>
      </c>
    </row>
    <row r="23" spans="1:7" x14ac:dyDescent="0.55000000000000004">
      <c r="A23" s="129">
        <v>1998</v>
      </c>
      <c r="B23" s="262">
        <v>29</v>
      </c>
      <c r="C23" s="262">
        <v>69</v>
      </c>
      <c r="D23" s="262">
        <v>170</v>
      </c>
      <c r="E23" s="262">
        <v>424</v>
      </c>
      <c r="F23" s="262">
        <v>704</v>
      </c>
      <c r="G23" s="262">
        <v>1824</v>
      </c>
    </row>
    <row r="24" spans="1:7" x14ac:dyDescent="0.55000000000000004">
      <c r="A24" s="129">
        <v>1999</v>
      </c>
      <c r="B24" s="262">
        <v>28</v>
      </c>
      <c r="C24" s="262">
        <v>76</v>
      </c>
      <c r="D24" s="262">
        <v>213</v>
      </c>
      <c r="E24" s="262">
        <v>390</v>
      </c>
      <c r="F24" s="262">
        <v>684</v>
      </c>
      <c r="G24" s="262">
        <v>2020</v>
      </c>
    </row>
    <row r="25" spans="1:7" x14ac:dyDescent="0.55000000000000004">
      <c r="A25" s="129">
        <v>2000</v>
      </c>
      <c r="B25" s="262">
        <v>34</v>
      </c>
      <c r="C25" s="262">
        <v>65</v>
      </c>
      <c r="D25" s="262">
        <v>185</v>
      </c>
      <c r="E25" s="262">
        <v>446</v>
      </c>
      <c r="F25" s="262">
        <v>728</v>
      </c>
      <c r="G25" s="262">
        <v>2178</v>
      </c>
    </row>
    <row r="26" spans="1:7" x14ac:dyDescent="0.55000000000000004">
      <c r="A26" s="129">
        <v>2001</v>
      </c>
      <c r="B26" s="262">
        <v>28</v>
      </c>
      <c r="C26" s="262">
        <v>62</v>
      </c>
      <c r="D26" s="262">
        <v>198</v>
      </c>
      <c r="E26" s="262">
        <v>422</v>
      </c>
      <c r="F26" s="262">
        <v>725</v>
      </c>
      <c r="G26" s="262">
        <v>2280</v>
      </c>
    </row>
    <row r="27" spans="1:7" x14ac:dyDescent="0.55000000000000004">
      <c r="A27" s="129">
        <v>2002</v>
      </c>
      <c r="B27" s="262">
        <v>40</v>
      </c>
      <c r="C27" s="262">
        <v>69</v>
      </c>
      <c r="D27" s="262">
        <v>222</v>
      </c>
      <c r="E27" s="262">
        <v>507</v>
      </c>
      <c r="F27" s="262">
        <v>873</v>
      </c>
      <c r="G27" s="262">
        <v>2635</v>
      </c>
    </row>
    <row r="28" spans="1:7" x14ac:dyDescent="0.55000000000000004">
      <c r="A28" s="129">
        <v>2003</v>
      </c>
      <c r="B28" s="262">
        <v>41</v>
      </c>
      <c r="C28" s="262">
        <v>59</v>
      </c>
      <c r="D28" s="262">
        <v>159</v>
      </c>
      <c r="E28" s="262">
        <v>430</v>
      </c>
      <c r="F28" s="262">
        <v>866</v>
      </c>
      <c r="G28" s="262">
        <v>2697</v>
      </c>
    </row>
    <row r="29" spans="1:7" x14ac:dyDescent="0.55000000000000004">
      <c r="A29" s="129">
        <v>2004</v>
      </c>
      <c r="B29" s="262">
        <v>30</v>
      </c>
      <c r="C29" s="262">
        <v>76</v>
      </c>
      <c r="D29" s="262">
        <v>201</v>
      </c>
      <c r="E29" s="262">
        <v>496</v>
      </c>
      <c r="F29" s="262">
        <v>987</v>
      </c>
      <c r="G29" s="262">
        <v>2802</v>
      </c>
    </row>
    <row r="30" spans="1:7" x14ac:dyDescent="0.55000000000000004">
      <c r="A30" s="129">
        <v>2005</v>
      </c>
      <c r="B30" s="262">
        <v>39</v>
      </c>
      <c r="C30" s="262">
        <v>75</v>
      </c>
      <c r="D30" s="262">
        <v>189</v>
      </c>
      <c r="E30" s="262">
        <v>496</v>
      </c>
      <c r="F30" s="262">
        <v>1016</v>
      </c>
      <c r="G30" s="262">
        <v>2815</v>
      </c>
    </row>
    <row r="31" spans="1:7" x14ac:dyDescent="0.55000000000000004">
      <c r="A31" s="129">
        <v>2006</v>
      </c>
      <c r="B31" s="262">
        <v>52</v>
      </c>
      <c r="C31" s="262">
        <v>93</v>
      </c>
      <c r="D31" s="262">
        <v>226</v>
      </c>
      <c r="E31" s="262">
        <v>628</v>
      </c>
      <c r="F31" s="262">
        <v>1383</v>
      </c>
      <c r="G31" s="262">
        <v>4142</v>
      </c>
    </row>
    <row r="32" spans="1:7" x14ac:dyDescent="0.55000000000000004">
      <c r="A32" s="129">
        <v>2007</v>
      </c>
      <c r="B32" s="262">
        <v>50</v>
      </c>
      <c r="C32" s="262">
        <v>108</v>
      </c>
      <c r="D32" s="262">
        <v>231</v>
      </c>
      <c r="E32" s="262">
        <v>726</v>
      </c>
      <c r="F32" s="262">
        <v>1524</v>
      </c>
      <c r="G32" s="262">
        <v>4652</v>
      </c>
    </row>
    <row r="33" spans="1:7" x14ac:dyDescent="0.55000000000000004">
      <c r="A33" s="129">
        <v>2008</v>
      </c>
      <c r="B33" s="262">
        <v>36</v>
      </c>
      <c r="C33" s="262">
        <v>99</v>
      </c>
      <c r="D33" s="262">
        <v>290</v>
      </c>
      <c r="E33" s="262">
        <v>783</v>
      </c>
      <c r="F33" s="262">
        <v>1667</v>
      </c>
      <c r="G33" s="262">
        <v>5259</v>
      </c>
    </row>
    <row r="34" spans="1:7" x14ac:dyDescent="0.55000000000000004">
      <c r="A34" s="129">
        <v>2009</v>
      </c>
      <c r="B34" s="262">
        <v>70</v>
      </c>
      <c r="C34" s="262">
        <v>116</v>
      </c>
      <c r="D34" s="262">
        <v>259</v>
      </c>
      <c r="E34" s="262">
        <v>721</v>
      </c>
      <c r="F34" s="262">
        <v>1665</v>
      </c>
      <c r="G34" s="262">
        <v>5417</v>
      </c>
    </row>
    <row r="35" spans="1:7" x14ac:dyDescent="0.55000000000000004">
      <c r="A35" s="129">
        <v>2010</v>
      </c>
      <c r="B35" s="262">
        <v>59</v>
      </c>
      <c r="C35" s="262">
        <v>116</v>
      </c>
      <c r="D35" s="262">
        <v>306</v>
      </c>
      <c r="E35" s="262">
        <v>742</v>
      </c>
      <c r="F35" s="262">
        <v>1736</v>
      </c>
      <c r="G35" s="262">
        <v>6001</v>
      </c>
    </row>
    <row r="36" spans="1:7" x14ac:dyDescent="0.55000000000000004">
      <c r="A36" s="129">
        <v>2011</v>
      </c>
      <c r="B36" s="262">
        <v>62</v>
      </c>
      <c r="C36" s="262">
        <v>128</v>
      </c>
      <c r="D36" s="262">
        <v>315</v>
      </c>
      <c r="E36" s="262">
        <v>797</v>
      </c>
      <c r="F36" s="262">
        <v>1940</v>
      </c>
      <c r="G36" s="262">
        <v>6580</v>
      </c>
    </row>
    <row r="37" spans="1:7" x14ac:dyDescent="0.55000000000000004">
      <c r="A37" s="129">
        <v>2012</v>
      </c>
      <c r="B37" s="262">
        <v>63</v>
      </c>
      <c r="C37" s="262">
        <v>128</v>
      </c>
      <c r="D37" s="262">
        <v>299</v>
      </c>
      <c r="E37" s="262">
        <v>797</v>
      </c>
      <c r="F37" s="262">
        <v>1936</v>
      </c>
      <c r="G37" s="262">
        <v>7110</v>
      </c>
    </row>
    <row r="38" spans="1:7" x14ac:dyDescent="0.55000000000000004">
      <c r="A38" s="129">
        <v>2013</v>
      </c>
      <c r="B38" s="262">
        <v>53</v>
      </c>
      <c r="C38" s="262">
        <v>125</v>
      </c>
      <c r="D38" s="262">
        <v>344</v>
      </c>
      <c r="E38" s="262">
        <v>888</v>
      </c>
      <c r="F38" s="262">
        <v>1954</v>
      </c>
      <c r="G38" s="262">
        <v>7535</v>
      </c>
    </row>
    <row r="39" spans="1:7" x14ac:dyDescent="0.55000000000000004">
      <c r="A39" s="129">
        <v>2014</v>
      </c>
      <c r="B39" s="262">
        <v>74</v>
      </c>
      <c r="C39" s="262">
        <v>179</v>
      </c>
      <c r="D39" s="262">
        <v>422</v>
      </c>
      <c r="E39" s="262">
        <v>953</v>
      </c>
      <c r="F39" s="262">
        <v>2026</v>
      </c>
      <c r="G39" s="262">
        <v>8280</v>
      </c>
    </row>
    <row r="40" spans="1:7" x14ac:dyDescent="0.55000000000000004">
      <c r="A40" s="129">
        <v>2015</v>
      </c>
      <c r="B40" s="262">
        <v>58</v>
      </c>
      <c r="C40" s="262">
        <v>169</v>
      </c>
      <c r="D40" s="262">
        <v>427</v>
      </c>
      <c r="E40" s="262">
        <v>963</v>
      </c>
      <c r="F40" s="262">
        <v>2134</v>
      </c>
      <c r="G40" s="262">
        <v>8853</v>
      </c>
    </row>
    <row r="41" spans="1:7" x14ac:dyDescent="0.55000000000000004">
      <c r="A41" s="129">
        <v>2016</v>
      </c>
      <c r="B41" s="262">
        <v>70</v>
      </c>
      <c r="C41" s="262">
        <v>188</v>
      </c>
      <c r="D41" s="262">
        <v>431</v>
      </c>
      <c r="E41" s="262">
        <v>1021</v>
      </c>
      <c r="F41" s="262">
        <v>2194</v>
      </c>
      <c r="G41" s="262">
        <v>9193</v>
      </c>
    </row>
    <row r="42" spans="1:7" x14ac:dyDescent="0.55000000000000004">
      <c r="A42" s="129">
        <v>2017</v>
      </c>
      <c r="B42" s="262">
        <v>69</v>
      </c>
      <c r="C42" s="262">
        <v>181</v>
      </c>
      <c r="D42" s="262">
        <v>502</v>
      </c>
      <c r="E42" s="262">
        <v>1080</v>
      </c>
      <c r="F42" s="262">
        <v>2213</v>
      </c>
      <c r="G42" s="262">
        <v>9691</v>
      </c>
    </row>
    <row r="43" spans="1:7" x14ac:dyDescent="0.55000000000000004">
      <c r="A43" s="129">
        <v>2018</v>
      </c>
      <c r="B43" s="262">
        <v>85</v>
      </c>
      <c r="C43" s="262">
        <v>180</v>
      </c>
      <c r="D43" s="262">
        <v>468</v>
      </c>
      <c r="E43" s="262">
        <v>1076</v>
      </c>
      <c r="F43" s="262">
        <v>2300</v>
      </c>
      <c r="G43" s="262">
        <v>9892</v>
      </c>
    </row>
    <row r="44" spans="1:7" x14ac:dyDescent="0.55000000000000004">
      <c r="A44" s="129">
        <v>2019</v>
      </c>
      <c r="B44" s="262">
        <v>72</v>
      </c>
      <c r="C44" s="262">
        <v>205</v>
      </c>
      <c r="D44" s="262">
        <v>535</v>
      </c>
      <c r="E44" s="262">
        <v>1144</v>
      </c>
      <c r="F44" s="262">
        <v>2404</v>
      </c>
      <c r="G44" s="262">
        <v>10530</v>
      </c>
    </row>
    <row r="45" spans="1:7" x14ac:dyDescent="0.55000000000000004">
      <c r="A45" s="129">
        <v>2020</v>
      </c>
      <c r="B45" s="262">
        <v>63</v>
      </c>
      <c r="C45" s="262">
        <v>169</v>
      </c>
      <c r="D45" s="262">
        <v>527</v>
      </c>
      <c r="E45" s="262">
        <v>1124</v>
      </c>
      <c r="F45" s="262">
        <v>2418</v>
      </c>
      <c r="G45" s="262">
        <v>10246</v>
      </c>
    </row>
  </sheetData>
  <hyperlinks>
    <hyperlink ref="M1" location="Contents!A1" display="Return to contents page" xr:uid="{DD1A409E-9823-4EE5-987B-6424AE606C9F}"/>
  </hyperlink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07FE0-570B-4300-A541-CB05E5C9FC35}">
  <dimension ref="A1:H24"/>
  <sheetViews>
    <sheetView showGridLines="0" workbookViewId="0">
      <selection activeCell="E3" sqref="B3:E3"/>
    </sheetView>
  </sheetViews>
  <sheetFormatPr defaultRowHeight="14.4" x14ac:dyDescent="0.55000000000000004"/>
  <sheetData>
    <row r="1" spans="1:8" x14ac:dyDescent="0.55000000000000004">
      <c r="A1" s="134" t="s">
        <v>704</v>
      </c>
      <c r="H1" s="2" t="s">
        <v>887</v>
      </c>
    </row>
    <row r="3" spans="1:8" ht="32.4" x14ac:dyDescent="0.55000000000000004">
      <c r="A3" s="275" t="s">
        <v>705</v>
      </c>
      <c r="B3" s="276" t="s">
        <v>706</v>
      </c>
      <c r="C3" s="276" t="s">
        <v>707</v>
      </c>
      <c r="D3" s="276" t="s">
        <v>708</v>
      </c>
      <c r="E3" s="420" t="s">
        <v>709</v>
      </c>
    </row>
    <row r="4" spans="1:8" x14ac:dyDescent="0.55000000000000004">
      <c r="A4" s="269">
        <v>1</v>
      </c>
      <c r="B4" s="270">
        <v>32504.99299702801</v>
      </c>
      <c r="C4" s="270">
        <v>12300.826811741752</v>
      </c>
      <c r="D4" s="270">
        <v>0</v>
      </c>
      <c r="E4" s="271">
        <v>100</v>
      </c>
    </row>
    <row r="5" spans="1:8" x14ac:dyDescent="0.55000000000000004">
      <c r="A5" s="269">
        <v>5</v>
      </c>
      <c r="B5" s="270">
        <v>27596.582473719405</v>
      </c>
      <c r="C5" s="270">
        <v>14208.984329086954</v>
      </c>
      <c r="D5" s="270">
        <v>2857.1514174844892</v>
      </c>
      <c r="E5" s="271">
        <v>93.602826851263046</v>
      </c>
    </row>
    <row r="6" spans="1:8" x14ac:dyDescent="0.55000000000000004">
      <c r="A6" s="269">
        <v>10</v>
      </c>
      <c r="B6" s="270">
        <v>21498.761404419882</v>
      </c>
      <c r="C6" s="270">
        <v>7813.0689114171728</v>
      </c>
      <c r="D6" s="270">
        <v>6030.365112671705</v>
      </c>
      <c r="E6" s="271">
        <v>82.937208513630381</v>
      </c>
    </row>
    <row r="7" spans="1:8" x14ac:dyDescent="0.55000000000000004">
      <c r="A7" s="269">
        <v>15</v>
      </c>
      <c r="B7" s="270">
        <v>12199.894866668687</v>
      </c>
      <c r="C7" s="270">
        <v>5432.5195156402742</v>
      </c>
      <c r="D7" s="270">
        <v>8321.4375118978787</v>
      </c>
      <c r="E7" s="271">
        <v>67.937562617611675</v>
      </c>
    </row>
    <row r="8" spans="1:8" x14ac:dyDescent="0.55000000000000004">
      <c r="A8" s="269">
        <v>20</v>
      </c>
      <c r="B8" s="270">
        <v>8044.2296462479326</v>
      </c>
      <c r="C8" s="270">
        <v>3929.8527887181572</v>
      </c>
      <c r="D8" s="270">
        <v>11182.27737597423</v>
      </c>
      <c r="E8" s="271">
        <v>51.709692424579046</v>
      </c>
    </row>
    <row r="9" spans="1:8" x14ac:dyDescent="0.55000000000000004">
      <c r="A9" s="269">
        <v>25</v>
      </c>
      <c r="B9" s="270">
        <v>11231.33621817518</v>
      </c>
      <c r="C9" s="270">
        <v>5285.2552180989796</v>
      </c>
      <c r="D9" s="270">
        <v>14909.331109533192</v>
      </c>
      <c r="E9" s="271">
        <v>52.557220594555645</v>
      </c>
    </row>
    <row r="10" spans="1:8" x14ac:dyDescent="0.55000000000000004">
      <c r="A10" s="269">
        <v>30</v>
      </c>
      <c r="B10" s="270">
        <v>12380.01730473216</v>
      </c>
      <c r="C10" s="270">
        <v>6128.4003063793889</v>
      </c>
      <c r="D10" s="270">
        <v>19327.127941252824</v>
      </c>
      <c r="E10" s="271">
        <v>48.918067232560169</v>
      </c>
    </row>
    <row r="11" spans="1:8" x14ac:dyDescent="0.55000000000000004">
      <c r="A11" s="269">
        <v>35</v>
      </c>
      <c r="B11" s="270">
        <v>15229.976729403463</v>
      </c>
      <c r="C11" s="270">
        <v>6924.3763435177907</v>
      </c>
      <c r="D11" s="270">
        <v>25054.406763868279</v>
      </c>
      <c r="E11" s="271">
        <v>46.928479268494719</v>
      </c>
    </row>
    <row r="12" spans="1:8" x14ac:dyDescent="0.55000000000000004">
      <c r="A12" s="269">
        <v>40</v>
      </c>
      <c r="B12" s="270">
        <v>17492.774769314492</v>
      </c>
      <c r="C12" s="270">
        <v>7892.3313921001318</v>
      </c>
      <c r="D12" s="270">
        <v>31824.436764096503</v>
      </c>
      <c r="E12" s="271">
        <v>44.372153426338343</v>
      </c>
    </row>
    <row r="13" spans="1:8" x14ac:dyDescent="0.55000000000000004">
      <c r="A13" s="269">
        <v>45</v>
      </c>
      <c r="B13" s="270">
        <v>19421.109044200708</v>
      </c>
      <c r="C13" s="270">
        <v>8699.8442244418202</v>
      </c>
      <c r="D13" s="270">
        <v>38689.337855320075</v>
      </c>
      <c r="E13" s="271">
        <v>42.090750983955239</v>
      </c>
    </row>
    <row r="14" spans="1:8" x14ac:dyDescent="0.55000000000000004">
      <c r="A14" s="269">
        <v>50</v>
      </c>
      <c r="B14" s="270">
        <v>20732.915942318741</v>
      </c>
      <c r="C14" s="270">
        <v>9470.35930412579</v>
      </c>
      <c r="D14" s="270">
        <v>45863.702684176395</v>
      </c>
      <c r="E14" s="271">
        <v>39.706159056289067</v>
      </c>
    </row>
    <row r="15" spans="1:8" x14ac:dyDescent="0.55000000000000004">
      <c r="A15" s="269">
        <v>55</v>
      </c>
      <c r="B15" s="270">
        <v>22073.452927827417</v>
      </c>
      <c r="C15" s="270">
        <v>9868.5830569331556</v>
      </c>
      <c r="D15" s="270">
        <v>53999.524076240225</v>
      </c>
      <c r="E15" s="271">
        <v>37.167158662337926</v>
      </c>
    </row>
    <row r="16" spans="1:8" x14ac:dyDescent="0.55000000000000004">
      <c r="A16" s="269">
        <v>60</v>
      </c>
      <c r="B16" s="270">
        <v>22394.217142416503</v>
      </c>
      <c r="C16" s="270">
        <v>10167.259712468955</v>
      </c>
      <c r="D16" s="270">
        <v>63745.880391155617</v>
      </c>
      <c r="E16" s="271">
        <v>33.809957812152334</v>
      </c>
    </row>
    <row r="17" spans="1:5" x14ac:dyDescent="0.55000000000000004">
      <c r="A17" s="269">
        <v>65</v>
      </c>
      <c r="B17" s="270">
        <v>21746.657672304587</v>
      </c>
      <c r="C17" s="270">
        <v>10039.664857706251</v>
      </c>
      <c r="D17" s="270">
        <v>75457.50113650538</v>
      </c>
      <c r="E17" s="271">
        <v>29.639303638457559</v>
      </c>
    </row>
    <row r="18" spans="1:5" x14ac:dyDescent="0.55000000000000004">
      <c r="A18" s="269">
        <v>70</v>
      </c>
      <c r="B18" s="270">
        <v>20171.371758674708</v>
      </c>
      <c r="C18" s="270">
        <v>9221.9535042721036</v>
      </c>
      <c r="D18" s="270">
        <v>89844.719034450332</v>
      </c>
      <c r="E18" s="271">
        <v>24.650962229501044</v>
      </c>
    </row>
    <row r="19" spans="1:5" x14ac:dyDescent="0.55000000000000004">
      <c r="A19" s="269">
        <v>75</v>
      </c>
      <c r="B19" s="270">
        <v>18381.503957628724</v>
      </c>
      <c r="C19" s="270">
        <v>8296.6857301405162</v>
      </c>
      <c r="D19" s="270">
        <v>107894.61959344745</v>
      </c>
      <c r="E19" s="271">
        <v>19.824353693932146</v>
      </c>
    </row>
    <row r="20" spans="1:5" x14ac:dyDescent="0.55000000000000004">
      <c r="A20" s="269">
        <v>80</v>
      </c>
      <c r="B20" s="270">
        <v>14683.143621470534</v>
      </c>
      <c r="C20" s="270">
        <v>6571.8640684833645</v>
      </c>
      <c r="D20" s="270">
        <v>129928.77728912189</v>
      </c>
      <c r="E20" s="271">
        <v>14.05905249223362</v>
      </c>
    </row>
    <row r="21" spans="1:5" x14ac:dyDescent="0.55000000000000004">
      <c r="A21" s="269">
        <v>85</v>
      </c>
      <c r="B21" s="270">
        <v>10469.756671261604</v>
      </c>
      <c r="C21" s="270">
        <v>4976.9237377611125</v>
      </c>
      <c r="D21" s="270">
        <v>155213.10166499074</v>
      </c>
      <c r="E21" s="271">
        <v>9.051154420391196</v>
      </c>
    </row>
    <row r="22" spans="1:5" x14ac:dyDescent="0.55000000000000004">
      <c r="A22" s="269">
        <v>90</v>
      </c>
      <c r="B22" s="270">
        <v>6451.7099285386948</v>
      </c>
      <c r="C22" s="270">
        <v>3255.0575180214055</v>
      </c>
      <c r="D22" s="270">
        <v>181543.50493192478</v>
      </c>
      <c r="E22" s="271">
        <v>5.0754267305567664</v>
      </c>
    </row>
    <row r="23" spans="1:5" x14ac:dyDescent="0.55000000000000004">
      <c r="A23" s="269">
        <v>95</v>
      </c>
      <c r="B23" s="270">
        <v>6451.7099285386948</v>
      </c>
      <c r="C23" s="270">
        <v>3255.0575180214055</v>
      </c>
      <c r="D23" s="270">
        <v>204156.84378065367</v>
      </c>
      <c r="E23" s="271">
        <v>4.5387653331297892</v>
      </c>
    </row>
    <row r="24" spans="1:5" x14ac:dyDescent="0.55000000000000004">
      <c r="A24" s="272">
        <v>100</v>
      </c>
      <c r="B24" s="273">
        <v>6451.7099285386948</v>
      </c>
      <c r="C24" s="273">
        <v>3255.0575180214055</v>
      </c>
      <c r="D24" s="273">
        <v>226770.18262938256</v>
      </c>
      <c r="E24" s="274">
        <v>4.1047414741449417</v>
      </c>
    </row>
  </sheetData>
  <hyperlinks>
    <hyperlink ref="H1" location="Contents!A1" display="Return to contents page" xr:uid="{F2C18571-7B67-4674-AA98-86B9C96B3C60}"/>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FB5E-E8E1-4160-BD56-CC20C9731F60}">
  <dimension ref="A1:L22"/>
  <sheetViews>
    <sheetView showGridLines="0" workbookViewId="0">
      <selection activeCell="B4" sqref="B4:D4"/>
    </sheetView>
  </sheetViews>
  <sheetFormatPr defaultRowHeight="14.4" x14ac:dyDescent="0.55000000000000004"/>
  <sheetData>
    <row r="1" spans="1:12" x14ac:dyDescent="0.55000000000000004">
      <c r="A1" s="134" t="s">
        <v>710</v>
      </c>
      <c r="L1" s="2" t="s">
        <v>887</v>
      </c>
    </row>
    <row r="3" spans="1:12" ht="24.75" customHeight="1" x14ac:dyDescent="0.55000000000000004">
      <c r="A3" s="277"/>
      <c r="B3" s="277"/>
      <c r="C3" s="462" t="s">
        <v>711</v>
      </c>
      <c r="D3" s="462"/>
    </row>
    <row r="4" spans="1:12" ht="21.9" x14ac:dyDescent="0.55000000000000004">
      <c r="A4" s="278" t="s">
        <v>555</v>
      </c>
      <c r="B4" s="300" t="s">
        <v>64</v>
      </c>
      <c r="C4" s="414" t="s">
        <v>712</v>
      </c>
      <c r="D4" s="276" t="s">
        <v>713</v>
      </c>
    </row>
    <row r="5" spans="1:12" x14ac:dyDescent="0.55000000000000004">
      <c r="A5" s="279" t="s">
        <v>158</v>
      </c>
      <c r="B5" s="270" t="s">
        <v>68</v>
      </c>
      <c r="C5" s="280">
        <v>21690.238056999999</v>
      </c>
      <c r="D5" s="280">
        <v>643.29847530999996</v>
      </c>
    </row>
    <row r="6" spans="1:12" x14ac:dyDescent="0.55000000000000004">
      <c r="A6" s="279" t="s">
        <v>158</v>
      </c>
      <c r="B6" s="270" t="s">
        <v>71</v>
      </c>
      <c r="C6" s="280">
        <v>27170.892339999999</v>
      </c>
      <c r="D6" s="280">
        <v>558.78259413000001</v>
      </c>
    </row>
    <row r="7" spans="1:12" x14ac:dyDescent="0.55000000000000004">
      <c r="A7" s="279" t="s">
        <v>158</v>
      </c>
      <c r="B7" s="270" t="s">
        <v>74</v>
      </c>
      <c r="C7" s="280">
        <v>25325.557210999999</v>
      </c>
      <c r="D7" s="280">
        <v>1106.0667894999999</v>
      </c>
    </row>
    <row r="8" spans="1:12" x14ac:dyDescent="0.55000000000000004">
      <c r="A8" s="279" t="s">
        <v>158</v>
      </c>
      <c r="B8" s="270" t="s">
        <v>77</v>
      </c>
      <c r="C8" s="280">
        <v>33403.318900999999</v>
      </c>
      <c r="D8" s="280">
        <v>1849.5279032999999</v>
      </c>
    </row>
    <row r="9" spans="1:12" x14ac:dyDescent="0.55000000000000004">
      <c r="A9" s="279" t="s">
        <v>158</v>
      </c>
      <c r="B9" s="270" t="s">
        <v>80</v>
      </c>
      <c r="C9" s="280">
        <v>39124.575202</v>
      </c>
      <c r="D9" s="280">
        <v>1835.0045766999999</v>
      </c>
    </row>
    <row r="10" spans="1:12" x14ac:dyDescent="0.55000000000000004">
      <c r="A10" s="279" t="s">
        <v>158</v>
      </c>
      <c r="B10" s="270" t="s">
        <v>83</v>
      </c>
      <c r="C10" s="280">
        <v>40242.283584999997</v>
      </c>
      <c r="D10" s="280">
        <v>2050.5112748000001</v>
      </c>
    </row>
    <row r="11" spans="1:12" x14ac:dyDescent="0.55000000000000004">
      <c r="A11" s="279" t="s">
        <v>158</v>
      </c>
      <c r="B11" s="270" t="s">
        <v>86</v>
      </c>
      <c r="C11" s="280">
        <v>38299.461087000003</v>
      </c>
      <c r="D11" s="280">
        <v>2788.5192453999998</v>
      </c>
    </row>
    <row r="12" spans="1:12" x14ac:dyDescent="0.55000000000000004">
      <c r="A12" s="279" t="s">
        <v>158</v>
      </c>
      <c r="B12" s="270" t="s">
        <v>89</v>
      </c>
      <c r="C12" s="280">
        <v>30912.115867</v>
      </c>
      <c r="D12" s="280">
        <v>4137.8172133999997</v>
      </c>
    </row>
    <row r="13" spans="1:12" x14ac:dyDescent="0.55000000000000004">
      <c r="A13" s="279" t="s">
        <v>158</v>
      </c>
      <c r="B13" s="270" t="s">
        <v>714</v>
      </c>
      <c r="C13" s="280">
        <v>14701.09323</v>
      </c>
      <c r="D13" s="280">
        <v>5208.6590018999996</v>
      </c>
    </row>
    <row r="14" spans="1:12" x14ac:dyDescent="0.55000000000000004">
      <c r="A14" s="279" t="s">
        <v>157</v>
      </c>
      <c r="B14" s="270" t="s">
        <v>68</v>
      </c>
      <c r="C14" s="280">
        <v>20432.200992999999</v>
      </c>
      <c r="D14" s="281">
        <v>769.94981195000003</v>
      </c>
    </row>
    <row r="15" spans="1:12" x14ac:dyDescent="0.55000000000000004">
      <c r="A15" s="279" t="s">
        <v>157</v>
      </c>
      <c r="B15" s="270" t="s">
        <v>71</v>
      </c>
      <c r="C15" s="280">
        <v>21625.457621000001</v>
      </c>
      <c r="D15" s="280">
        <v>551.25063659</v>
      </c>
    </row>
    <row r="16" spans="1:12" x14ac:dyDescent="0.55000000000000004">
      <c r="A16" s="279" t="s">
        <v>157</v>
      </c>
      <c r="B16" s="270" t="s">
        <v>74</v>
      </c>
      <c r="C16" s="280">
        <v>13205.965158999999</v>
      </c>
      <c r="D16" s="280">
        <v>650.43863499999998</v>
      </c>
    </row>
    <row r="17" spans="1:4" x14ac:dyDescent="0.55000000000000004">
      <c r="A17" s="279" t="s">
        <v>157</v>
      </c>
      <c r="B17" s="270" t="s">
        <v>77</v>
      </c>
      <c r="C17" s="280">
        <v>18561.063077999999</v>
      </c>
      <c r="D17" s="280">
        <v>820.00318631000005</v>
      </c>
    </row>
    <row r="18" spans="1:4" x14ac:dyDescent="0.55000000000000004">
      <c r="A18" s="279" t="s">
        <v>157</v>
      </c>
      <c r="B18" s="270" t="s">
        <v>80</v>
      </c>
      <c r="C18" s="280">
        <v>26264.137733</v>
      </c>
      <c r="D18" s="280">
        <v>1184.7561979</v>
      </c>
    </row>
    <row r="19" spans="1:4" x14ac:dyDescent="0.55000000000000004">
      <c r="A19" s="279" t="s">
        <v>157</v>
      </c>
      <c r="B19" s="270" t="s">
        <v>83</v>
      </c>
      <c r="C19" s="280">
        <v>33422.006933999997</v>
      </c>
      <c r="D19" s="280">
        <v>1791.4478913999999</v>
      </c>
    </row>
    <row r="20" spans="1:4" x14ac:dyDescent="0.55000000000000004">
      <c r="A20" s="279" t="s">
        <v>157</v>
      </c>
      <c r="B20" s="270" t="s">
        <v>86</v>
      </c>
      <c r="C20" s="280">
        <v>36313.401989999998</v>
      </c>
      <c r="D20" s="280">
        <v>2803.0455370999998</v>
      </c>
    </row>
    <row r="21" spans="1:4" x14ac:dyDescent="0.55000000000000004">
      <c r="A21" s="279" t="s">
        <v>157</v>
      </c>
      <c r="B21" s="270" t="s">
        <v>89</v>
      </c>
      <c r="C21" s="280">
        <v>32990.30631</v>
      </c>
      <c r="D21" s="280">
        <v>4357.0604185000002</v>
      </c>
    </row>
    <row r="22" spans="1:4" x14ac:dyDescent="0.55000000000000004">
      <c r="A22" s="282" t="s">
        <v>157</v>
      </c>
      <c r="B22" s="273" t="s">
        <v>714</v>
      </c>
      <c r="C22" s="283">
        <v>19873.540227000001</v>
      </c>
      <c r="D22" s="283">
        <v>5709.3953020999998</v>
      </c>
    </row>
  </sheetData>
  <mergeCells count="1">
    <mergeCell ref="C3:D3"/>
  </mergeCells>
  <hyperlinks>
    <hyperlink ref="L1" location="Contents!A1" display="Return to contents page" xr:uid="{44639821-B8FB-4FD0-9BDF-A33B1E31F68B}"/>
  </hyperlink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C135B-2B81-4DCD-A684-D2456CEDEC77}">
  <dimension ref="A1:O8"/>
  <sheetViews>
    <sheetView showGridLines="0" workbookViewId="0">
      <selection activeCell="B4" sqref="B4:C4"/>
    </sheetView>
  </sheetViews>
  <sheetFormatPr defaultRowHeight="14.4" x14ac:dyDescent="0.55000000000000004"/>
  <cols>
    <col min="1" max="1" width="22.26171875" customWidth="1"/>
  </cols>
  <sheetData>
    <row r="1" spans="1:15" x14ac:dyDescent="0.55000000000000004">
      <c r="A1" s="134" t="s">
        <v>715</v>
      </c>
      <c r="O1" s="2" t="s">
        <v>887</v>
      </c>
    </row>
    <row r="3" spans="1:15" ht="39" customHeight="1" x14ac:dyDescent="0.55000000000000004">
      <c r="A3" s="277"/>
      <c r="B3" s="462" t="s">
        <v>716</v>
      </c>
      <c r="C3" s="462"/>
    </row>
    <row r="4" spans="1:15" ht="37.5" customHeight="1" x14ac:dyDescent="0.55000000000000004">
      <c r="A4" s="278" t="s">
        <v>717</v>
      </c>
      <c r="B4" s="276" t="s">
        <v>712</v>
      </c>
      <c r="C4" s="276" t="s">
        <v>713</v>
      </c>
    </row>
    <row r="5" spans="1:15" x14ac:dyDescent="0.55000000000000004">
      <c r="A5" s="279" t="s">
        <v>718</v>
      </c>
      <c r="B5" s="284">
        <v>640.33418327884692</v>
      </c>
      <c r="C5" s="284">
        <v>52.998409139180858</v>
      </c>
    </row>
    <row r="6" spans="1:15" x14ac:dyDescent="0.55000000000000004">
      <c r="A6" s="285" t="s">
        <v>719</v>
      </c>
      <c r="B6" s="286">
        <v>18625.911714115526</v>
      </c>
      <c r="C6" s="286">
        <v>475.17287633685135</v>
      </c>
    </row>
    <row r="7" spans="1:15" x14ac:dyDescent="0.55000000000000004">
      <c r="A7" s="285" t="s">
        <v>720</v>
      </c>
      <c r="B7" s="286">
        <v>3533.8359039632182</v>
      </c>
      <c r="C7" s="286">
        <v>738.54649378066756</v>
      </c>
    </row>
    <row r="8" spans="1:15" x14ac:dyDescent="0.55000000000000004">
      <c r="A8" s="287" t="s">
        <v>721</v>
      </c>
      <c r="B8" s="288">
        <v>3399.6959764823087</v>
      </c>
      <c r="C8" s="288">
        <v>319.48284980872558</v>
      </c>
    </row>
  </sheetData>
  <mergeCells count="1">
    <mergeCell ref="B3:C3"/>
  </mergeCells>
  <hyperlinks>
    <hyperlink ref="O1" location="Contents!A1" display="Return to contents page" xr:uid="{D7C4D1BF-5A65-49CA-9274-F1D11F2A463A}"/>
  </hyperlinks>
  <pageMargins left="0.7" right="0.7" top="0.75" bottom="0.75" header="0.3" footer="0.3"/>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DE54-AA6D-4687-9B18-A06CCCCFB4E0}">
  <dimension ref="A1:U49"/>
  <sheetViews>
    <sheetView showGridLines="0" workbookViewId="0">
      <selection activeCell="B4" sqref="B4"/>
    </sheetView>
  </sheetViews>
  <sheetFormatPr defaultRowHeight="14.4" x14ac:dyDescent="0.55000000000000004"/>
  <cols>
    <col min="1" max="1" width="20.26171875" customWidth="1"/>
  </cols>
  <sheetData>
    <row r="1" spans="1:21" x14ac:dyDescent="0.55000000000000004">
      <c r="A1" s="134" t="s">
        <v>722</v>
      </c>
      <c r="U1" s="2" t="s">
        <v>887</v>
      </c>
    </row>
    <row r="3" spans="1:21" ht="34.5" customHeight="1" x14ac:dyDescent="0.55000000000000004">
      <c r="A3" s="277"/>
      <c r="B3" s="277"/>
      <c r="C3" s="462" t="s">
        <v>711</v>
      </c>
      <c r="D3" s="462"/>
      <c r="E3" s="413"/>
      <c r="F3" s="462" t="s">
        <v>723</v>
      </c>
      <c r="G3" s="462"/>
    </row>
    <row r="4" spans="1:21" ht="32.4" x14ac:dyDescent="0.55000000000000004">
      <c r="A4" s="299" t="s">
        <v>717</v>
      </c>
      <c r="B4" s="300" t="s">
        <v>64</v>
      </c>
      <c r="C4" s="414" t="s">
        <v>712</v>
      </c>
      <c r="D4" s="276" t="s">
        <v>724</v>
      </c>
      <c r="E4" s="289"/>
      <c r="F4" s="276" t="s">
        <v>712</v>
      </c>
      <c r="G4" s="415" t="s">
        <v>724</v>
      </c>
    </row>
    <row r="5" spans="1:21" x14ac:dyDescent="0.55000000000000004">
      <c r="A5" s="279" t="s">
        <v>718</v>
      </c>
      <c r="B5" s="270" t="s">
        <v>68</v>
      </c>
      <c r="C5" s="280">
        <v>286.96501848999998</v>
      </c>
      <c r="D5" s="280">
        <v>58.380203117999997</v>
      </c>
      <c r="E5" s="280"/>
      <c r="F5" s="290">
        <f>(C5/$C$41)*100</f>
        <v>1.3690227511328807</v>
      </c>
      <c r="G5" s="290">
        <f>(D5/$D$41)*100</f>
        <v>8.2414739373349946</v>
      </c>
    </row>
    <row r="6" spans="1:21" x14ac:dyDescent="0.55000000000000004">
      <c r="A6" s="279" t="s">
        <v>718</v>
      </c>
      <c r="B6" s="270" t="s">
        <v>71</v>
      </c>
      <c r="C6" s="280">
        <v>516.77961696</v>
      </c>
      <c r="D6" s="280">
        <v>42.046309082000001</v>
      </c>
      <c r="E6" s="280"/>
      <c r="F6" s="290">
        <f>(C6/$C$42)*100</f>
        <v>2.1840672855969046</v>
      </c>
      <c r="G6" s="290">
        <f>(D6/$D$42)*100</f>
        <v>7.57782264532384</v>
      </c>
    </row>
    <row r="7" spans="1:21" x14ac:dyDescent="0.55000000000000004">
      <c r="A7" s="279" t="s">
        <v>718</v>
      </c>
      <c r="B7" s="270" t="s">
        <v>74</v>
      </c>
      <c r="C7" s="280">
        <v>509.98459588999998</v>
      </c>
      <c r="D7" s="280">
        <v>51.958151336</v>
      </c>
      <c r="E7" s="280"/>
      <c r="F7" s="290">
        <f>(C7/$C$43)*100</f>
        <v>3.0640461885937453</v>
      </c>
      <c r="G7" s="290">
        <f>(D7/$D$43)*100</f>
        <v>5.9067613936594352</v>
      </c>
    </row>
    <row r="8" spans="1:21" x14ac:dyDescent="0.55000000000000004">
      <c r="A8" s="279" t="s">
        <v>718</v>
      </c>
      <c r="B8" s="270" t="s">
        <v>77</v>
      </c>
      <c r="C8" s="280">
        <v>700.10411233000002</v>
      </c>
      <c r="D8" s="280">
        <v>45.691993033000003</v>
      </c>
      <c r="E8" s="280"/>
      <c r="F8" s="290">
        <f>(C8/$C$44)*100</f>
        <v>2.9744646908826873</v>
      </c>
      <c r="G8" s="290">
        <f>(D8/$D$44)*100</f>
        <v>3.4056638338994762</v>
      </c>
    </row>
    <row r="9" spans="1:21" x14ac:dyDescent="0.55000000000000004">
      <c r="A9" s="279" t="s">
        <v>718</v>
      </c>
      <c r="B9" s="270" t="s">
        <v>80</v>
      </c>
      <c r="C9" s="280">
        <v>760.71288015000005</v>
      </c>
      <c r="D9" s="280">
        <v>43.60976453</v>
      </c>
      <c r="E9" s="280"/>
      <c r="F9" s="290">
        <f>(C9/$C$45)*100</f>
        <v>2.4446854012348158</v>
      </c>
      <c r="G9" s="290">
        <f>(D9/$D$45)*100</f>
        <v>2.8843861932196013</v>
      </c>
    </row>
    <row r="10" spans="1:21" x14ac:dyDescent="0.55000000000000004">
      <c r="A10" s="279" t="s">
        <v>718</v>
      </c>
      <c r="B10" s="270" t="s">
        <v>83</v>
      </c>
      <c r="C10" s="280">
        <v>827.66043028000001</v>
      </c>
      <c r="D10" s="280">
        <v>44.355580774000003</v>
      </c>
      <c r="E10" s="280"/>
      <c r="F10" s="290">
        <f>(C10/$C$46)*100</f>
        <v>2.2959316615727539</v>
      </c>
      <c r="G10" s="290">
        <f>(D10/$D$46)*100</f>
        <v>2.3071906951638259</v>
      </c>
    </row>
    <row r="11" spans="1:21" x14ac:dyDescent="0.55000000000000004">
      <c r="A11" s="279" t="s">
        <v>718</v>
      </c>
      <c r="B11" s="270" t="s">
        <v>86</v>
      </c>
      <c r="C11" s="280">
        <v>860.1597203</v>
      </c>
      <c r="D11" s="280">
        <v>52.439565756999997</v>
      </c>
      <c r="E11" s="280"/>
      <c r="F11" s="290">
        <f>(C11/$C$47)*100</f>
        <v>2.3204724417970226</v>
      </c>
      <c r="G11" s="290">
        <f>(D11/$D$47)*100</f>
        <v>1.8757469712263066</v>
      </c>
    </row>
    <row r="12" spans="1:21" x14ac:dyDescent="0.55000000000000004">
      <c r="A12" s="279" t="s">
        <v>718</v>
      </c>
      <c r="B12" s="270" t="s">
        <v>89</v>
      </c>
      <c r="C12" s="280">
        <v>906.29255836000004</v>
      </c>
      <c r="D12" s="280">
        <v>81.922033564000003</v>
      </c>
      <c r="E12" s="280"/>
      <c r="F12" s="290">
        <f>(C12/$C$48)*100</f>
        <v>2.818977677520135</v>
      </c>
      <c r="G12" s="290">
        <f>(D12/$D$48)*100</f>
        <v>1.9302988390320079</v>
      </c>
    </row>
    <row r="13" spans="1:21" x14ac:dyDescent="0.55000000000000004">
      <c r="A13" s="279" t="s">
        <v>718</v>
      </c>
      <c r="B13" s="270" t="s">
        <v>714</v>
      </c>
      <c r="C13" s="280">
        <v>688.27334523000002</v>
      </c>
      <c r="D13" s="280">
        <v>143.47007719999999</v>
      </c>
      <c r="E13" s="280"/>
      <c r="F13" s="290">
        <f>(C13/$C$49)*100</f>
        <v>4.0605930107464241</v>
      </c>
      <c r="G13" s="290">
        <f>(D13/$D$49)*100</f>
        <v>2.6502286063808165</v>
      </c>
    </row>
    <row r="14" spans="1:21" x14ac:dyDescent="0.55000000000000004">
      <c r="A14" s="279" t="s">
        <v>719</v>
      </c>
      <c r="B14" s="270" t="s">
        <v>68</v>
      </c>
      <c r="C14" s="280">
        <v>18790.028671</v>
      </c>
      <c r="D14" s="281">
        <v>346.20781111000002</v>
      </c>
      <c r="E14" s="281"/>
      <c r="F14" s="290">
        <f>(C14/$C$41)*100</f>
        <v>89.641507109113178</v>
      </c>
      <c r="G14" s="290">
        <f>(D14/$D$41)*100</f>
        <v>48.873804813555601</v>
      </c>
    </row>
    <row r="15" spans="1:21" x14ac:dyDescent="0.55000000000000004">
      <c r="A15" s="279" t="s">
        <v>719</v>
      </c>
      <c r="B15" s="270" t="s">
        <v>71</v>
      </c>
      <c r="C15" s="280">
        <v>19212.800544999998</v>
      </c>
      <c r="D15" s="280">
        <v>160.12221271000001</v>
      </c>
      <c r="E15" s="280"/>
      <c r="F15" s="290">
        <f>(C15/$C$42)*100</f>
        <v>81.199118072570656</v>
      </c>
      <c r="G15" s="290">
        <f>(D15/$D$42)*100</f>
        <v>28.85812705050596</v>
      </c>
    </row>
    <row r="16" spans="1:21" x14ac:dyDescent="0.55000000000000004">
      <c r="A16" s="279" t="s">
        <v>719</v>
      </c>
      <c r="B16" s="270" t="s">
        <v>74</v>
      </c>
      <c r="C16" s="280">
        <v>12348.061916000001</v>
      </c>
      <c r="D16" s="280">
        <v>294.31971119999997</v>
      </c>
      <c r="E16" s="280"/>
      <c r="F16" s="290">
        <f>(C16/$C$43)*100</f>
        <v>74.188578155407896</v>
      </c>
      <c r="G16" s="290">
        <f>(D16/$D$43)*100</f>
        <v>33.459164015803324</v>
      </c>
    </row>
    <row r="17" spans="1:7" x14ac:dyDescent="0.55000000000000004">
      <c r="A17" s="279" t="s">
        <v>719</v>
      </c>
      <c r="B17" s="270" t="s">
        <v>77</v>
      </c>
      <c r="C17" s="280">
        <v>16093.71407</v>
      </c>
      <c r="D17" s="280">
        <v>428.03525894000001</v>
      </c>
      <c r="E17" s="280"/>
      <c r="F17" s="290">
        <f>(C17/$C$44)*100</f>
        <v>68.375807831011414</v>
      </c>
      <c r="G17" s="290">
        <f>(D17/$D$44)*100</f>
        <v>31.90371231898186</v>
      </c>
    </row>
    <row r="18" spans="1:7" x14ac:dyDescent="0.55000000000000004">
      <c r="A18" s="279" t="s">
        <v>719</v>
      </c>
      <c r="B18" s="270" t="s">
        <v>80</v>
      </c>
      <c r="C18" s="280">
        <v>21068.387191999998</v>
      </c>
      <c r="D18" s="280">
        <v>402.68528879000002</v>
      </c>
      <c r="E18" s="280"/>
      <c r="F18" s="290">
        <f>(C18/$C$45)*100</f>
        <v>67.706988983397935</v>
      </c>
      <c r="G18" s="290">
        <f>(D18/$D$45)*100</f>
        <v>26.633940809276918</v>
      </c>
    </row>
    <row r="19" spans="1:7" x14ac:dyDescent="0.55000000000000004">
      <c r="A19" s="279" t="s">
        <v>719</v>
      </c>
      <c r="B19" s="270" t="s">
        <v>83</v>
      </c>
      <c r="C19" s="280">
        <v>23549.024423999999</v>
      </c>
      <c r="D19" s="280">
        <v>491.31128424000002</v>
      </c>
      <c r="E19" s="280"/>
      <c r="F19" s="290">
        <f>(C19/$C$46)*100</f>
        <v>65.325040072195634</v>
      </c>
      <c r="G19" s="290">
        <f>(D19/$D$46)*100</f>
        <v>25.555945918128351</v>
      </c>
    </row>
    <row r="20" spans="1:7" x14ac:dyDescent="0.55000000000000004">
      <c r="A20" s="279" t="s">
        <v>719</v>
      </c>
      <c r="B20" s="270" t="s">
        <v>86</v>
      </c>
      <c r="C20" s="280">
        <v>23423.959241</v>
      </c>
      <c r="D20" s="280">
        <v>731.95054311000001</v>
      </c>
      <c r="E20" s="280"/>
      <c r="F20" s="290">
        <f>(C20/$C$47)*100</f>
        <v>63.191347622694771</v>
      </c>
      <c r="G20" s="290">
        <f>(D20/$D$47)*100</f>
        <v>26.181643469134968</v>
      </c>
    </row>
    <row r="21" spans="1:7" x14ac:dyDescent="0.55000000000000004">
      <c r="A21" s="279" t="s">
        <v>719</v>
      </c>
      <c r="B21" s="270" t="s">
        <v>89</v>
      </c>
      <c r="C21" s="280">
        <v>20280.460646</v>
      </c>
      <c r="D21" s="280">
        <v>1214.1354616000001</v>
      </c>
      <c r="E21" s="280"/>
      <c r="F21" s="290">
        <f>(C21/$C$48)*100</f>
        <v>63.08135857846279</v>
      </c>
      <c r="G21" s="290">
        <f>(D21/$D$48)*100</f>
        <v>28.608228702271465</v>
      </c>
    </row>
    <row r="22" spans="1:7" x14ac:dyDescent="0.55000000000000004">
      <c r="A22" s="279" t="s">
        <v>719</v>
      </c>
      <c r="B22" s="291" t="s">
        <v>714</v>
      </c>
      <c r="C22" s="281">
        <v>10303.320589999999</v>
      </c>
      <c r="D22" s="281">
        <v>1732.1712553</v>
      </c>
      <c r="E22" s="281"/>
      <c r="F22" s="290">
        <f>(C22/$C$49)*100</f>
        <v>60.786302223069342</v>
      </c>
      <c r="G22" s="290">
        <f>(D22/$D$49)*100</f>
        <v>31.997263133462845</v>
      </c>
    </row>
    <row r="23" spans="1:7" x14ac:dyDescent="0.55000000000000004">
      <c r="A23" s="279" t="s">
        <v>720</v>
      </c>
      <c r="B23" s="270" t="s">
        <v>68</v>
      </c>
      <c r="C23" s="280">
        <v>1650.5233181999999</v>
      </c>
      <c r="D23" s="281">
        <v>275.54472373999999</v>
      </c>
      <c r="E23" s="281"/>
      <c r="F23" s="290">
        <f>(C23/$C$41)*100</f>
        <v>7.8741443322293891</v>
      </c>
      <c r="G23" s="290">
        <f>(D23/$D$41)*100</f>
        <v>38.898368590519873</v>
      </c>
    </row>
    <row r="24" spans="1:7" x14ac:dyDescent="0.55000000000000004">
      <c r="A24" s="279" t="s">
        <v>720</v>
      </c>
      <c r="B24" s="270" t="s">
        <v>71</v>
      </c>
      <c r="C24" s="280">
        <v>2465.8498119999999</v>
      </c>
      <c r="D24" s="280">
        <v>296.38241132000002</v>
      </c>
      <c r="E24" s="280"/>
      <c r="F24" s="290">
        <f>(C24/$C$42)*100</f>
        <v>10.421428649344996</v>
      </c>
      <c r="G24" s="290">
        <f>(D24/$D$42)*100</f>
        <v>53.415707518971345</v>
      </c>
    </row>
    <row r="25" spans="1:7" x14ac:dyDescent="0.55000000000000004">
      <c r="A25" s="279" t="s">
        <v>720</v>
      </c>
      <c r="B25" s="270" t="s">
        <v>74</v>
      </c>
      <c r="C25" s="280">
        <v>1993.7301745</v>
      </c>
      <c r="D25" s="280">
        <v>436.35150711</v>
      </c>
      <c r="E25" s="280"/>
      <c r="F25" s="290">
        <f>(C25/$C$43)*100</f>
        <v>11.978560512401652</v>
      </c>
      <c r="G25" s="290">
        <f>(D25/$D$43)*100</f>
        <v>49.605772530183359</v>
      </c>
    </row>
    <row r="26" spans="1:7" x14ac:dyDescent="0.55000000000000004">
      <c r="A26" s="279" t="s">
        <v>720</v>
      </c>
      <c r="B26" s="270" t="s">
        <v>77</v>
      </c>
      <c r="C26" s="280">
        <v>3160.9982826</v>
      </c>
      <c r="D26" s="280">
        <v>691.69456302000003</v>
      </c>
      <c r="E26" s="280"/>
      <c r="F26" s="290">
        <f>(C26/$C$44)*100</f>
        <v>13.429827955506527</v>
      </c>
      <c r="G26" s="290">
        <f>(D26/$D$44)*100</f>
        <v>51.55562279108247</v>
      </c>
    </row>
    <row r="27" spans="1:7" x14ac:dyDescent="0.55000000000000004">
      <c r="A27" s="279" t="s">
        <v>720</v>
      </c>
      <c r="B27" s="270" t="s">
        <v>80</v>
      </c>
      <c r="C27" s="280">
        <v>4199.0688682999998</v>
      </c>
      <c r="D27" s="280">
        <v>763.66593006999994</v>
      </c>
      <c r="E27" s="280"/>
      <c r="F27" s="290">
        <f>(C27/$C$45)*100</f>
        <v>13.494450572584549</v>
      </c>
      <c r="G27" s="290">
        <f>(D27/$D$45)*100</f>
        <v>50.509501453758787</v>
      </c>
    </row>
    <row r="28" spans="1:7" x14ac:dyDescent="0.55000000000000004">
      <c r="A28" s="279" t="s">
        <v>720</v>
      </c>
      <c r="B28" s="270" t="s">
        <v>83</v>
      </c>
      <c r="C28" s="280">
        <v>5433.2362290000001</v>
      </c>
      <c r="D28" s="280">
        <v>904.94908281999994</v>
      </c>
      <c r="E28" s="280"/>
      <c r="F28" s="290">
        <f>(C28/$C$46)*100</f>
        <v>15.071807986211383</v>
      </c>
      <c r="G28" s="290">
        <f>(D28/$D$46)*100</f>
        <v>47.071643906942263</v>
      </c>
    </row>
    <row r="29" spans="1:7" x14ac:dyDescent="0.55000000000000004">
      <c r="A29" s="279" t="s">
        <v>720</v>
      </c>
      <c r="B29" s="270" t="s">
        <v>86</v>
      </c>
      <c r="C29" s="280">
        <v>6350.9856060000002</v>
      </c>
      <c r="D29" s="280">
        <v>1283.8520613000001</v>
      </c>
      <c r="E29" s="280"/>
      <c r="F29" s="290">
        <f>(C29/$C$47)*100</f>
        <v>17.133198322554101</v>
      </c>
      <c r="G29" s="290">
        <f>(D29/$D$47)*100</f>
        <v>45.922989268168472</v>
      </c>
    </row>
    <row r="30" spans="1:7" x14ac:dyDescent="0.55000000000000004">
      <c r="A30" s="279" t="s">
        <v>720</v>
      </c>
      <c r="B30" s="270" t="s">
        <v>89</v>
      </c>
      <c r="C30" s="280">
        <v>5871.8682941999996</v>
      </c>
      <c r="D30" s="280">
        <v>1848.1813634</v>
      </c>
      <c r="E30" s="280"/>
      <c r="F30" s="290">
        <f>(C30/$C$48)*100</f>
        <v>18.264152666817921</v>
      </c>
      <c r="G30" s="290">
        <f>(D30/$D$48)*100</f>
        <v>43.548019804764003</v>
      </c>
    </row>
    <row r="31" spans="1:7" x14ac:dyDescent="0.55000000000000004">
      <c r="A31" s="279" t="s">
        <v>720</v>
      </c>
      <c r="B31" s="291" t="s">
        <v>714</v>
      </c>
      <c r="C31" s="281">
        <v>3377.0455041999999</v>
      </c>
      <c r="D31" s="281">
        <v>2103.8390951000001</v>
      </c>
      <c r="E31" s="281"/>
      <c r="F31" s="290">
        <f>(C31/$C$49)*100</f>
        <v>19.92349037829549</v>
      </c>
      <c r="G31" s="290">
        <f>(D31/$D$49)*100</f>
        <v>38.862839289364729</v>
      </c>
    </row>
    <row r="32" spans="1:7" x14ac:dyDescent="0.55000000000000004">
      <c r="A32" s="279" t="s">
        <v>721</v>
      </c>
      <c r="B32" s="270" t="s">
        <v>68</v>
      </c>
      <c r="C32" s="280">
        <v>233.78683199</v>
      </c>
      <c r="D32" s="281">
        <v>28.238162215999999</v>
      </c>
      <c r="E32" s="281"/>
      <c r="F32" s="290">
        <f>(C32/$C$41)*100</f>
        <v>1.115325810768617</v>
      </c>
      <c r="G32" s="290">
        <f>(D32/$D$41)*100</f>
        <v>3.9863526591542033</v>
      </c>
    </row>
    <row r="33" spans="1:7" x14ac:dyDescent="0.55000000000000004">
      <c r="A33" s="279" t="s">
        <v>721</v>
      </c>
      <c r="B33" s="270" t="s">
        <v>71</v>
      </c>
      <c r="C33" s="280">
        <v>1465.9114311999999</v>
      </c>
      <c r="D33" s="280">
        <v>56.309097924</v>
      </c>
      <c r="E33" s="280"/>
      <c r="F33" s="290">
        <f>(C33/$C$42)*100</f>
        <v>6.1953859931636446</v>
      </c>
      <c r="G33" s="290">
        <f>(D33/$D$42)*100</f>
        <v>10.148342784477959</v>
      </c>
    </row>
    <row r="34" spans="1:7" x14ac:dyDescent="0.55000000000000004">
      <c r="A34" s="279" t="s">
        <v>721</v>
      </c>
      <c r="B34" s="270" t="s">
        <v>74</v>
      </c>
      <c r="C34" s="280">
        <v>1792.3782807</v>
      </c>
      <c r="D34" s="280">
        <v>97.009198310000002</v>
      </c>
      <c r="E34" s="280"/>
      <c r="F34" s="290">
        <f>(C34/$C$43)*100</f>
        <v>10.768815144137442</v>
      </c>
      <c r="G34" s="290">
        <f>(D34/$D$43)*100</f>
        <v>11.028302059899142</v>
      </c>
    </row>
    <row r="35" spans="1:7" x14ac:dyDescent="0.55000000000000004">
      <c r="A35" s="279" t="s">
        <v>721</v>
      </c>
      <c r="B35" s="270" t="s">
        <v>77</v>
      </c>
      <c r="C35" s="280">
        <v>3582.3300502000002</v>
      </c>
      <c r="D35" s="280">
        <v>176.22537217000001</v>
      </c>
      <c r="E35" s="280"/>
      <c r="F35" s="290">
        <f>(C35/$C$44)*100</f>
        <v>15.219899523151692</v>
      </c>
      <c r="G35" s="290">
        <f>(D35/$D$44)*100</f>
        <v>13.135001053278399</v>
      </c>
    </row>
    <row r="36" spans="1:7" x14ac:dyDescent="0.55000000000000004">
      <c r="A36" s="279" t="s">
        <v>721</v>
      </c>
      <c r="B36" s="270" t="s">
        <v>80</v>
      </c>
      <c r="C36" s="280">
        <v>5088.8361258000004</v>
      </c>
      <c r="D36" s="280">
        <v>301.96431402000002</v>
      </c>
      <c r="E36" s="280"/>
      <c r="F36" s="290">
        <f>(C36/$C$45)*100</f>
        <v>16.353875043586111</v>
      </c>
      <c r="G36" s="290">
        <f>(D36/$D$45)*100</f>
        <v>19.972171544406091</v>
      </c>
    </row>
    <row r="37" spans="1:7" x14ac:dyDescent="0.55000000000000004">
      <c r="A37" s="279" t="s">
        <v>721</v>
      </c>
      <c r="B37" s="270" t="s">
        <v>83</v>
      </c>
      <c r="C37" s="280">
        <v>6239.0800319999998</v>
      </c>
      <c r="D37" s="280">
        <v>481.87710256000003</v>
      </c>
      <c r="E37" s="280"/>
      <c r="F37" s="290">
        <f>(C37/$C$46)*100</f>
        <v>17.307220280796955</v>
      </c>
      <c r="G37" s="290">
        <f>(D37/$D$46)*100</f>
        <v>25.065219479453472</v>
      </c>
    </row>
    <row r="38" spans="1:7" x14ac:dyDescent="0.55000000000000004">
      <c r="A38" s="279" t="s">
        <v>721</v>
      </c>
      <c r="B38" s="270" t="s">
        <v>86</v>
      </c>
      <c r="C38" s="280">
        <v>6433.1969042999999</v>
      </c>
      <c r="D38" s="280">
        <v>727.42092089000005</v>
      </c>
      <c r="E38" s="280"/>
      <c r="F38" s="290">
        <f>(C38/$C$47)*100</f>
        <v>17.354981611875029</v>
      </c>
      <c r="G38" s="290">
        <f>(D38/$D$47)*100</f>
        <v>26.019620289932156</v>
      </c>
    </row>
    <row r="39" spans="1:7" x14ac:dyDescent="0.55000000000000004">
      <c r="A39" s="279" t="s">
        <v>721</v>
      </c>
      <c r="B39" s="270" t="s">
        <v>89</v>
      </c>
      <c r="C39" s="280">
        <v>5091.0675742000003</v>
      </c>
      <c r="D39" s="280">
        <v>1099.7689554999999</v>
      </c>
      <c r="E39" s="280"/>
      <c r="F39" s="290">
        <f>(C39/$C$48)*100</f>
        <v>15.835511076452644</v>
      </c>
      <c r="G39" s="290">
        <f>(D39/$D$48)*100</f>
        <v>25.913452653084263</v>
      </c>
    </row>
    <row r="40" spans="1:7" x14ac:dyDescent="0.55000000000000004">
      <c r="A40" s="279" t="s">
        <v>721</v>
      </c>
      <c r="B40" s="291" t="s">
        <v>714</v>
      </c>
      <c r="C40" s="281">
        <v>2581.4302523000001</v>
      </c>
      <c r="D40" s="281">
        <v>1434.0177458000001</v>
      </c>
      <c r="E40" s="281"/>
      <c r="F40" s="290">
        <f>(C40/$C$49)*100</f>
        <v>15.229614386295824</v>
      </c>
      <c r="G40" s="290">
        <f>(D40/$D$49)*100</f>
        <v>26.489668968944375</v>
      </c>
    </row>
    <row r="41" spans="1:7" x14ac:dyDescent="0.55000000000000004">
      <c r="A41" s="279" t="s">
        <v>725</v>
      </c>
      <c r="B41" s="291" t="s">
        <v>68</v>
      </c>
      <c r="C41" s="281">
        <v>20961.303839</v>
      </c>
      <c r="D41" s="281">
        <v>708.37090018000004</v>
      </c>
      <c r="E41" s="281"/>
      <c r="F41" s="290">
        <f>(C41/$C$41)*100</f>
        <v>100</v>
      </c>
      <c r="G41" s="290">
        <f>(D41/$D$41)*100</f>
        <v>100</v>
      </c>
    </row>
    <row r="42" spans="1:7" x14ac:dyDescent="0.55000000000000004">
      <c r="A42" s="279" t="s">
        <v>725</v>
      </c>
      <c r="B42" s="270" t="s">
        <v>71</v>
      </c>
      <c r="C42" s="280">
        <v>23661.341404999999</v>
      </c>
      <c r="D42" s="280">
        <v>554.86003103999997</v>
      </c>
      <c r="E42" s="280"/>
      <c r="F42" s="290">
        <f>(C42/$C$42)*100</f>
        <v>100</v>
      </c>
      <c r="G42" s="290">
        <f>(D42/$D$42)*100</f>
        <v>100</v>
      </c>
    </row>
    <row r="43" spans="1:7" x14ac:dyDescent="0.55000000000000004">
      <c r="A43" s="279" t="s">
        <v>725</v>
      </c>
      <c r="B43" s="270" t="s">
        <v>74</v>
      </c>
      <c r="C43" s="280">
        <v>16644.154966999999</v>
      </c>
      <c r="D43" s="280">
        <v>879.63856796000005</v>
      </c>
      <c r="E43" s="280"/>
      <c r="F43" s="290">
        <f>(C43/$C$43)*100</f>
        <v>100</v>
      </c>
      <c r="G43" s="290">
        <f>(D43/$D$43)*100</f>
        <v>100</v>
      </c>
    </row>
    <row r="44" spans="1:7" x14ac:dyDescent="0.55000000000000004">
      <c r="A44" s="279" t="s">
        <v>725</v>
      </c>
      <c r="B44" s="270" t="s">
        <v>77</v>
      </c>
      <c r="C44" s="280">
        <v>23537.146515</v>
      </c>
      <c r="D44" s="280">
        <v>1341.6471872</v>
      </c>
      <c r="E44" s="280"/>
      <c r="F44" s="290">
        <f>(C44/$C$44)*100</f>
        <v>100</v>
      </c>
      <c r="G44" s="290">
        <f>(D44/$D$44)*100</f>
        <v>100</v>
      </c>
    </row>
    <row r="45" spans="1:7" x14ac:dyDescent="0.55000000000000004">
      <c r="A45" s="279" t="s">
        <v>725</v>
      </c>
      <c r="B45" s="270" t="s">
        <v>80</v>
      </c>
      <c r="C45" s="280">
        <v>31117.005066000002</v>
      </c>
      <c r="D45" s="280">
        <v>1511.9252974000001</v>
      </c>
      <c r="E45" s="280"/>
      <c r="F45" s="290">
        <f>(C45/$C$45)*100</f>
        <v>100</v>
      </c>
      <c r="G45" s="290">
        <f>(D45/$D$45)*100</f>
        <v>100</v>
      </c>
    </row>
    <row r="46" spans="1:7" x14ac:dyDescent="0.55000000000000004">
      <c r="A46" s="279" t="s">
        <v>725</v>
      </c>
      <c r="B46" s="270" t="s">
        <v>83</v>
      </c>
      <c r="C46" s="280">
        <v>36049.001114999999</v>
      </c>
      <c r="D46" s="280">
        <v>1922.4930503999999</v>
      </c>
      <c r="E46" s="280"/>
      <c r="F46" s="290">
        <f>(C46/$C$46)*100</f>
        <v>100</v>
      </c>
      <c r="G46" s="290">
        <f>(D46/$D$46)*100</f>
        <v>100</v>
      </c>
    </row>
    <row r="47" spans="1:7" x14ac:dyDescent="0.55000000000000004">
      <c r="A47" s="279" t="s">
        <v>725</v>
      </c>
      <c r="B47" s="270" t="s">
        <v>86</v>
      </c>
      <c r="C47" s="280">
        <v>37068.301471999999</v>
      </c>
      <c r="D47" s="280">
        <v>2795.6630911000002</v>
      </c>
      <c r="E47" s="280"/>
      <c r="F47" s="290">
        <f>(C47/$C$47)*100</f>
        <v>100</v>
      </c>
      <c r="G47" s="290">
        <f>(D47/$D$47)*100</f>
        <v>100</v>
      </c>
    </row>
    <row r="48" spans="1:7" x14ac:dyDescent="0.55000000000000004">
      <c r="A48" s="279" t="s">
        <v>725</v>
      </c>
      <c r="B48" s="270" t="s">
        <v>89</v>
      </c>
      <c r="C48" s="280">
        <v>32149.689073000001</v>
      </c>
      <c r="D48" s="280">
        <v>4244.0078141000004</v>
      </c>
      <c r="E48" s="280"/>
      <c r="F48" s="290">
        <f>(C48/$C$48)*100</f>
        <v>100</v>
      </c>
      <c r="G48" s="290">
        <f>(D48/$D$48)*100</f>
        <v>100</v>
      </c>
    </row>
    <row r="49" spans="1:7" x14ac:dyDescent="0.55000000000000004">
      <c r="A49" s="282" t="s">
        <v>725</v>
      </c>
      <c r="B49" s="273" t="s">
        <v>714</v>
      </c>
      <c r="C49" s="283">
        <v>16950.069692000001</v>
      </c>
      <c r="D49" s="283">
        <v>5413.4981735000001</v>
      </c>
      <c r="E49" s="283"/>
      <c r="F49" s="292">
        <f>(C49/$C$49)*100</f>
        <v>100</v>
      </c>
      <c r="G49" s="292">
        <f>(D49/$D$49)*100</f>
        <v>100</v>
      </c>
    </row>
  </sheetData>
  <mergeCells count="2">
    <mergeCell ref="C3:D3"/>
    <mergeCell ref="F3:G3"/>
  </mergeCells>
  <hyperlinks>
    <hyperlink ref="U1" location="Contents!A1" display="Return to contents page" xr:uid="{62CE09B0-3D8D-4FA1-B01B-F21A4CD53C32}"/>
  </hyperlinks>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A9B6-DD54-4B30-9A84-AC50F0BB46E0}">
  <dimension ref="A1:N14"/>
  <sheetViews>
    <sheetView showGridLines="0" workbookViewId="0">
      <selection activeCell="B1" sqref="B1:C1"/>
    </sheetView>
  </sheetViews>
  <sheetFormatPr defaultRowHeight="14.4" x14ac:dyDescent="0.55000000000000004"/>
  <cols>
    <col min="1" max="1" width="26.68359375" customWidth="1"/>
  </cols>
  <sheetData>
    <row r="1" spans="1:14" x14ac:dyDescent="0.55000000000000004">
      <c r="A1" s="134" t="s">
        <v>726</v>
      </c>
      <c r="N1" s="2" t="s">
        <v>887</v>
      </c>
    </row>
    <row r="3" spans="1:14" ht="37.5" customHeight="1" x14ac:dyDescent="0.55000000000000004">
      <c r="A3" s="416"/>
      <c r="B3" s="462" t="s">
        <v>711</v>
      </c>
      <c r="C3" s="462"/>
    </row>
    <row r="4" spans="1:14" x14ac:dyDescent="0.55000000000000004">
      <c r="A4" s="299" t="s">
        <v>727</v>
      </c>
      <c r="B4" s="276" t="s">
        <v>158</v>
      </c>
      <c r="C4" s="276" t="s">
        <v>157</v>
      </c>
    </row>
    <row r="5" spans="1:14" x14ac:dyDescent="0.55000000000000004">
      <c r="A5" s="293" t="s">
        <v>728</v>
      </c>
      <c r="B5" s="294">
        <v>7763.2307046514516</v>
      </c>
      <c r="C5" s="294">
        <v>11399.80003307219</v>
      </c>
    </row>
    <row r="6" spans="1:14" x14ac:dyDescent="0.55000000000000004">
      <c r="A6" s="293" t="s">
        <v>729</v>
      </c>
      <c r="B6" s="294">
        <v>15372.804538447426</v>
      </c>
      <c r="C6" s="294">
        <v>11371.532898041571</v>
      </c>
    </row>
    <row r="7" spans="1:14" x14ac:dyDescent="0.55000000000000004">
      <c r="A7" s="293" t="s">
        <v>730</v>
      </c>
      <c r="B7" s="294">
        <v>14595.088916878352</v>
      </c>
      <c r="C7" s="294">
        <v>18180.457849136023</v>
      </c>
    </row>
    <row r="8" spans="1:14" x14ac:dyDescent="0.55000000000000004">
      <c r="A8" s="293" t="s">
        <v>731</v>
      </c>
      <c r="B8" s="294">
        <v>16759.172107499708</v>
      </c>
      <c r="C8" s="294">
        <v>19145.718490511495</v>
      </c>
    </row>
    <row r="9" spans="1:14" x14ac:dyDescent="0.55000000000000004">
      <c r="A9" s="293" t="s">
        <v>732</v>
      </c>
      <c r="B9" s="294">
        <v>18609.177484061998</v>
      </c>
      <c r="C9" s="294">
        <v>22017.777213894682</v>
      </c>
    </row>
    <row r="10" spans="1:14" x14ac:dyDescent="0.55000000000000004">
      <c r="A10" s="293" t="s">
        <v>733</v>
      </c>
      <c r="B10" s="294">
        <v>20084.15154612725</v>
      </c>
      <c r="C10" s="294">
        <v>24788.236140458332</v>
      </c>
    </row>
    <row r="11" spans="1:14" x14ac:dyDescent="0.55000000000000004">
      <c r="A11" s="293" t="s">
        <v>734</v>
      </c>
      <c r="B11" s="294">
        <v>24376.022256993347</v>
      </c>
      <c r="C11" s="294">
        <v>31086.48263500266</v>
      </c>
    </row>
    <row r="12" spans="1:14" x14ac:dyDescent="0.55000000000000004">
      <c r="A12" s="293" t="s">
        <v>735</v>
      </c>
      <c r="B12" s="294">
        <v>25176.412873827016</v>
      </c>
      <c r="C12" s="294">
        <v>31899.846514835463</v>
      </c>
    </row>
    <row r="13" spans="1:14" x14ac:dyDescent="0.55000000000000004">
      <c r="A13" s="293" t="s">
        <v>736</v>
      </c>
      <c r="B13" s="294">
        <v>33170.337768864134</v>
      </c>
      <c r="C13" s="294">
        <v>36420.985927693684</v>
      </c>
    </row>
    <row r="14" spans="1:14" x14ac:dyDescent="0.55000000000000004">
      <c r="A14" s="295" t="s">
        <v>737</v>
      </c>
      <c r="B14" s="296">
        <v>30237.171955312471</v>
      </c>
      <c r="C14" s="296">
        <v>40034.668712469764</v>
      </c>
    </row>
  </sheetData>
  <mergeCells count="1">
    <mergeCell ref="B3:C3"/>
  </mergeCells>
  <hyperlinks>
    <hyperlink ref="N1" location="Contents!A1" display="Return to contents page" xr:uid="{68D216FB-501C-4F09-91E8-13B42DFB06B2}"/>
  </hyperlinks>
  <pageMargins left="0.7" right="0.7" top="0.75" bottom="0.75" header="0.3" footer="0.3"/>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A02A0-87A0-46F9-A130-D2E6734FC566}">
  <dimension ref="A1:O24"/>
  <sheetViews>
    <sheetView showGridLines="0" workbookViewId="0">
      <selection activeCell="G4" sqref="A3:G4"/>
    </sheetView>
  </sheetViews>
  <sheetFormatPr defaultRowHeight="14.4" x14ac:dyDescent="0.55000000000000004"/>
  <sheetData>
    <row r="1" spans="1:15" x14ac:dyDescent="0.55000000000000004">
      <c r="A1" s="134" t="s">
        <v>738</v>
      </c>
      <c r="O1" s="2" t="s">
        <v>887</v>
      </c>
    </row>
    <row r="3" spans="1:15" x14ac:dyDescent="0.55000000000000004">
      <c r="A3" s="417"/>
      <c r="B3" s="462" t="s">
        <v>711</v>
      </c>
      <c r="C3" s="462"/>
      <c r="D3" s="462"/>
      <c r="E3" s="462"/>
      <c r="F3" s="462"/>
      <c r="G3" s="131"/>
    </row>
    <row r="4" spans="1:15" ht="32.4" x14ac:dyDescent="0.55000000000000004">
      <c r="A4" s="418" t="s">
        <v>739</v>
      </c>
      <c r="B4" s="419" t="s">
        <v>718</v>
      </c>
      <c r="C4" s="419" t="s">
        <v>719</v>
      </c>
      <c r="D4" s="419" t="s">
        <v>720</v>
      </c>
      <c r="E4" s="419" t="s">
        <v>721</v>
      </c>
      <c r="F4" s="419" t="s">
        <v>98</v>
      </c>
      <c r="G4" s="131"/>
    </row>
    <row r="5" spans="1:15" x14ac:dyDescent="0.55000000000000004">
      <c r="A5" s="285" t="s">
        <v>740</v>
      </c>
      <c r="B5" s="286">
        <v>385.27554767999999</v>
      </c>
      <c r="C5" s="286">
        <v>4470.9864882000002</v>
      </c>
      <c r="D5" s="286">
        <v>1660.4100507000001</v>
      </c>
      <c r="E5" s="286">
        <v>1081.4608410999999</v>
      </c>
      <c r="F5" s="286">
        <v>7598.1329277000004</v>
      </c>
    </row>
    <row r="6" spans="1:15" x14ac:dyDescent="0.55000000000000004">
      <c r="A6" s="285" t="s">
        <v>741</v>
      </c>
      <c r="B6" s="286">
        <v>484.66186821000002</v>
      </c>
      <c r="C6" s="286">
        <v>4819.2906006000003</v>
      </c>
      <c r="D6" s="286">
        <v>2023.3155228000001</v>
      </c>
      <c r="E6" s="286">
        <v>1555.5897746999999</v>
      </c>
      <c r="F6" s="286">
        <v>8882.8577662999996</v>
      </c>
    </row>
    <row r="7" spans="1:15" x14ac:dyDescent="0.55000000000000004">
      <c r="A7" s="285" t="s">
        <v>742</v>
      </c>
      <c r="B7" s="286">
        <v>485.23753723999999</v>
      </c>
      <c r="C7" s="286">
        <v>7592.5095591999998</v>
      </c>
      <c r="D7" s="286">
        <v>2043.1884901999999</v>
      </c>
      <c r="E7" s="286">
        <v>1647.0832326</v>
      </c>
      <c r="F7" s="286">
        <v>11768.018819000001</v>
      </c>
    </row>
    <row r="8" spans="1:15" x14ac:dyDescent="0.55000000000000004">
      <c r="A8" s="285" t="s">
        <v>743</v>
      </c>
      <c r="B8" s="286">
        <v>588.19116900999995</v>
      </c>
      <c r="C8" s="286">
        <v>8781.9321842999998</v>
      </c>
      <c r="D8" s="286">
        <v>2687.497613</v>
      </c>
      <c r="E8" s="286">
        <v>2191.5070571000001</v>
      </c>
      <c r="F8" s="286">
        <v>14249.128024</v>
      </c>
    </row>
    <row r="9" spans="1:15" x14ac:dyDescent="0.55000000000000004">
      <c r="A9" s="285" t="s">
        <v>744</v>
      </c>
      <c r="B9" s="286">
        <v>586.60590991000004</v>
      </c>
      <c r="C9" s="286">
        <v>9947.1132264999997</v>
      </c>
      <c r="D9" s="286">
        <v>2843.8950205000001</v>
      </c>
      <c r="E9" s="286">
        <v>2197.4299354999998</v>
      </c>
      <c r="F9" s="286">
        <v>15575.044092</v>
      </c>
    </row>
    <row r="10" spans="1:15" x14ac:dyDescent="0.55000000000000004">
      <c r="A10" s="285" t="s">
        <v>745</v>
      </c>
      <c r="B10" s="286">
        <v>650.40349595999999</v>
      </c>
      <c r="C10" s="286">
        <v>10911.596231</v>
      </c>
      <c r="D10" s="286">
        <v>2585.0955346000001</v>
      </c>
      <c r="E10" s="286">
        <v>1871.1658660999999</v>
      </c>
      <c r="F10" s="286">
        <v>16018.261128</v>
      </c>
    </row>
    <row r="11" spans="1:15" x14ac:dyDescent="0.55000000000000004">
      <c r="A11" s="285" t="s">
        <v>746</v>
      </c>
      <c r="B11" s="286">
        <v>686.67243733999999</v>
      </c>
      <c r="C11" s="286">
        <v>11735.429904000001</v>
      </c>
      <c r="D11" s="286">
        <v>2821.2220671999999</v>
      </c>
      <c r="E11" s="286">
        <v>2173.5735607000001</v>
      </c>
      <c r="F11" s="286">
        <v>17416.897969000001</v>
      </c>
    </row>
    <row r="12" spans="1:15" x14ac:dyDescent="0.55000000000000004">
      <c r="A12" s="285" t="s">
        <v>747</v>
      </c>
      <c r="B12" s="286">
        <v>827.97934308000004</v>
      </c>
      <c r="C12" s="286">
        <v>11781.398308</v>
      </c>
      <c r="D12" s="286">
        <v>3265.0436807000001</v>
      </c>
      <c r="E12" s="286">
        <v>2079.0706826999999</v>
      </c>
      <c r="F12" s="286">
        <v>17953.492013999999</v>
      </c>
    </row>
    <row r="13" spans="1:15" x14ac:dyDescent="0.55000000000000004">
      <c r="A13" s="285" t="s">
        <v>748</v>
      </c>
      <c r="B13" s="286">
        <v>811.75636446999999</v>
      </c>
      <c r="C13" s="286">
        <v>13796.167833</v>
      </c>
      <c r="D13" s="286">
        <v>3360.616231</v>
      </c>
      <c r="E13" s="286">
        <v>2328.5549980999999</v>
      </c>
      <c r="F13" s="286">
        <v>20297.095426</v>
      </c>
    </row>
    <row r="14" spans="1:15" x14ac:dyDescent="0.55000000000000004">
      <c r="A14" s="285" t="s">
        <v>749</v>
      </c>
      <c r="B14" s="286">
        <v>939.23280875</v>
      </c>
      <c r="C14" s="286">
        <v>15314.818214000001</v>
      </c>
      <c r="D14" s="286">
        <v>3302.7873341999998</v>
      </c>
      <c r="E14" s="286">
        <v>2382.1607899000001</v>
      </c>
      <c r="F14" s="286">
        <v>21938.999146999999</v>
      </c>
    </row>
    <row r="15" spans="1:15" x14ac:dyDescent="0.55000000000000004">
      <c r="A15" s="285" t="s">
        <v>750</v>
      </c>
      <c r="B15" s="286">
        <v>1123.33746</v>
      </c>
      <c r="C15" s="286">
        <v>15182.779849</v>
      </c>
      <c r="D15" s="286">
        <v>3002.4076819000002</v>
      </c>
      <c r="E15" s="286">
        <v>3057.0536364</v>
      </c>
      <c r="F15" s="286">
        <v>22365.578626999999</v>
      </c>
    </row>
    <row r="16" spans="1:15" x14ac:dyDescent="0.55000000000000004">
      <c r="A16" s="285" t="s">
        <v>751</v>
      </c>
      <c r="B16" s="286">
        <v>803.55035838000003</v>
      </c>
      <c r="C16" s="286">
        <v>17559.270041</v>
      </c>
      <c r="D16" s="286">
        <v>3380.5021069999998</v>
      </c>
      <c r="E16" s="286">
        <v>3253.3894107000001</v>
      </c>
      <c r="F16" s="286">
        <v>24996.711917000001</v>
      </c>
    </row>
    <row r="17" spans="1:6" x14ac:dyDescent="0.55000000000000004">
      <c r="A17" s="285" t="s">
        <v>752</v>
      </c>
      <c r="B17" s="286">
        <v>782.77744641000004</v>
      </c>
      <c r="C17" s="286">
        <v>17463.704082</v>
      </c>
      <c r="D17" s="286">
        <v>5533.9926250999997</v>
      </c>
      <c r="E17" s="286">
        <v>3616.1437590999999</v>
      </c>
      <c r="F17" s="286">
        <v>27396.617912000002</v>
      </c>
    </row>
    <row r="18" spans="1:6" x14ac:dyDescent="0.55000000000000004">
      <c r="A18" s="285" t="s">
        <v>753</v>
      </c>
      <c r="B18" s="286">
        <v>854.08158915000001</v>
      </c>
      <c r="C18" s="286">
        <v>22511.735906000002</v>
      </c>
      <c r="D18" s="286">
        <v>3958.7896761000002</v>
      </c>
      <c r="E18" s="286">
        <v>3308.3243622999998</v>
      </c>
      <c r="F18" s="286">
        <v>30632.931532999999</v>
      </c>
    </row>
    <row r="19" spans="1:6" x14ac:dyDescent="0.55000000000000004">
      <c r="A19" s="285" t="s">
        <v>754</v>
      </c>
      <c r="B19" s="286">
        <v>902.23166834999995</v>
      </c>
      <c r="C19" s="286">
        <v>18681.370631999998</v>
      </c>
      <c r="D19" s="286">
        <v>6824.1355172000003</v>
      </c>
      <c r="E19" s="286">
        <v>4854.4627613000002</v>
      </c>
      <c r="F19" s="286">
        <v>31262.200579</v>
      </c>
    </row>
    <row r="20" spans="1:6" x14ac:dyDescent="0.55000000000000004">
      <c r="A20" s="285" t="s">
        <v>755</v>
      </c>
      <c r="B20" s="286">
        <v>907.62857582000004</v>
      </c>
      <c r="C20" s="286">
        <v>19312.103230000001</v>
      </c>
      <c r="D20" s="286">
        <v>7556.4267339999997</v>
      </c>
      <c r="E20" s="286">
        <v>4733.3929402000003</v>
      </c>
      <c r="F20" s="286">
        <v>32509.551479999998</v>
      </c>
    </row>
    <row r="21" spans="1:6" x14ac:dyDescent="0.55000000000000004">
      <c r="A21" s="285" t="s">
        <v>756</v>
      </c>
      <c r="B21" s="286">
        <v>1012.9932956</v>
      </c>
      <c r="C21" s="286">
        <v>21104.419067999999</v>
      </c>
      <c r="D21" s="286">
        <v>6173.1613875000003</v>
      </c>
      <c r="E21" s="286">
        <v>6116.8476971</v>
      </c>
      <c r="F21" s="286">
        <v>34407.421448000001</v>
      </c>
    </row>
    <row r="22" spans="1:6" x14ac:dyDescent="0.55000000000000004">
      <c r="A22" s="285" t="s">
        <v>757</v>
      </c>
      <c r="B22" s="286">
        <v>831.74840056000005</v>
      </c>
      <c r="C22" s="286">
        <v>15620.995801999999</v>
      </c>
      <c r="D22" s="286">
        <v>6690.0236821999997</v>
      </c>
      <c r="E22" s="286">
        <v>11382.616447</v>
      </c>
      <c r="F22" s="286">
        <v>34525.384332000001</v>
      </c>
    </row>
    <row r="23" spans="1:6" x14ac:dyDescent="0.55000000000000004">
      <c r="A23" s="285" t="s">
        <v>758</v>
      </c>
      <c r="B23" s="286">
        <v>698.27179625999997</v>
      </c>
      <c r="C23" s="286">
        <v>17524.417827000001</v>
      </c>
      <c r="D23" s="286">
        <v>8189.9691769999999</v>
      </c>
      <c r="E23" s="286">
        <v>9134.6748705000009</v>
      </c>
      <c r="F23" s="286">
        <v>35547.333671</v>
      </c>
    </row>
    <row r="24" spans="1:6" x14ac:dyDescent="0.55000000000000004">
      <c r="A24" s="287" t="s">
        <v>759</v>
      </c>
      <c r="B24" s="288">
        <v>837.48520197000005</v>
      </c>
      <c r="C24" s="288">
        <v>22741.597786999999</v>
      </c>
      <c r="D24" s="288">
        <v>7358.8128594999998</v>
      </c>
      <c r="E24" s="288">
        <v>9776.7517807999993</v>
      </c>
      <c r="F24" s="288">
        <v>40714.647629999999</v>
      </c>
    </row>
  </sheetData>
  <mergeCells count="1">
    <mergeCell ref="B3:F3"/>
  </mergeCells>
  <hyperlinks>
    <hyperlink ref="O1" location="Contents!A1" display="Return to contents page" xr:uid="{9B0DCDCF-287D-4AE8-9491-5F56C6F0A798}"/>
  </hyperlink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A9B81-EA30-465E-A837-BB9D52F58681}">
  <dimension ref="A1:R12"/>
  <sheetViews>
    <sheetView showGridLines="0" workbookViewId="0">
      <selection activeCell="C3" sqref="C3:D3"/>
    </sheetView>
  </sheetViews>
  <sheetFormatPr defaultRowHeight="14.4" x14ac:dyDescent="0.55000000000000004"/>
  <sheetData>
    <row r="1" spans="1:18" x14ac:dyDescent="0.55000000000000004">
      <c r="A1" s="134" t="s">
        <v>760</v>
      </c>
      <c r="R1" s="2" t="s">
        <v>887</v>
      </c>
    </row>
    <row r="3" spans="1:18" ht="54" customHeight="1" x14ac:dyDescent="0.55000000000000004">
      <c r="A3" s="298"/>
      <c r="B3" s="298"/>
      <c r="C3" s="462" t="s">
        <v>761</v>
      </c>
      <c r="D3" s="462"/>
    </row>
    <row r="4" spans="1:18" ht="32.4" x14ac:dyDescent="0.55000000000000004">
      <c r="A4" s="299" t="s">
        <v>717</v>
      </c>
      <c r="B4" s="300" t="s">
        <v>762</v>
      </c>
      <c r="C4" s="276" t="s">
        <v>712</v>
      </c>
      <c r="D4" s="276" t="s">
        <v>724</v>
      </c>
    </row>
    <row r="5" spans="1:18" x14ac:dyDescent="0.55000000000000004">
      <c r="A5" s="279" t="s">
        <v>718</v>
      </c>
      <c r="B5" s="270" t="s">
        <v>763</v>
      </c>
      <c r="C5" s="294">
        <v>1.3</v>
      </c>
      <c r="D5" s="294">
        <v>0.27177547438336574</v>
      </c>
    </row>
    <row r="6" spans="1:18" x14ac:dyDescent="0.55000000000000004">
      <c r="A6" s="279" t="s">
        <v>719</v>
      </c>
      <c r="B6" s="270" t="s">
        <v>763</v>
      </c>
      <c r="C6" s="294">
        <v>1.96</v>
      </c>
      <c r="D6" s="297">
        <v>0.41</v>
      </c>
    </row>
    <row r="7" spans="1:18" x14ac:dyDescent="0.55000000000000004">
      <c r="A7" s="279" t="s">
        <v>720</v>
      </c>
      <c r="B7" s="270" t="s">
        <v>763</v>
      </c>
      <c r="C7" s="294">
        <v>53.300119105967646</v>
      </c>
      <c r="D7" s="297">
        <v>28.952733752787896</v>
      </c>
    </row>
    <row r="8" spans="1:18" x14ac:dyDescent="0.55000000000000004">
      <c r="A8" s="279" t="s">
        <v>721</v>
      </c>
      <c r="B8" s="270" t="s">
        <v>763</v>
      </c>
      <c r="C8" s="294">
        <v>56.548484508586405</v>
      </c>
      <c r="D8" s="294">
        <v>40.850485870451131</v>
      </c>
    </row>
    <row r="9" spans="1:18" x14ac:dyDescent="0.55000000000000004">
      <c r="A9" s="279" t="s">
        <v>718</v>
      </c>
      <c r="B9" s="270" t="s">
        <v>764</v>
      </c>
      <c r="C9" s="294">
        <v>1.1599999999999999</v>
      </c>
      <c r="D9" s="294">
        <v>0.52</v>
      </c>
    </row>
    <row r="10" spans="1:18" x14ac:dyDescent="0.55000000000000004">
      <c r="A10" s="279" t="s">
        <v>719</v>
      </c>
      <c r="B10" s="270" t="s">
        <v>764</v>
      </c>
      <c r="C10" s="294">
        <v>1.29</v>
      </c>
      <c r="D10" s="297">
        <v>0.62</v>
      </c>
    </row>
    <row r="11" spans="1:18" x14ac:dyDescent="0.55000000000000004">
      <c r="A11" s="279" t="s">
        <v>720</v>
      </c>
      <c r="B11" s="270" t="s">
        <v>764</v>
      </c>
      <c r="C11" s="294">
        <v>45.035004521780458</v>
      </c>
      <c r="D11" s="297">
        <v>32.81654819884799</v>
      </c>
    </row>
    <row r="12" spans="1:18" x14ac:dyDescent="0.55000000000000004">
      <c r="A12" s="282" t="s">
        <v>721</v>
      </c>
      <c r="B12" s="273" t="s">
        <v>764</v>
      </c>
      <c r="C12" s="296">
        <v>71.572875918383502</v>
      </c>
      <c r="D12" s="296">
        <v>52.114173985868391</v>
      </c>
    </row>
  </sheetData>
  <mergeCells count="1">
    <mergeCell ref="C3:D3"/>
  </mergeCells>
  <hyperlinks>
    <hyperlink ref="R1" location="Contents!A1" display="Return to contents page" xr:uid="{E19093CD-6B8F-4A3F-8BDF-F3D15A0370B0}"/>
  </hyperlinks>
  <pageMargins left="0.7" right="0.7" top="0.75" bottom="0.75" header="0.3" footer="0.3"/>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7DE3E-2D90-4400-96CC-E357AF9B1346}">
  <dimension ref="A1:K24"/>
  <sheetViews>
    <sheetView showGridLines="0" zoomScale="115" zoomScaleNormal="115" workbookViewId="0"/>
  </sheetViews>
  <sheetFormatPr defaultRowHeight="14.4" x14ac:dyDescent="0.55000000000000004"/>
  <cols>
    <col min="1" max="1" width="20.68359375" customWidth="1"/>
    <col min="2" max="2" width="26" customWidth="1"/>
    <col min="3" max="3" width="33.15625" customWidth="1"/>
  </cols>
  <sheetData>
    <row r="1" spans="1:11" x14ac:dyDescent="0.55000000000000004">
      <c r="A1" s="134" t="s">
        <v>766</v>
      </c>
      <c r="K1" s="2" t="s">
        <v>887</v>
      </c>
    </row>
    <row r="3" spans="1:11" x14ac:dyDescent="0.55000000000000004">
      <c r="A3" s="277"/>
      <c r="B3" s="463" t="s">
        <v>711</v>
      </c>
      <c r="C3" s="463"/>
    </row>
    <row r="4" spans="1:11" x14ac:dyDescent="0.55000000000000004">
      <c r="A4" s="278" t="s">
        <v>739</v>
      </c>
      <c r="B4" s="268" t="s">
        <v>762</v>
      </c>
      <c r="C4" s="268" t="s">
        <v>765</v>
      </c>
    </row>
    <row r="5" spans="1:11" x14ac:dyDescent="0.55000000000000004">
      <c r="A5" s="279" t="s">
        <v>742</v>
      </c>
      <c r="B5" s="294">
        <v>9968.2784252368892</v>
      </c>
      <c r="C5" s="294">
        <v>9154.5442746209665</v>
      </c>
    </row>
    <row r="6" spans="1:11" x14ac:dyDescent="0.55000000000000004">
      <c r="A6" s="279" t="s">
        <v>741</v>
      </c>
      <c r="B6" s="294">
        <v>7841.4805460048901</v>
      </c>
      <c r="C6" s="294">
        <v>9557.3210585794186</v>
      </c>
    </row>
    <row r="7" spans="1:11" x14ac:dyDescent="0.55000000000000004">
      <c r="A7" s="279" t="s">
        <v>740</v>
      </c>
      <c r="B7" s="294">
        <v>12220.539710822484</v>
      </c>
      <c r="C7" s="294">
        <v>10122.849752266629</v>
      </c>
    </row>
    <row r="8" spans="1:11" x14ac:dyDescent="0.55000000000000004">
      <c r="A8" s="279" t="s">
        <v>743</v>
      </c>
      <c r="B8" s="294">
        <v>11242.302779231191</v>
      </c>
      <c r="C8" s="294">
        <v>12698.928344608008</v>
      </c>
    </row>
    <row r="9" spans="1:11" x14ac:dyDescent="0.55000000000000004">
      <c r="A9" s="279" t="s">
        <v>744</v>
      </c>
      <c r="B9" s="294">
        <v>11616.136184556201</v>
      </c>
      <c r="C9" s="294">
        <v>13259.019469420729</v>
      </c>
    </row>
    <row r="10" spans="1:11" x14ac:dyDescent="0.55000000000000004">
      <c r="A10" s="279" t="s">
        <v>745</v>
      </c>
      <c r="B10" s="294">
        <v>10554.265740200595</v>
      </c>
      <c r="C10" s="294">
        <v>14064.196070297401</v>
      </c>
    </row>
    <row r="11" spans="1:11" x14ac:dyDescent="0.55000000000000004">
      <c r="A11" s="279" t="s">
        <v>746</v>
      </c>
      <c r="B11" s="294">
        <v>10999.605326663806</v>
      </c>
      <c r="C11" s="294">
        <v>14886.368693167824</v>
      </c>
    </row>
    <row r="12" spans="1:11" x14ac:dyDescent="0.55000000000000004">
      <c r="A12" s="279" t="s">
        <v>747</v>
      </c>
      <c r="B12" s="294">
        <v>13943.418378801556</v>
      </c>
      <c r="C12" s="294">
        <v>15416.83634827119</v>
      </c>
    </row>
    <row r="13" spans="1:11" x14ac:dyDescent="0.55000000000000004">
      <c r="A13" s="279" t="s">
        <v>752</v>
      </c>
      <c r="B13" s="294">
        <v>15586.302416775949</v>
      </c>
      <c r="C13" s="294">
        <v>16797.629703345905</v>
      </c>
    </row>
    <row r="14" spans="1:11" x14ac:dyDescent="0.55000000000000004">
      <c r="A14" s="279" t="s">
        <v>750</v>
      </c>
      <c r="B14" s="294">
        <v>14685.499256994066</v>
      </c>
      <c r="C14" s="294">
        <v>17356.34714186997</v>
      </c>
    </row>
    <row r="15" spans="1:11" x14ac:dyDescent="0.55000000000000004">
      <c r="A15" s="279" t="s">
        <v>751</v>
      </c>
      <c r="B15" s="294">
        <v>15051.088091084015</v>
      </c>
      <c r="C15" s="294">
        <v>17772.647273098752</v>
      </c>
    </row>
    <row r="16" spans="1:11" x14ac:dyDescent="0.55000000000000004">
      <c r="A16" s="279" t="s">
        <v>748</v>
      </c>
      <c r="B16" s="294">
        <v>13539.164937289337</v>
      </c>
      <c r="C16" s="294">
        <v>17794.19940870877</v>
      </c>
    </row>
    <row r="17" spans="1:3" x14ac:dyDescent="0.55000000000000004">
      <c r="A17" s="279" t="s">
        <v>758</v>
      </c>
      <c r="B17" s="294">
        <v>13606.334157137744</v>
      </c>
      <c r="C17" s="294">
        <v>17933.650134406274</v>
      </c>
    </row>
    <row r="18" spans="1:3" x14ac:dyDescent="0.55000000000000004">
      <c r="A18" s="279" t="s">
        <v>749</v>
      </c>
      <c r="B18" s="294">
        <v>17827.784200852082</v>
      </c>
      <c r="C18" s="294">
        <v>18114.051186862365</v>
      </c>
    </row>
    <row r="19" spans="1:3" x14ac:dyDescent="0.55000000000000004">
      <c r="A19" s="279" t="s">
        <v>754</v>
      </c>
      <c r="B19" s="294">
        <v>17267.132973630345</v>
      </c>
      <c r="C19" s="294">
        <v>18173.511053291651</v>
      </c>
    </row>
    <row r="20" spans="1:3" x14ac:dyDescent="0.55000000000000004">
      <c r="A20" s="279" t="s">
        <v>755</v>
      </c>
      <c r="B20" s="294">
        <v>16982.027152474559</v>
      </c>
      <c r="C20" s="294">
        <v>18438.212208125547</v>
      </c>
    </row>
    <row r="21" spans="1:3" x14ac:dyDescent="0.55000000000000004">
      <c r="A21" s="279" t="s">
        <v>756</v>
      </c>
      <c r="B21" s="294">
        <v>18938.098190136345</v>
      </c>
      <c r="C21" s="294">
        <v>19655.631387023332</v>
      </c>
    </row>
    <row r="22" spans="1:3" x14ac:dyDescent="0.55000000000000004">
      <c r="A22" s="279" t="s">
        <v>753</v>
      </c>
      <c r="B22" s="294">
        <v>15673.283646479173</v>
      </c>
      <c r="C22" s="294">
        <v>21233.596300099067</v>
      </c>
    </row>
    <row r="23" spans="1:3" x14ac:dyDescent="0.55000000000000004">
      <c r="A23" s="279" t="s">
        <v>759</v>
      </c>
      <c r="B23" s="294">
        <v>18441.233014090125</v>
      </c>
      <c r="C23" s="294">
        <v>22238.545087913404</v>
      </c>
    </row>
    <row r="24" spans="1:3" x14ac:dyDescent="0.55000000000000004">
      <c r="A24" s="282" t="s">
        <v>757</v>
      </c>
      <c r="B24" s="296">
        <v>20493.041334165129</v>
      </c>
      <c r="C24" s="296">
        <v>24311.245268778239</v>
      </c>
    </row>
  </sheetData>
  <mergeCells count="1">
    <mergeCell ref="B3:C3"/>
  </mergeCells>
  <hyperlinks>
    <hyperlink ref="K1" location="Contents!A1" display="Return to contents page" xr:uid="{49B9E053-BBD3-4993-97B4-1B4BD1C5B6D0}"/>
  </hyperlinks>
  <pageMargins left="0.7" right="0.7" top="0.75" bottom="0.75" header="0.3" footer="0.3"/>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B303-4A24-4F4E-8727-5261CA4FD6DA}">
  <dimension ref="A1:M28"/>
  <sheetViews>
    <sheetView showGridLines="0" workbookViewId="0">
      <selection activeCell="B3" sqref="A3:B3"/>
    </sheetView>
  </sheetViews>
  <sheetFormatPr defaultRowHeight="14.4" x14ac:dyDescent="0.55000000000000004"/>
  <sheetData>
    <row r="1" spans="1:13" x14ac:dyDescent="0.55000000000000004">
      <c r="A1" s="134" t="s">
        <v>767</v>
      </c>
      <c r="M1" s="2" t="s">
        <v>887</v>
      </c>
    </row>
    <row r="3" spans="1:13" ht="42.9" x14ac:dyDescent="0.55000000000000004">
      <c r="A3" s="327" t="s">
        <v>175</v>
      </c>
      <c r="B3" s="302" t="s">
        <v>809</v>
      </c>
    </row>
    <row r="4" spans="1:13" x14ac:dyDescent="0.55000000000000004">
      <c r="A4" s="305" t="s">
        <v>786</v>
      </c>
      <c r="B4" s="306">
        <v>64.195978905564004</v>
      </c>
    </row>
    <row r="5" spans="1:13" x14ac:dyDescent="0.55000000000000004">
      <c r="A5" s="305" t="s">
        <v>509</v>
      </c>
      <c r="B5" s="306">
        <v>67.854825624305093</v>
      </c>
    </row>
    <row r="6" spans="1:13" x14ac:dyDescent="0.55000000000000004">
      <c r="A6" s="305" t="s">
        <v>773</v>
      </c>
      <c r="B6" s="306">
        <v>69.700586622828695</v>
      </c>
    </row>
    <row r="7" spans="1:13" x14ac:dyDescent="0.55000000000000004">
      <c r="A7" s="305" t="s">
        <v>782</v>
      </c>
      <c r="B7" s="306">
        <v>70.352344268390098</v>
      </c>
    </row>
    <row r="8" spans="1:13" x14ac:dyDescent="0.55000000000000004">
      <c r="A8" s="305" t="s">
        <v>506</v>
      </c>
      <c r="B8" s="306">
        <v>71.595602983068702</v>
      </c>
    </row>
    <row r="9" spans="1:13" x14ac:dyDescent="0.55000000000000004">
      <c r="A9" s="305" t="s">
        <v>508</v>
      </c>
      <c r="B9" s="306">
        <v>73.676497269954098</v>
      </c>
    </row>
    <row r="10" spans="1:13" x14ac:dyDescent="0.55000000000000004">
      <c r="A10" s="305" t="s">
        <v>779</v>
      </c>
      <c r="B10" s="306">
        <v>76.509870121057006</v>
      </c>
    </row>
    <row r="11" spans="1:13" x14ac:dyDescent="0.55000000000000004">
      <c r="A11" s="305" t="s">
        <v>810</v>
      </c>
      <c r="B11" s="306">
        <v>77.781838342114298</v>
      </c>
    </row>
    <row r="12" spans="1:13" x14ac:dyDescent="0.55000000000000004">
      <c r="A12" s="305" t="s">
        <v>776</v>
      </c>
      <c r="B12" s="306">
        <v>80.962227746832099</v>
      </c>
    </row>
    <row r="13" spans="1:13" x14ac:dyDescent="0.55000000000000004">
      <c r="A13" s="305" t="s">
        <v>787</v>
      </c>
      <c r="B13" s="306">
        <v>82.787771694345594</v>
      </c>
    </row>
    <row r="14" spans="1:13" x14ac:dyDescent="0.55000000000000004">
      <c r="A14" s="305" t="s">
        <v>780</v>
      </c>
      <c r="B14" s="306">
        <v>83.264176384669696</v>
      </c>
    </row>
    <row r="15" spans="1:13" x14ac:dyDescent="0.55000000000000004">
      <c r="A15" s="305" t="s">
        <v>33</v>
      </c>
      <c r="B15" s="306">
        <v>85.604306984058297</v>
      </c>
    </row>
    <row r="16" spans="1:13" x14ac:dyDescent="0.55000000000000004">
      <c r="A16" s="305" t="s">
        <v>775</v>
      </c>
      <c r="B16" s="306">
        <v>85.850558849876904</v>
      </c>
    </row>
    <row r="17" spans="1:2" x14ac:dyDescent="0.55000000000000004">
      <c r="A17" s="305" t="s">
        <v>781</v>
      </c>
      <c r="B17" s="306">
        <v>86.556854410441304</v>
      </c>
    </row>
    <row r="18" spans="1:2" x14ac:dyDescent="0.55000000000000004">
      <c r="A18" s="305" t="s">
        <v>783</v>
      </c>
      <c r="B18" s="306">
        <v>86.621958819578595</v>
      </c>
    </row>
    <row r="19" spans="1:2" x14ac:dyDescent="0.55000000000000004">
      <c r="A19" s="305" t="s">
        <v>30</v>
      </c>
      <c r="B19" s="306">
        <v>87.737875876997194</v>
      </c>
    </row>
    <row r="20" spans="1:2" x14ac:dyDescent="0.55000000000000004">
      <c r="A20" s="305" t="s">
        <v>784</v>
      </c>
      <c r="B20" s="306">
        <v>91.449043711303005</v>
      </c>
    </row>
    <row r="21" spans="1:2" x14ac:dyDescent="0.55000000000000004">
      <c r="A21" s="305" t="s">
        <v>772</v>
      </c>
      <c r="B21" s="306">
        <v>92.170304924363407</v>
      </c>
    </row>
    <row r="22" spans="1:2" x14ac:dyDescent="0.55000000000000004">
      <c r="A22" s="305" t="s">
        <v>778</v>
      </c>
      <c r="B22" s="306">
        <v>92.187050366646901</v>
      </c>
    </row>
    <row r="23" spans="1:2" x14ac:dyDescent="0.55000000000000004">
      <c r="A23" s="305" t="s">
        <v>785</v>
      </c>
      <c r="B23" s="306">
        <v>93.869753270339203</v>
      </c>
    </row>
    <row r="24" spans="1:2" x14ac:dyDescent="0.55000000000000004">
      <c r="A24" s="307" t="s">
        <v>777</v>
      </c>
      <c r="B24" s="308">
        <v>94.257953788539396</v>
      </c>
    </row>
    <row r="25" spans="1:2" x14ac:dyDescent="0.55000000000000004">
      <c r="A25" s="310" t="s">
        <v>101</v>
      </c>
    </row>
    <row r="26" spans="1:2" x14ac:dyDescent="0.55000000000000004">
      <c r="A26" s="310" t="s">
        <v>811</v>
      </c>
    </row>
    <row r="27" spans="1:2" x14ac:dyDescent="0.55000000000000004">
      <c r="A27" s="310" t="s">
        <v>812</v>
      </c>
    </row>
    <row r="28" spans="1:2" x14ac:dyDescent="0.55000000000000004">
      <c r="A28" s="240" t="s">
        <v>813</v>
      </c>
    </row>
  </sheetData>
  <hyperlinks>
    <hyperlink ref="M1" location="Contents!A1" display="Return to contents page" xr:uid="{75C3478C-AFDB-4F38-8427-2599C2D17A4B}"/>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7E30-A4FF-4446-BA95-0A0E35812946}">
  <dimension ref="A1:I14"/>
  <sheetViews>
    <sheetView showGridLines="0" zoomScaleNormal="100" workbookViewId="0"/>
  </sheetViews>
  <sheetFormatPr defaultRowHeight="14.4" x14ac:dyDescent="0.55000000000000004"/>
  <cols>
    <col min="3" max="3" width="14.83984375" customWidth="1"/>
    <col min="4" max="4" width="3" customWidth="1"/>
    <col min="7" max="7" width="3.26171875" customWidth="1"/>
  </cols>
  <sheetData>
    <row r="1" spans="1:9" x14ac:dyDescent="0.55000000000000004">
      <c r="A1" s="59" t="s">
        <v>132</v>
      </c>
      <c r="B1" s="59"/>
      <c r="C1" s="98"/>
      <c r="D1" s="98"/>
      <c r="E1" s="98"/>
      <c r="F1" s="43"/>
      <c r="G1" s="43"/>
      <c r="H1" s="43"/>
      <c r="I1" s="43"/>
    </row>
    <row r="2" spans="1:9" x14ac:dyDescent="0.55000000000000004">
      <c r="A2" s="43"/>
      <c r="B2" s="43"/>
      <c r="C2" s="98"/>
      <c r="D2" s="98"/>
      <c r="E2" s="98"/>
      <c r="F2" s="43"/>
      <c r="G2" s="43"/>
      <c r="H2" s="43"/>
      <c r="I2" s="43"/>
    </row>
    <row r="3" spans="1:9" x14ac:dyDescent="0.55000000000000004">
      <c r="A3" s="60" t="s">
        <v>120</v>
      </c>
      <c r="B3" s="438" t="s">
        <v>121</v>
      </c>
      <c r="C3" s="438"/>
      <c r="D3" s="61"/>
      <c r="E3" s="438" t="s">
        <v>122</v>
      </c>
      <c r="F3" s="438"/>
      <c r="G3" s="61"/>
      <c r="H3" s="438" t="s">
        <v>123</v>
      </c>
      <c r="I3" s="438"/>
    </row>
    <row r="4" spans="1:9" x14ac:dyDescent="0.55000000000000004">
      <c r="A4" s="63"/>
      <c r="B4" s="99" t="s">
        <v>65</v>
      </c>
      <c r="C4" s="99" t="s">
        <v>124</v>
      </c>
      <c r="D4" s="99"/>
      <c r="E4" s="99" t="s">
        <v>65</v>
      </c>
      <c r="F4" s="99" t="s">
        <v>124</v>
      </c>
      <c r="G4" s="99"/>
      <c r="H4" s="99" t="s">
        <v>65</v>
      </c>
      <c r="I4" s="99" t="s">
        <v>124</v>
      </c>
    </row>
    <row r="5" spans="1:9" x14ac:dyDescent="0.55000000000000004">
      <c r="A5" s="98" t="s">
        <v>125</v>
      </c>
      <c r="B5" s="54">
        <v>234</v>
      </c>
      <c r="C5" s="100">
        <v>4.3085987847541887</v>
      </c>
      <c r="D5" s="100"/>
      <c r="E5" s="54">
        <v>6354</v>
      </c>
      <c r="F5" s="100">
        <v>8.4364544054384183</v>
      </c>
      <c r="G5" s="100"/>
      <c r="H5" s="54">
        <v>16622</v>
      </c>
      <c r="I5" s="100">
        <v>0.89670519373676616</v>
      </c>
    </row>
    <row r="6" spans="1:9" x14ac:dyDescent="0.55000000000000004">
      <c r="A6" s="98" t="s">
        <v>126</v>
      </c>
      <c r="B6" s="54">
        <v>147</v>
      </c>
      <c r="C6" s="100">
        <v>2.7066838519609648</v>
      </c>
      <c r="D6" s="100"/>
      <c r="E6" s="54">
        <v>1469</v>
      </c>
      <c r="F6" s="100">
        <v>1.9504487758245259</v>
      </c>
      <c r="G6" s="100"/>
      <c r="H6" s="54">
        <v>1691</v>
      </c>
      <c r="I6" s="100">
        <v>9.122418978515652E-2</v>
      </c>
    </row>
    <row r="7" spans="1:9" x14ac:dyDescent="0.55000000000000004">
      <c r="A7" s="98" t="s">
        <v>127</v>
      </c>
      <c r="B7" s="54">
        <v>56</v>
      </c>
      <c r="C7" s="100">
        <v>1.0311176578898913</v>
      </c>
      <c r="D7" s="100"/>
      <c r="E7" s="54">
        <v>588</v>
      </c>
      <c r="F7" s="100">
        <v>0.78071060598013697</v>
      </c>
      <c r="G7" s="100"/>
      <c r="H7" s="54">
        <v>1606</v>
      </c>
      <c r="I7" s="100">
        <v>8.6638704195719313E-2</v>
      </c>
    </row>
    <row r="8" spans="1:9" x14ac:dyDescent="0.55000000000000004">
      <c r="A8" s="101" t="s">
        <v>128</v>
      </c>
      <c r="B8" s="66">
        <v>5431</v>
      </c>
      <c r="C8" s="102">
        <v>100</v>
      </c>
      <c r="D8" s="103"/>
      <c r="E8" s="66">
        <v>75316</v>
      </c>
      <c r="F8" s="102">
        <v>100</v>
      </c>
      <c r="G8" s="103"/>
      <c r="H8" s="66">
        <v>1853675</v>
      </c>
      <c r="I8" s="102">
        <v>100</v>
      </c>
    </row>
    <row r="9" spans="1:9" x14ac:dyDescent="0.55000000000000004">
      <c r="A9" s="68" t="s">
        <v>35</v>
      </c>
      <c r="B9" s="68"/>
      <c r="C9" s="98"/>
      <c r="D9" s="98"/>
      <c r="E9" s="98"/>
      <c r="F9" s="43"/>
      <c r="G9" s="43"/>
      <c r="H9" s="43"/>
      <c r="I9" s="43"/>
    </row>
    <row r="10" spans="1:9" ht="38.25" customHeight="1" x14ac:dyDescent="0.55000000000000004">
      <c r="A10" s="439" t="s">
        <v>129</v>
      </c>
      <c r="B10" s="439"/>
      <c r="C10" s="439"/>
      <c r="D10" s="439"/>
      <c r="E10" s="439"/>
      <c r="F10" s="439"/>
      <c r="G10" s="43"/>
      <c r="H10" s="43"/>
      <c r="I10" s="43"/>
    </row>
    <row r="11" spans="1:9" x14ac:dyDescent="0.55000000000000004">
      <c r="A11" s="49" t="s">
        <v>130</v>
      </c>
      <c r="B11" s="49"/>
      <c r="C11" s="98"/>
      <c r="D11" s="98"/>
      <c r="E11" s="98"/>
      <c r="F11" s="43"/>
      <c r="G11" s="43"/>
      <c r="H11" s="43"/>
      <c r="I11" s="43"/>
    </row>
    <row r="12" spans="1:9" x14ac:dyDescent="0.55000000000000004">
      <c r="A12" s="49" t="s">
        <v>131</v>
      </c>
      <c r="B12" s="49"/>
      <c r="C12" s="98"/>
      <c r="D12" s="98"/>
      <c r="E12" s="98"/>
      <c r="F12" s="43"/>
      <c r="G12" s="43"/>
      <c r="H12" s="43"/>
      <c r="I12" s="43"/>
    </row>
    <row r="14" spans="1:9" x14ac:dyDescent="0.55000000000000004">
      <c r="A14" s="2" t="s">
        <v>887</v>
      </c>
    </row>
  </sheetData>
  <mergeCells count="4">
    <mergeCell ref="B3:C3"/>
    <mergeCell ref="E3:F3"/>
    <mergeCell ref="H3:I3"/>
    <mergeCell ref="A10:F10"/>
  </mergeCells>
  <hyperlinks>
    <hyperlink ref="A14" location="Contents!A1" display="Return to contents page" xr:uid="{09662774-C0F0-484F-8F19-675C93218707}"/>
  </hyperlinks>
  <pageMargins left="0.7" right="0.7" top="0.75" bottom="0.75" header="0.3" footer="0.3"/>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228A-4FB9-4861-B808-A437DDB60942}">
  <dimension ref="A1:P23"/>
  <sheetViews>
    <sheetView showGridLines="0" workbookViewId="0">
      <selection activeCell="A3" sqref="A3:D3"/>
    </sheetView>
  </sheetViews>
  <sheetFormatPr defaultRowHeight="14.4" x14ac:dyDescent="0.55000000000000004"/>
  <sheetData>
    <row r="1" spans="1:16" x14ac:dyDescent="0.55000000000000004">
      <c r="A1" s="134" t="s">
        <v>768</v>
      </c>
      <c r="P1" s="2" t="s">
        <v>887</v>
      </c>
    </row>
    <row r="3" spans="1:16" ht="42.9" x14ac:dyDescent="0.55000000000000004">
      <c r="A3" s="327" t="s">
        <v>793</v>
      </c>
      <c r="B3" s="302" t="s">
        <v>814</v>
      </c>
      <c r="C3" s="302" t="s">
        <v>815</v>
      </c>
      <c r="D3" s="302" t="s">
        <v>816</v>
      </c>
    </row>
    <row r="4" spans="1:16" x14ac:dyDescent="0.55000000000000004">
      <c r="A4" s="305" t="s">
        <v>786</v>
      </c>
      <c r="B4" s="306" t="s">
        <v>797</v>
      </c>
      <c r="C4" s="306">
        <v>68.400000000000006</v>
      </c>
      <c r="D4" s="306">
        <v>52.3</v>
      </c>
    </row>
    <row r="5" spans="1:16" x14ac:dyDescent="0.55000000000000004">
      <c r="A5" s="305" t="s">
        <v>509</v>
      </c>
      <c r="B5" s="306">
        <v>74.2</v>
      </c>
      <c r="C5" s="306">
        <v>68.7</v>
      </c>
      <c r="D5" s="306">
        <v>51.8</v>
      </c>
    </row>
    <row r="6" spans="1:16" x14ac:dyDescent="0.55000000000000004">
      <c r="A6" s="305" t="s">
        <v>773</v>
      </c>
      <c r="B6" s="306">
        <v>76.3</v>
      </c>
      <c r="C6" s="306">
        <v>69.8</v>
      </c>
      <c r="D6" s="306">
        <v>54</v>
      </c>
    </row>
    <row r="7" spans="1:16" x14ac:dyDescent="0.55000000000000004">
      <c r="A7" s="305" t="s">
        <v>782</v>
      </c>
      <c r="B7" s="306">
        <v>77.5</v>
      </c>
      <c r="C7" s="306">
        <v>68.7</v>
      </c>
      <c r="D7" s="306" t="s">
        <v>797</v>
      </c>
    </row>
    <row r="8" spans="1:16" x14ac:dyDescent="0.55000000000000004">
      <c r="A8" s="305" t="s">
        <v>506</v>
      </c>
      <c r="B8" s="306">
        <v>75.8</v>
      </c>
      <c r="C8" s="306">
        <v>70.5</v>
      </c>
      <c r="D8" s="306" t="s">
        <v>797</v>
      </c>
    </row>
    <row r="9" spans="1:16" x14ac:dyDescent="0.55000000000000004">
      <c r="A9" s="305" t="s">
        <v>508</v>
      </c>
      <c r="B9" s="306">
        <v>78.595497809066998</v>
      </c>
      <c r="C9" s="306">
        <v>73.256723118276895</v>
      </c>
      <c r="D9" s="306">
        <v>65.603426910444995</v>
      </c>
    </row>
    <row r="10" spans="1:16" x14ac:dyDescent="0.55000000000000004">
      <c r="A10" s="305" t="s">
        <v>779</v>
      </c>
      <c r="B10" s="306">
        <v>80.168097720519697</v>
      </c>
      <c r="C10" s="306">
        <v>75.400440947259597</v>
      </c>
      <c r="D10" s="306">
        <v>60.619849552742203</v>
      </c>
    </row>
    <row r="11" spans="1:16" x14ac:dyDescent="0.55000000000000004">
      <c r="A11" s="305" t="s">
        <v>810</v>
      </c>
      <c r="B11" s="306">
        <v>80.799089505396793</v>
      </c>
      <c r="C11" s="306">
        <v>78.377837105595802</v>
      </c>
      <c r="D11" s="306">
        <v>76.305312516530904</v>
      </c>
    </row>
    <row r="12" spans="1:16" x14ac:dyDescent="0.55000000000000004">
      <c r="A12" s="305" t="s">
        <v>776</v>
      </c>
      <c r="B12" s="306">
        <v>81.829626090045707</v>
      </c>
      <c r="C12" s="306">
        <v>80.708368667467695</v>
      </c>
      <c r="D12" s="306">
        <v>79.0241772801933</v>
      </c>
    </row>
    <row r="13" spans="1:16" x14ac:dyDescent="0.55000000000000004">
      <c r="A13" s="305" t="s">
        <v>787</v>
      </c>
      <c r="B13" s="306">
        <v>80.239996828318993</v>
      </c>
      <c r="C13" s="306">
        <v>81.019256800294997</v>
      </c>
      <c r="D13" s="306">
        <v>86.978624740410297</v>
      </c>
    </row>
    <row r="14" spans="1:16" x14ac:dyDescent="0.55000000000000004">
      <c r="A14" s="305" t="s">
        <v>780</v>
      </c>
      <c r="B14" s="306">
        <v>86.214711336186596</v>
      </c>
      <c r="C14" s="306">
        <v>82.3588189268375</v>
      </c>
      <c r="D14" s="306">
        <v>80.598865804096704</v>
      </c>
    </row>
    <row r="15" spans="1:16" x14ac:dyDescent="0.55000000000000004">
      <c r="A15" s="305" t="s">
        <v>33</v>
      </c>
      <c r="B15" s="306">
        <v>85.511756192235396</v>
      </c>
      <c r="C15" s="306">
        <v>86.381569209260903</v>
      </c>
      <c r="D15" s="306">
        <v>86.423813679442802</v>
      </c>
    </row>
    <row r="16" spans="1:16" x14ac:dyDescent="0.55000000000000004">
      <c r="A16" s="305" t="s">
        <v>775</v>
      </c>
      <c r="B16" s="306">
        <v>85.886983755283595</v>
      </c>
      <c r="C16" s="306">
        <v>84.5359165519599</v>
      </c>
      <c r="D16" s="306" t="s">
        <v>797</v>
      </c>
    </row>
    <row r="17" spans="1:4" x14ac:dyDescent="0.55000000000000004">
      <c r="A17" s="305" t="s">
        <v>781</v>
      </c>
      <c r="B17" s="306">
        <v>87.154616479517003</v>
      </c>
      <c r="C17" s="306">
        <v>84.867721887685605</v>
      </c>
      <c r="D17" s="306" t="s">
        <v>797</v>
      </c>
    </row>
    <row r="18" spans="1:4" x14ac:dyDescent="0.55000000000000004">
      <c r="A18" s="305" t="s">
        <v>783</v>
      </c>
      <c r="B18" s="306">
        <v>86.683258118138198</v>
      </c>
      <c r="C18" s="306">
        <v>86.547377333051003</v>
      </c>
      <c r="D18" s="306">
        <v>87.870856080989</v>
      </c>
    </row>
    <row r="19" spans="1:4" x14ac:dyDescent="0.55000000000000004">
      <c r="A19" s="305" t="s">
        <v>784</v>
      </c>
      <c r="B19" s="306" t="s">
        <v>797</v>
      </c>
      <c r="C19" s="306">
        <v>91.6</v>
      </c>
      <c r="D19" s="306">
        <v>93.6</v>
      </c>
    </row>
    <row r="20" spans="1:4" x14ac:dyDescent="0.55000000000000004">
      <c r="A20" s="305" t="s">
        <v>772</v>
      </c>
      <c r="B20" s="306" t="s">
        <v>797</v>
      </c>
      <c r="C20" s="306">
        <v>92</v>
      </c>
      <c r="D20" s="306">
        <v>92.4</v>
      </c>
    </row>
    <row r="21" spans="1:4" x14ac:dyDescent="0.55000000000000004">
      <c r="A21" s="305" t="s">
        <v>778</v>
      </c>
      <c r="B21" s="306">
        <v>90.7</v>
      </c>
      <c r="C21" s="306">
        <v>92.1</v>
      </c>
      <c r="D21" s="306">
        <v>93.9</v>
      </c>
    </row>
    <row r="22" spans="1:4" x14ac:dyDescent="0.55000000000000004">
      <c r="A22" s="305" t="s">
        <v>785</v>
      </c>
      <c r="B22" s="306" t="s">
        <v>797</v>
      </c>
      <c r="C22" s="306">
        <v>92.8</v>
      </c>
      <c r="D22" s="306">
        <v>96.5</v>
      </c>
    </row>
    <row r="23" spans="1:4" x14ac:dyDescent="0.55000000000000004">
      <c r="A23" s="307" t="s">
        <v>777</v>
      </c>
      <c r="B23" s="308">
        <v>87.7</v>
      </c>
      <c r="C23" s="308">
        <v>93.3</v>
      </c>
      <c r="D23" s="308">
        <v>96.9</v>
      </c>
    </row>
  </sheetData>
  <hyperlinks>
    <hyperlink ref="P1" location="Contents!A1" display="Return to contents page" xr:uid="{CFF62C14-30B7-4A8A-8F97-F1B47E8DC935}"/>
  </hyperlinks>
  <pageMargins left="0.7" right="0.7" top="0.75" bottom="0.75" header="0.3" footer="0.3"/>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0548-E120-4425-A32A-B74FD3204987}">
  <dimension ref="A1:P22"/>
  <sheetViews>
    <sheetView showGridLines="0" workbookViewId="0">
      <selection activeCell="B3" sqref="A2:B3"/>
    </sheetView>
  </sheetViews>
  <sheetFormatPr defaultRowHeight="14.4" x14ac:dyDescent="0.55000000000000004"/>
  <sheetData>
    <row r="1" spans="1:16" x14ac:dyDescent="0.55000000000000004">
      <c r="A1" s="134" t="s">
        <v>769</v>
      </c>
      <c r="P1" s="2" t="s">
        <v>887</v>
      </c>
    </row>
    <row r="2" spans="1:16" x14ac:dyDescent="0.55000000000000004">
      <c r="A2" s="131"/>
      <c r="B2" s="131"/>
    </row>
    <row r="3" spans="1:16" ht="32.4" x14ac:dyDescent="0.55000000000000004">
      <c r="A3" s="327" t="s">
        <v>175</v>
      </c>
      <c r="B3" s="302" t="s">
        <v>817</v>
      </c>
    </row>
    <row r="4" spans="1:16" x14ac:dyDescent="0.55000000000000004">
      <c r="A4" s="305" t="s">
        <v>509</v>
      </c>
      <c r="B4" s="325">
        <v>11.184357432185999</v>
      </c>
    </row>
    <row r="5" spans="1:16" x14ac:dyDescent="0.55000000000000004">
      <c r="A5" s="305" t="s">
        <v>800</v>
      </c>
      <c r="B5" s="325">
        <v>12.8231099816854</v>
      </c>
    </row>
    <row r="6" spans="1:16" x14ac:dyDescent="0.55000000000000004">
      <c r="A6" s="305" t="s">
        <v>786</v>
      </c>
      <c r="B6" s="325">
        <v>13.243758379987799</v>
      </c>
    </row>
    <row r="7" spans="1:16" x14ac:dyDescent="0.55000000000000004">
      <c r="A7" s="305" t="s">
        <v>802</v>
      </c>
      <c r="B7" s="325">
        <v>14.346464843072701</v>
      </c>
    </row>
    <row r="8" spans="1:16" x14ac:dyDescent="0.55000000000000004">
      <c r="A8" s="305" t="s">
        <v>818</v>
      </c>
      <c r="B8" s="325">
        <v>14.731751839704501</v>
      </c>
    </row>
    <row r="9" spans="1:16" x14ac:dyDescent="0.55000000000000004">
      <c r="A9" s="305" t="s">
        <v>779</v>
      </c>
      <c r="B9" s="325">
        <v>17.9228583130738</v>
      </c>
    </row>
    <row r="10" spans="1:16" x14ac:dyDescent="0.55000000000000004">
      <c r="A10" s="305" t="s">
        <v>781</v>
      </c>
      <c r="B10" s="325">
        <v>18.543778174328001</v>
      </c>
    </row>
    <row r="11" spans="1:16" x14ac:dyDescent="0.55000000000000004">
      <c r="A11" s="305" t="s">
        <v>33</v>
      </c>
      <c r="B11" s="325">
        <v>19.200556791235801</v>
      </c>
    </row>
    <row r="12" spans="1:16" x14ac:dyDescent="0.55000000000000004">
      <c r="A12" s="305" t="s">
        <v>775</v>
      </c>
      <c r="B12" s="325">
        <v>19.3846902100363</v>
      </c>
    </row>
    <row r="13" spans="1:16" x14ac:dyDescent="0.55000000000000004">
      <c r="A13" s="305" t="s">
        <v>787</v>
      </c>
      <c r="B13" s="325">
        <v>19.540091343439801</v>
      </c>
    </row>
    <row r="14" spans="1:16" x14ac:dyDescent="0.55000000000000004">
      <c r="A14" s="305" t="s">
        <v>508</v>
      </c>
      <c r="B14" s="325">
        <v>20.973395930872499</v>
      </c>
    </row>
    <row r="15" spans="1:16" x14ac:dyDescent="0.55000000000000004">
      <c r="A15" s="305" t="s">
        <v>776</v>
      </c>
      <c r="B15" s="325">
        <v>21.0021273814212</v>
      </c>
    </row>
    <row r="16" spans="1:16" x14ac:dyDescent="0.55000000000000004">
      <c r="A16" s="305" t="s">
        <v>799</v>
      </c>
      <c r="B16" s="325">
        <v>21.229826955106599</v>
      </c>
    </row>
    <row r="17" spans="1:2" x14ac:dyDescent="0.55000000000000004">
      <c r="A17" s="305" t="s">
        <v>783</v>
      </c>
      <c r="B17" s="325">
        <v>23.177547349517202</v>
      </c>
    </row>
    <row r="18" spans="1:2" x14ac:dyDescent="0.55000000000000004">
      <c r="A18" s="305" t="s">
        <v>803</v>
      </c>
      <c r="B18" s="325">
        <v>24.827405576737199</v>
      </c>
    </row>
    <row r="19" spans="1:2" x14ac:dyDescent="0.55000000000000004">
      <c r="A19" s="305" t="s">
        <v>801</v>
      </c>
      <c r="B19" s="325">
        <v>24.834026088757302</v>
      </c>
    </row>
    <row r="20" spans="1:2" x14ac:dyDescent="0.55000000000000004">
      <c r="A20" s="305" t="s">
        <v>777</v>
      </c>
      <c r="B20" s="325">
        <v>25.151266362796399</v>
      </c>
    </row>
    <row r="21" spans="1:2" x14ac:dyDescent="0.55000000000000004">
      <c r="A21" s="305" t="s">
        <v>780</v>
      </c>
      <c r="B21" s="325">
        <v>26.3790107495896</v>
      </c>
    </row>
    <row r="22" spans="1:2" x14ac:dyDescent="0.55000000000000004">
      <c r="A22" s="307" t="s">
        <v>784</v>
      </c>
      <c r="B22" s="326">
        <v>27.002077988684299</v>
      </c>
    </row>
  </sheetData>
  <hyperlinks>
    <hyperlink ref="P1" location="Contents!A1" display="Return to contents page" xr:uid="{BE824E79-CEAD-4C01-BB33-86AB730CA327}"/>
  </hyperlinks>
  <pageMargins left="0.7" right="0.7" top="0.75" bottom="0.75" header="0.3" footer="0.3"/>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2FD46-E291-4F69-927F-F624DC984D58}">
  <dimension ref="A1:S21"/>
  <sheetViews>
    <sheetView showGridLines="0" workbookViewId="0"/>
  </sheetViews>
  <sheetFormatPr defaultRowHeight="14.4" x14ac:dyDescent="0.55000000000000004"/>
  <sheetData>
    <row r="1" spans="1:19" x14ac:dyDescent="0.55000000000000004">
      <c r="A1" s="134" t="s">
        <v>770</v>
      </c>
      <c r="S1" s="2" t="s">
        <v>887</v>
      </c>
    </row>
    <row r="3" spans="1:19" ht="42.9" x14ac:dyDescent="0.55000000000000004">
      <c r="A3" s="327" t="s">
        <v>793</v>
      </c>
      <c r="B3" s="327" t="s">
        <v>814</v>
      </c>
      <c r="C3" s="327" t="s">
        <v>815</v>
      </c>
      <c r="D3" s="327" t="s">
        <v>816</v>
      </c>
    </row>
    <row r="4" spans="1:19" x14ac:dyDescent="0.55000000000000004">
      <c r="A4" s="305" t="s">
        <v>784</v>
      </c>
      <c r="B4" s="306" t="s">
        <v>797</v>
      </c>
      <c r="C4" s="306">
        <v>27.3</v>
      </c>
      <c r="D4" s="306">
        <v>28.3</v>
      </c>
    </row>
    <row r="5" spans="1:19" x14ac:dyDescent="0.55000000000000004">
      <c r="A5" s="305" t="s">
        <v>780</v>
      </c>
      <c r="B5" s="306">
        <v>23.642618032396602</v>
      </c>
      <c r="C5" s="306">
        <v>26.946306352224301</v>
      </c>
      <c r="D5" s="306">
        <v>27.827141457106599</v>
      </c>
    </row>
    <row r="6" spans="1:19" x14ac:dyDescent="0.55000000000000004">
      <c r="A6" s="305" t="s">
        <v>777</v>
      </c>
      <c r="B6" s="306">
        <v>15.9</v>
      </c>
      <c r="C6" s="306">
        <v>22.6</v>
      </c>
      <c r="D6" s="306">
        <v>29.2</v>
      </c>
    </row>
    <row r="7" spans="1:19" x14ac:dyDescent="0.55000000000000004">
      <c r="A7" s="305" t="s">
        <v>801</v>
      </c>
      <c r="B7" s="306">
        <v>23.4</v>
      </c>
      <c r="C7" s="306">
        <v>25</v>
      </c>
      <c r="D7" s="306">
        <v>25.4</v>
      </c>
    </row>
    <row r="8" spans="1:19" x14ac:dyDescent="0.55000000000000004">
      <c r="A8" s="305" t="s">
        <v>803</v>
      </c>
      <c r="B8" s="306" t="s">
        <v>797</v>
      </c>
      <c r="C8" s="306">
        <v>22.7</v>
      </c>
      <c r="D8" s="306" t="s">
        <v>797</v>
      </c>
    </row>
    <row r="9" spans="1:19" x14ac:dyDescent="0.55000000000000004">
      <c r="A9" s="305" t="s">
        <v>783</v>
      </c>
      <c r="B9" s="306">
        <v>22.246147930629601</v>
      </c>
      <c r="C9" s="306">
        <v>23.586571535218599</v>
      </c>
      <c r="D9" s="306">
        <v>24.1482072079686</v>
      </c>
    </row>
    <row r="10" spans="1:19" x14ac:dyDescent="0.55000000000000004">
      <c r="A10" s="305" t="s">
        <v>776</v>
      </c>
      <c r="B10" s="306">
        <v>21.034834692006498</v>
      </c>
      <c r="C10" s="306">
        <v>20.7671365829382</v>
      </c>
      <c r="D10" s="306">
        <v>21.556148872218799</v>
      </c>
    </row>
    <row r="11" spans="1:19" x14ac:dyDescent="0.55000000000000004">
      <c r="A11" s="305" t="s">
        <v>508</v>
      </c>
      <c r="B11" s="306">
        <v>20.062701920048699</v>
      </c>
      <c r="C11" s="306">
        <v>21.061972405611399</v>
      </c>
      <c r="D11" s="306">
        <v>23.830105192734798</v>
      </c>
    </row>
    <row r="12" spans="1:19" x14ac:dyDescent="0.55000000000000004">
      <c r="A12" s="305" t="s">
        <v>787</v>
      </c>
      <c r="B12" s="306">
        <v>15.159414278453999</v>
      </c>
      <c r="C12" s="306">
        <v>17.563719999939199</v>
      </c>
      <c r="D12" s="306">
        <v>21.137881339943</v>
      </c>
    </row>
    <row r="13" spans="1:19" x14ac:dyDescent="0.55000000000000004">
      <c r="A13" s="305" t="s">
        <v>775</v>
      </c>
      <c r="B13" s="306">
        <v>19.405664069697298</v>
      </c>
      <c r="C13" s="306">
        <v>18.048232043329602</v>
      </c>
      <c r="D13" s="306" t="s">
        <v>797</v>
      </c>
    </row>
    <row r="14" spans="1:19" x14ac:dyDescent="0.55000000000000004">
      <c r="A14" s="305" t="s">
        <v>33</v>
      </c>
      <c r="B14" s="306">
        <v>19.084447107809101</v>
      </c>
      <c r="C14" s="306">
        <v>21.7694947338831</v>
      </c>
      <c r="D14" s="306">
        <v>22.376580935761901</v>
      </c>
    </row>
    <row r="15" spans="1:19" x14ac:dyDescent="0.55000000000000004">
      <c r="A15" s="305" t="s">
        <v>781</v>
      </c>
      <c r="B15" s="306">
        <v>18.119199341408098</v>
      </c>
      <c r="C15" s="306">
        <v>19.657146243932502</v>
      </c>
      <c r="D15" s="306" t="s">
        <v>797</v>
      </c>
    </row>
    <row r="16" spans="1:19" x14ac:dyDescent="0.55000000000000004">
      <c r="A16" s="305" t="s">
        <v>779</v>
      </c>
      <c r="B16" s="306">
        <v>17.960707105652901</v>
      </c>
      <c r="C16" s="306">
        <v>17.638310973952901</v>
      </c>
      <c r="D16" s="306">
        <v>19.917020731792501</v>
      </c>
    </row>
    <row r="17" spans="1:4" x14ac:dyDescent="0.55000000000000004">
      <c r="A17" s="305" t="s">
        <v>818</v>
      </c>
      <c r="B17" s="306">
        <v>15.542062538174701</v>
      </c>
      <c r="C17" s="306">
        <v>15.1865365595946</v>
      </c>
      <c r="D17" s="306">
        <v>14.535999886454601</v>
      </c>
    </row>
    <row r="18" spans="1:4" x14ac:dyDescent="0.55000000000000004">
      <c r="A18" s="305" t="s">
        <v>802</v>
      </c>
      <c r="B18" s="306">
        <v>15</v>
      </c>
      <c r="C18" s="306">
        <v>13.7</v>
      </c>
      <c r="D18" s="306" t="s">
        <v>797</v>
      </c>
    </row>
    <row r="19" spans="1:4" x14ac:dyDescent="0.55000000000000004">
      <c r="A19" s="305" t="s">
        <v>786</v>
      </c>
      <c r="B19" s="306" t="s">
        <v>797</v>
      </c>
      <c r="C19" s="306">
        <v>12.9</v>
      </c>
      <c r="D19" s="306" t="s">
        <v>797</v>
      </c>
    </row>
    <row r="20" spans="1:4" x14ac:dyDescent="0.55000000000000004">
      <c r="A20" s="305" t="s">
        <v>800</v>
      </c>
      <c r="B20" s="306" t="s">
        <v>797</v>
      </c>
      <c r="C20" s="306">
        <v>12.6288434016023</v>
      </c>
      <c r="D20" s="306" t="s">
        <v>797</v>
      </c>
    </row>
    <row r="21" spans="1:4" x14ac:dyDescent="0.55000000000000004">
      <c r="A21" s="307" t="s">
        <v>509</v>
      </c>
      <c r="B21" s="308">
        <v>12.8</v>
      </c>
      <c r="C21" s="308">
        <v>10.9</v>
      </c>
      <c r="D21" s="308">
        <v>10.4</v>
      </c>
    </row>
  </sheetData>
  <hyperlinks>
    <hyperlink ref="S1" location="Contents!A1" display="Return to contents page" xr:uid="{887170D2-E06E-4CAA-BF04-AA8840C1F1CA}"/>
  </hyperlinks>
  <pageMargins left="0.7" right="0.7" top="0.75" bottom="0.75" header="0.3" footer="0.3"/>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F544-AE32-489B-BB90-839B9A11FA99}">
  <dimension ref="A1:M27"/>
  <sheetViews>
    <sheetView showGridLines="0" workbookViewId="0">
      <selection activeCell="E2" sqref="E2"/>
    </sheetView>
  </sheetViews>
  <sheetFormatPr defaultRowHeight="14.4" x14ac:dyDescent="0.55000000000000004"/>
  <sheetData>
    <row r="1" spans="1:13" ht="15" x14ac:dyDescent="0.55000000000000004">
      <c r="A1" s="312" t="s">
        <v>819</v>
      </c>
      <c r="B1" s="312"/>
      <c r="C1" s="312"/>
      <c r="D1" s="312"/>
      <c r="E1" s="312"/>
      <c r="F1" s="312"/>
      <c r="G1" s="312"/>
      <c r="H1" s="312"/>
      <c r="I1" s="312"/>
      <c r="M1" s="2" t="s">
        <v>887</v>
      </c>
    </row>
    <row r="2" spans="1:13" ht="35.1" x14ac:dyDescent="0.55000000000000004">
      <c r="A2" s="301" t="s">
        <v>175</v>
      </c>
      <c r="B2" s="302" t="s">
        <v>543</v>
      </c>
      <c r="C2" s="302" t="s">
        <v>771</v>
      </c>
    </row>
    <row r="3" spans="1:13" x14ac:dyDescent="0.55000000000000004">
      <c r="A3" s="303" t="s">
        <v>772</v>
      </c>
      <c r="B3" s="304">
        <v>90.219124530631206</v>
      </c>
      <c r="C3" s="304">
        <v>92.170304924363407</v>
      </c>
    </row>
    <row r="4" spans="1:13" x14ac:dyDescent="0.55000000000000004">
      <c r="A4" s="305" t="s">
        <v>30</v>
      </c>
      <c r="B4" s="306">
        <v>88.055115689622298</v>
      </c>
      <c r="C4" s="306">
        <v>87.737875876997194</v>
      </c>
    </row>
    <row r="5" spans="1:13" x14ac:dyDescent="0.55000000000000004">
      <c r="A5" s="305" t="s">
        <v>773</v>
      </c>
      <c r="B5" s="306">
        <v>58.053809404073398</v>
      </c>
      <c r="C5" s="306">
        <v>69.700586622828695</v>
      </c>
    </row>
    <row r="6" spans="1:13" x14ac:dyDescent="0.55000000000000004">
      <c r="A6" s="305" t="s">
        <v>774</v>
      </c>
      <c r="B6" s="306">
        <v>76.029427945247903</v>
      </c>
      <c r="C6" s="306">
        <v>77.781838342114298</v>
      </c>
    </row>
    <row r="7" spans="1:13" x14ac:dyDescent="0.55000000000000004">
      <c r="A7" s="305" t="s">
        <v>775</v>
      </c>
      <c r="B7" s="306">
        <v>89.185075995967793</v>
      </c>
      <c r="C7" s="306">
        <v>85.850558849876904</v>
      </c>
    </row>
    <row r="8" spans="1:13" x14ac:dyDescent="0.55000000000000004">
      <c r="A8" s="305" t="s">
        <v>506</v>
      </c>
      <c r="B8" s="306">
        <v>70.617108023591797</v>
      </c>
      <c r="C8" s="306">
        <v>71.595602983068702</v>
      </c>
    </row>
    <row r="9" spans="1:13" x14ac:dyDescent="0.55000000000000004">
      <c r="A9" s="305" t="s">
        <v>776</v>
      </c>
      <c r="B9" s="306">
        <v>75.309130231567707</v>
      </c>
      <c r="C9" s="306">
        <v>80.962227746832099</v>
      </c>
    </row>
    <row r="10" spans="1:13" x14ac:dyDescent="0.55000000000000004">
      <c r="A10" s="305" t="s">
        <v>777</v>
      </c>
      <c r="B10" s="306">
        <v>93.870611692658301</v>
      </c>
      <c r="C10" s="306">
        <v>94.257953788539396</v>
      </c>
    </row>
    <row r="11" spans="1:13" x14ac:dyDescent="0.55000000000000004">
      <c r="A11" s="305" t="s">
        <v>508</v>
      </c>
      <c r="B11" s="306">
        <v>91.726578713311596</v>
      </c>
      <c r="C11" s="306">
        <v>73.676497269954098</v>
      </c>
    </row>
    <row r="12" spans="1:13" x14ac:dyDescent="0.55000000000000004">
      <c r="A12" s="305" t="s">
        <v>509</v>
      </c>
      <c r="B12" s="306">
        <v>68.207029990325694</v>
      </c>
      <c r="C12" s="306">
        <v>67.854825624305093</v>
      </c>
    </row>
    <row r="13" spans="1:13" x14ac:dyDescent="0.55000000000000004">
      <c r="A13" s="305" t="s">
        <v>778</v>
      </c>
      <c r="B13" s="306">
        <v>93.1952662721894</v>
      </c>
      <c r="C13" s="306">
        <v>92.187050366646901</v>
      </c>
    </row>
    <row r="14" spans="1:13" x14ac:dyDescent="0.55000000000000004">
      <c r="A14" s="305" t="s">
        <v>779</v>
      </c>
      <c r="B14" s="306">
        <v>77.324657927471094</v>
      </c>
      <c r="C14" s="306">
        <v>76.509870121057006</v>
      </c>
    </row>
    <row r="15" spans="1:13" x14ac:dyDescent="0.55000000000000004">
      <c r="A15" s="305" t="s">
        <v>33</v>
      </c>
      <c r="B15" s="306">
        <v>85.5718424493583</v>
      </c>
      <c r="C15" s="306">
        <v>85.604306984058297</v>
      </c>
    </row>
    <row r="16" spans="1:13" x14ac:dyDescent="0.55000000000000004">
      <c r="A16" s="305" t="s">
        <v>780</v>
      </c>
      <c r="B16" s="306">
        <v>82.714314184121903</v>
      </c>
      <c r="C16" s="306">
        <v>83.264176384669696</v>
      </c>
    </row>
    <row r="17" spans="1:11" x14ac:dyDescent="0.55000000000000004">
      <c r="A17" s="305" t="s">
        <v>781</v>
      </c>
      <c r="B17" s="306">
        <v>86.445785335527503</v>
      </c>
      <c r="C17" s="306">
        <v>86.556854410441304</v>
      </c>
    </row>
    <row r="18" spans="1:11" x14ac:dyDescent="0.55000000000000004">
      <c r="A18" s="305" t="s">
        <v>782</v>
      </c>
      <c r="B18" s="306">
        <v>80.9494211793956</v>
      </c>
      <c r="C18" s="306">
        <v>70.352344268390098</v>
      </c>
    </row>
    <row r="19" spans="1:11" x14ac:dyDescent="0.55000000000000004">
      <c r="A19" s="305" t="s">
        <v>783</v>
      </c>
      <c r="B19" s="306">
        <v>87.051438729030096</v>
      </c>
      <c r="C19" s="306">
        <v>86.621958819578595</v>
      </c>
    </row>
    <row r="20" spans="1:11" x14ac:dyDescent="0.55000000000000004">
      <c r="A20" s="305" t="s">
        <v>784</v>
      </c>
      <c r="B20" s="306">
        <v>89.928490779074195</v>
      </c>
      <c r="C20" s="306">
        <v>91.449043711303005</v>
      </c>
    </row>
    <row r="21" spans="1:11" x14ac:dyDescent="0.55000000000000004">
      <c r="A21" s="305" t="s">
        <v>785</v>
      </c>
      <c r="B21" s="306">
        <v>93.989449104903599</v>
      </c>
      <c r="C21" s="306">
        <v>93.869753270339203</v>
      </c>
    </row>
    <row r="22" spans="1:11" x14ac:dyDescent="0.55000000000000004">
      <c r="A22" s="305" t="s">
        <v>786</v>
      </c>
      <c r="B22" s="306">
        <v>53.3730727345676</v>
      </c>
      <c r="C22" s="306">
        <v>64.195978905564004</v>
      </c>
    </row>
    <row r="23" spans="1:11" x14ac:dyDescent="0.55000000000000004">
      <c r="A23" s="307" t="s">
        <v>787</v>
      </c>
      <c r="B23" s="308">
        <v>84.777641257151103</v>
      </c>
      <c r="C23" s="308">
        <v>82.787771694345594</v>
      </c>
    </row>
    <row r="24" spans="1:11" x14ac:dyDescent="0.55000000000000004">
      <c r="A24" s="464" t="s">
        <v>788</v>
      </c>
      <c r="B24" s="464"/>
      <c r="C24" s="464"/>
      <c r="D24" s="464"/>
      <c r="E24" s="464"/>
      <c r="F24" s="464"/>
      <c r="G24" s="464"/>
      <c r="H24" s="464"/>
      <c r="I24" s="464"/>
      <c r="J24" s="464"/>
      <c r="K24" s="309"/>
    </row>
    <row r="25" spans="1:11" x14ac:dyDescent="0.55000000000000004">
      <c r="A25" s="464" t="s">
        <v>789</v>
      </c>
      <c r="B25" s="464"/>
      <c r="C25" s="464"/>
      <c r="D25" s="464"/>
      <c r="E25" s="464"/>
      <c r="F25" s="464"/>
      <c r="G25" s="464"/>
      <c r="H25" s="464"/>
      <c r="I25" s="464"/>
      <c r="J25" s="464"/>
      <c r="K25" s="309"/>
    </row>
    <row r="26" spans="1:11" x14ac:dyDescent="0.55000000000000004">
      <c r="A26" s="464" t="s">
        <v>790</v>
      </c>
      <c r="B26" s="464"/>
      <c r="C26" s="464"/>
      <c r="D26" s="464"/>
      <c r="E26" s="464"/>
      <c r="F26" s="464"/>
      <c r="G26" s="464"/>
      <c r="H26" s="464"/>
      <c r="I26" s="464"/>
      <c r="J26" s="464"/>
      <c r="K26" s="464"/>
    </row>
    <row r="27" spans="1:11" x14ac:dyDescent="0.55000000000000004">
      <c r="A27" s="310" t="s">
        <v>791</v>
      </c>
      <c r="B27" s="311"/>
      <c r="C27" s="311"/>
      <c r="D27" s="311"/>
      <c r="E27" s="311"/>
      <c r="F27" s="311"/>
      <c r="G27" s="311"/>
      <c r="H27" s="311"/>
      <c r="I27" s="311"/>
      <c r="J27" s="311"/>
      <c r="K27" s="311"/>
    </row>
  </sheetData>
  <mergeCells count="3">
    <mergeCell ref="A24:J24"/>
    <mergeCell ref="A25:J25"/>
    <mergeCell ref="A26:K26"/>
  </mergeCells>
  <hyperlinks>
    <hyperlink ref="M1" location="Contents!A1" display="Return to contents page" xr:uid="{D8F3F42A-C98C-4B1E-BD0D-6C94601E979A}"/>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77379-9CE9-4C02-852E-CB078115C6E9}">
  <dimension ref="A1:Q29"/>
  <sheetViews>
    <sheetView showGridLines="0" workbookViewId="0">
      <selection activeCell="I4" sqref="A3:I4"/>
    </sheetView>
  </sheetViews>
  <sheetFormatPr defaultRowHeight="14.4" x14ac:dyDescent="0.55000000000000004"/>
  <sheetData>
    <row r="1" spans="1:17" ht="15" customHeight="1" x14ac:dyDescent="0.55000000000000004">
      <c r="A1" s="312" t="s">
        <v>820</v>
      </c>
      <c r="B1" s="312"/>
      <c r="C1" s="312"/>
      <c r="D1" s="312"/>
      <c r="E1" s="312"/>
      <c r="F1" s="312"/>
      <c r="G1" s="312"/>
      <c r="H1" s="312"/>
      <c r="I1" s="312"/>
      <c r="J1" s="313"/>
      <c r="K1" s="313"/>
      <c r="Q1" s="2" t="s">
        <v>887</v>
      </c>
    </row>
    <row r="2" spans="1:17" x14ac:dyDescent="0.55000000000000004">
      <c r="A2" s="314"/>
      <c r="B2" s="465" t="s">
        <v>792</v>
      </c>
      <c r="C2" s="465"/>
      <c r="D2" s="465"/>
      <c r="E2" s="465"/>
      <c r="F2" s="465"/>
      <c r="G2" s="465"/>
      <c r="H2" s="465"/>
      <c r="I2" s="465"/>
    </row>
    <row r="3" spans="1:17" ht="21.9" x14ac:dyDescent="0.55000000000000004">
      <c r="A3" s="421" t="s">
        <v>793</v>
      </c>
      <c r="B3" s="466" t="s">
        <v>794</v>
      </c>
      <c r="C3" s="466"/>
      <c r="D3" s="422"/>
      <c r="E3" s="466" t="s">
        <v>795</v>
      </c>
      <c r="F3" s="466"/>
      <c r="G3" s="422"/>
      <c r="H3" s="466" t="s">
        <v>796</v>
      </c>
      <c r="I3" s="466"/>
    </row>
    <row r="4" spans="1:17" ht="35.1" x14ac:dyDescent="0.55000000000000004">
      <c r="A4" s="423"/>
      <c r="B4" s="302" t="s">
        <v>543</v>
      </c>
      <c r="C4" s="302" t="s">
        <v>771</v>
      </c>
      <c r="D4" s="424"/>
      <c r="E4" s="302" t="s">
        <v>543</v>
      </c>
      <c r="F4" s="302" t="s">
        <v>771</v>
      </c>
      <c r="G4" s="424"/>
      <c r="H4" s="302" t="s">
        <v>543</v>
      </c>
      <c r="I4" s="302" t="s">
        <v>771</v>
      </c>
    </row>
    <row r="5" spans="1:17" x14ac:dyDescent="0.55000000000000004">
      <c r="A5" s="305" t="s">
        <v>772</v>
      </c>
      <c r="B5" s="315">
        <v>91.9</v>
      </c>
      <c r="C5" s="306">
        <v>92.4</v>
      </c>
      <c r="D5" s="306"/>
      <c r="E5" s="306">
        <v>89.4</v>
      </c>
      <c r="F5" s="306">
        <v>92</v>
      </c>
      <c r="G5" s="306"/>
      <c r="H5" s="306">
        <v>87.7</v>
      </c>
      <c r="I5" s="306" t="s">
        <v>797</v>
      </c>
    </row>
    <row r="6" spans="1:17" x14ac:dyDescent="0.55000000000000004">
      <c r="A6" s="305" t="s">
        <v>773</v>
      </c>
      <c r="B6" s="315">
        <v>46.2</v>
      </c>
      <c r="C6" s="306">
        <v>54</v>
      </c>
      <c r="D6" s="306"/>
      <c r="E6" s="306">
        <v>56.7</v>
      </c>
      <c r="F6" s="306">
        <v>69.8</v>
      </c>
      <c r="G6" s="306"/>
      <c r="H6" s="306">
        <v>70.599999999999994</v>
      </c>
      <c r="I6" s="306">
        <v>76.3</v>
      </c>
    </row>
    <row r="7" spans="1:17" x14ac:dyDescent="0.55000000000000004">
      <c r="A7" s="305" t="s">
        <v>774</v>
      </c>
      <c r="B7" s="306">
        <v>82.530026373585997</v>
      </c>
      <c r="C7" s="306">
        <v>76.305312516530904</v>
      </c>
      <c r="D7" s="306"/>
      <c r="E7" s="306">
        <v>72.532066201785497</v>
      </c>
      <c r="F7" s="306">
        <v>78.377837105595802</v>
      </c>
      <c r="G7" s="306"/>
      <c r="H7" s="306">
        <v>81.274725274725299</v>
      </c>
      <c r="I7" s="306">
        <v>80.799089505396793</v>
      </c>
    </row>
    <row r="8" spans="1:17" x14ac:dyDescent="0.55000000000000004">
      <c r="A8" s="305" t="s">
        <v>775</v>
      </c>
      <c r="B8" s="306">
        <v>85.214007782101206</v>
      </c>
      <c r="C8" s="306" t="s">
        <v>797</v>
      </c>
      <c r="D8" s="306"/>
      <c r="E8" s="306">
        <v>85.835941480457095</v>
      </c>
      <c r="F8" s="306">
        <v>84.5359165519599</v>
      </c>
      <c r="G8" s="306"/>
      <c r="H8" s="306">
        <v>89.230863642454906</v>
      </c>
      <c r="I8" s="306">
        <v>85.886983755283595</v>
      </c>
    </row>
    <row r="9" spans="1:17" x14ac:dyDescent="0.55000000000000004">
      <c r="A9" s="305" t="s">
        <v>506</v>
      </c>
      <c r="B9" s="315">
        <v>62.9</v>
      </c>
      <c r="C9" s="306" t="s">
        <v>797</v>
      </c>
      <c r="D9" s="306"/>
      <c r="E9" s="306">
        <v>67.400000000000006</v>
      </c>
      <c r="F9" s="306">
        <v>70.5</v>
      </c>
      <c r="G9" s="306"/>
      <c r="H9" s="306">
        <v>78.2</v>
      </c>
      <c r="I9" s="306">
        <v>75.8</v>
      </c>
    </row>
    <row r="10" spans="1:17" x14ac:dyDescent="0.55000000000000004">
      <c r="A10" s="305" t="s">
        <v>776</v>
      </c>
      <c r="B10" s="306">
        <v>78.735815038710399</v>
      </c>
      <c r="C10" s="306">
        <v>79.0241772801933</v>
      </c>
      <c r="D10" s="306"/>
      <c r="E10" s="306">
        <v>73.360710573172398</v>
      </c>
      <c r="F10" s="306">
        <v>80.708368667467695</v>
      </c>
      <c r="G10" s="306"/>
      <c r="H10" s="306">
        <v>84.482699730163603</v>
      </c>
      <c r="I10" s="306">
        <v>81.829626090045707</v>
      </c>
    </row>
    <row r="11" spans="1:17" x14ac:dyDescent="0.55000000000000004">
      <c r="A11" s="305" t="s">
        <v>777</v>
      </c>
      <c r="B11" s="315">
        <v>97.2</v>
      </c>
      <c r="C11" s="306">
        <v>96.9</v>
      </c>
      <c r="D11" s="306"/>
      <c r="E11" s="306">
        <v>92.5</v>
      </c>
      <c r="F11" s="306">
        <v>93.3</v>
      </c>
      <c r="G11" s="306"/>
      <c r="H11" s="306">
        <v>87.4</v>
      </c>
      <c r="I11" s="306">
        <v>87.7</v>
      </c>
    </row>
    <row r="12" spans="1:17" x14ac:dyDescent="0.55000000000000004">
      <c r="A12" s="305" t="s">
        <v>508</v>
      </c>
      <c r="B12" s="306">
        <v>96.5514748409486</v>
      </c>
      <c r="C12" s="306">
        <v>65.603426910444995</v>
      </c>
      <c r="D12" s="306"/>
      <c r="E12" s="306">
        <v>90.652894289040802</v>
      </c>
      <c r="F12" s="306">
        <v>73.256723118276895</v>
      </c>
      <c r="G12" s="306"/>
      <c r="H12" s="306">
        <v>90.705198680697407</v>
      </c>
      <c r="I12" s="306">
        <v>78.595497809066998</v>
      </c>
    </row>
    <row r="13" spans="1:17" x14ac:dyDescent="0.55000000000000004">
      <c r="A13" s="305" t="s">
        <v>509</v>
      </c>
      <c r="B13" s="315">
        <v>52.9</v>
      </c>
      <c r="C13" s="306">
        <v>51.8</v>
      </c>
      <c r="D13" s="306"/>
      <c r="E13" s="306">
        <v>69.3</v>
      </c>
      <c r="F13" s="306">
        <v>68.7</v>
      </c>
      <c r="G13" s="306"/>
      <c r="H13" s="306">
        <v>73.900000000000006</v>
      </c>
      <c r="I13" s="306">
        <v>74.2</v>
      </c>
    </row>
    <row r="14" spans="1:17" x14ac:dyDescent="0.55000000000000004">
      <c r="A14" s="305" t="s">
        <v>778</v>
      </c>
      <c r="B14" s="315">
        <v>95.6</v>
      </c>
      <c r="C14" s="306">
        <v>93.9</v>
      </c>
      <c r="D14" s="306"/>
      <c r="E14" s="306">
        <v>92.9</v>
      </c>
      <c r="F14" s="306">
        <v>92.1</v>
      </c>
      <c r="G14" s="306"/>
      <c r="H14" s="306">
        <v>90.4</v>
      </c>
      <c r="I14" s="306">
        <v>90.7</v>
      </c>
    </row>
    <row r="15" spans="1:17" x14ac:dyDescent="0.55000000000000004">
      <c r="A15" s="305" t="s">
        <v>779</v>
      </c>
      <c r="B15" s="306">
        <v>73.241624140226307</v>
      </c>
      <c r="C15" s="306">
        <v>60.619849552742203</v>
      </c>
      <c r="D15" s="306"/>
      <c r="E15" s="306">
        <v>75.641485035910705</v>
      </c>
      <c r="F15" s="306">
        <v>75.400440947259597</v>
      </c>
      <c r="G15" s="306"/>
      <c r="H15" s="306">
        <v>80.847701554872103</v>
      </c>
      <c r="I15" s="306">
        <v>80.168097720519697</v>
      </c>
    </row>
    <row r="16" spans="1:17" x14ac:dyDescent="0.55000000000000004">
      <c r="A16" s="305" t="s">
        <v>33</v>
      </c>
      <c r="B16" s="306">
        <v>86.036036036036094</v>
      </c>
      <c r="C16" s="306">
        <v>86.423813679442802</v>
      </c>
      <c r="D16" s="306"/>
      <c r="E16" s="306">
        <v>84.317319441764795</v>
      </c>
      <c r="F16" s="306">
        <v>86.381569209260903</v>
      </c>
      <c r="G16" s="306"/>
      <c r="H16" s="306">
        <v>85.668871961397301</v>
      </c>
      <c r="I16" s="306">
        <v>85.511756192235396</v>
      </c>
    </row>
    <row r="17" spans="1:11" x14ac:dyDescent="0.55000000000000004">
      <c r="A17" s="305" t="s">
        <v>780</v>
      </c>
      <c r="B17" s="306">
        <v>86.195488721804495</v>
      </c>
      <c r="C17" s="306">
        <v>80.598865804096704</v>
      </c>
      <c r="D17" s="306"/>
      <c r="E17" s="306">
        <v>81.918079868709</v>
      </c>
      <c r="F17" s="306">
        <v>82.3588189268375</v>
      </c>
      <c r="G17" s="306"/>
      <c r="H17" s="306">
        <v>85.426321254020095</v>
      </c>
      <c r="I17" s="306">
        <v>86.214711336186596</v>
      </c>
    </row>
    <row r="18" spans="1:11" x14ac:dyDescent="0.55000000000000004">
      <c r="A18" s="305" t="s">
        <v>781</v>
      </c>
      <c r="B18" s="306">
        <v>82.677165354330697</v>
      </c>
      <c r="C18" s="306" t="s">
        <v>797</v>
      </c>
      <c r="D18" s="306"/>
      <c r="E18" s="306">
        <v>84.054167248359704</v>
      </c>
      <c r="F18" s="306">
        <v>84.867721887685605</v>
      </c>
      <c r="G18" s="306"/>
      <c r="H18" s="306">
        <v>87.287266353976904</v>
      </c>
      <c r="I18" s="306">
        <v>87.154616479517003</v>
      </c>
    </row>
    <row r="19" spans="1:11" x14ac:dyDescent="0.55000000000000004">
      <c r="A19" s="305" t="s">
        <v>782</v>
      </c>
      <c r="B19" s="315">
        <v>94.1</v>
      </c>
      <c r="C19" s="306" t="s">
        <v>797</v>
      </c>
      <c r="D19" s="306"/>
      <c r="E19" s="306">
        <v>76.8</v>
      </c>
      <c r="F19" s="306">
        <v>68.7</v>
      </c>
      <c r="G19" s="306"/>
      <c r="H19" s="306">
        <v>84.7</v>
      </c>
      <c r="I19" s="306">
        <v>77.5</v>
      </c>
    </row>
    <row r="20" spans="1:11" x14ac:dyDescent="0.55000000000000004">
      <c r="A20" s="305" t="s">
        <v>783</v>
      </c>
      <c r="B20" s="306">
        <v>88.418512831761404</v>
      </c>
      <c r="C20" s="306">
        <v>87.870856080989</v>
      </c>
      <c r="D20" s="306"/>
      <c r="E20" s="306">
        <v>86.182007707372605</v>
      </c>
      <c r="F20" s="306">
        <v>86.547377333051003</v>
      </c>
      <c r="G20" s="306"/>
      <c r="H20" s="306">
        <v>89.267233413417102</v>
      </c>
      <c r="I20" s="306">
        <v>86.683258118138198</v>
      </c>
    </row>
    <row r="21" spans="1:11" x14ac:dyDescent="0.55000000000000004">
      <c r="A21" s="305" t="s">
        <v>784</v>
      </c>
      <c r="B21" s="315">
        <v>93.5</v>
      </c>
      <c r="C21" s="306">
        <v>93.6</v>
      </c>
      <c r="D21" s="306"/>
      <c r="E21" s="306">
        <v>89.8</v>
      </c>
      <c r="F21" s="306">
        <v>91.6</v>
      </c>
      <c r="G21" s="306"/>
      <c r="H21" s="306">
        <v>83.5</v>
      </c>
      <c r="I21" s="306" t="s">
        <v>797</v>
      </c>
    </row>
    <row r="22" spans="1:11" x14ac:dyDescent="0.55000000000000004">
      <c r="A22" s="305" t="s">
        <v>785</v>
      </c>
      <c r="B22" s="315">
        <v>96.8</v>
      </c>
      <c r="C22" s="306">
        <v>96.5</v>
      </c>
      <c r="D22" s="306"/>
      <c r="E22" s="306">
        <v>92.7</v>
      </c>
      <c r="F22" s="306">
        <v>92.8</v>
      </c>
      <c r="G22" s="306"/>
      <c r="H22" s="306">
        <v>90.1</v>
      </c>
      <c r="I22" s="306" t="s">
        <v>797</v>
      </c>
    </row>
    <row r="23" spans="1:11" x14ac:dyDescent="0.55000000000000004">
      <c r="A23" s="305" t="s">
        <v>786</v>
      </c>
      <c r="B23" s="306">
        <v>38</v>
      </c>
      <c r="C23" s="306">
        <v>52.3</v>
      </c>
      <c r="D23" s="306"/>
      <c r="E23" s="306">
        <v>59.4</v>
      </c>
      <c r="F23" s="306">
        <v>68.400000000000006</v>
      </c>
      <c r="G23" s="306"/>
      <c r="H23" s="306">
        <v>66.5</v>
      </c>
      <c r="I23" s="306" t="s">
        <v>797</v>
      </c>
    </row>
    <row r="24" spans="1:11" x14ac:dyDescent="0.55000000000000004">
      <c r="A24" s="307" t="s">
        <v>787</v>
      </c>
      <c r="B24" s="308">
        <v>90.657321720195995</v>
      </c>
      <c r="C24" s="308">
        <v>86.978624740410297</v>
      </c>
      <c r="D24" s="308"/>
      <c r="E24" s="308">
        <v>80.752450333813599</v>
      </c>
      <c r="F24" s="308">
        <v>81.019256800294997</v>
      </c>
      <c r="G24" s="308"/>
      <c r="H24" s="308">
        <v>79.222303741746202</v>
      </c>
      <c r="I24" s="308">
        <v>80.239996828318993</v>
      </c>
    </row>
    <row r="25" spans="1:11" x14ac:dyDescent="0.55000000000000004">
      <c r="A25" s="311" t="s">
        <v>798</v>
      </c>
      <c r="B25" s="311"/>
      <c r="C25" s="316"/>
      <c r="D25" s="316"/>
      <c r="E25" s="316"/>
      <c r="F25" s="316"/>
      <c r="G25" s="316"/>
      <c r="H25" s="316"/>
      <c r="I25" s="317"/>
      <c r="J25" s="311"/>
      <c r="K25" s="311"/>
    </row>
    <row r="26" spans="1:11" x14ac:dyDescent="0.55000000000000004">
      <c r="A26" s="464" t="s">
        <v>788</v>
      </c>
      <c r="B26" s="464"/>
      <c r="C26" s="464"/>
      <c r="D26" s="464"/>
      <c r="E26" s="464"/>
      <c r="F26" s="464"/>
      <c r="G26" s="464"/>
      <c r="H26" s="464"/>
      <c r="I26" s="464"/>
      <c r="J26" s="464"/>
      <c r="K26" s="309"/>
    </row>
    <row r="27" spans="1:11" x14ac:dyDescent="0.55000000000000004">
      <c r="A27" s="464" t="s">
        <v>789</v>
      </c>
      <c r="B27" s="464"/>
      <c r="C27" s="464"/>
      <c r="D27" s="464"/>
      <c r="E27" s="464"/>
      <c r="F27" s="464"/>
      <c r="G27" s="464"/>
      <c r="H27" s="464"/>
      <c r="I27" s="464"/>
      <c r="J27" s="464"/>
      <c r="K27" s="309"/>
    </row>
    <row r="28" spans="1:11" x14ac:dyDescent="0.55000000000000004">
      <c r="A28" s="464" t="s">
        <v>790</v>
      </c>
      <c r="B28" s="464"/>
      <c r="C28" s="464"/>
      <c r="D28" s="464"/>
      <c r="E28" s="464"/>
      <c r="F28" s="464"/>
      <c r="G28" s="464"/>
      <c r="H28" s="464"/>
      <c r="I28" s="464"/>
      <c r="J28" s="464"/>
      <c r="K28" s="464"/>
    </row>
    <row r="29" spans="1:11" x14ac:dyDescent="0.55000000000000004">
      <c r="A29" s="310" t="s">
        <v>791</v>
      </c>
      <c r="B29" s="311"/>
      <c r="C29" s="311"/>
      <c r="D29" s="311"/>
      <c r="E29" s="311"/>
      <c r="F29" s="311"/>
      <c r="G29" s="311"/>
      <c r="H29" s="311"/>
      <c r="I29" s="311"/>
      <c r="J29" s="311"/>
      <c r="K29" s="311"/>
    </row>
  </sheetData>
  <mergeCells count="7">
    <mergeCell ref="A27:J27"/>
    <mergeCell ref="A28:K28"/>
    <mergeCell ref="B2:I2"/>
    <mergeCell ref="B3:C3"/>
    <mergeCell ref="E3:F3"/>
    <mergeCell ref="H3:I3"/>
    <mergeCell ref="A26:J26"/>
  </mergeCells>
  <hyperlinks>
    <hyperlink ref="Q1" location="Contents!A1" display="Return to contents page" xr:uid="{D68B1168-92F8-4434-BAF0-347472DD9FD6}"/>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21B9B-E8BD-43DF-9497-6DA36F356D3D}">
  <dimension ref="A1:S26"/>
  <sheetViews>
    <sheetView showGridLines="0" workbookViewId="0">
      <selection activeCell="C2" sqref="A2:C2"/>
    </sheetView>
  </sheetViews>
  <sheetFormatPr defaultRowHeight="14.4" x14ac:dyDescent="0.55000000000000004"/>
  <sheetData>
    <row r="1" spans="1:19" ht="15" x14ac:dyDescent="0.55000000000000004">
      <c r="A1" s="312" t="s">
        <v>821</v>
      </c>
      <c r="B1" s="312"/>
      <c r="C1" s="312"/>
      <c r="D1" s="312"/>
      <c r="E1" s="312"/>
      <c r="F1" s="312"/>
      <c r="G1" s="312"/>
      <c r="H1" s="312"/>
      <c r="I1" s="312"/>
      <c r="J1" s="312"/>
      <c r="K1" s="312"/>
      <c r="L1" s="312"/>
      <c r="S1" s="2" t="s">
        <v>887</v>
      </c>
    </row>
    <row r="2" spans="1:19" ht="35.1" x14ac:dyDescent="0.55000000000000004">
      <c r="A2" s="327" t="s">
        <v>175</v>
      </c>
      <c r="B2" s="302" t="s">
        <v>543</v>
      </c>
      <c r="C2" s="302" t="s">
        <v>771</v>
      </c>
    </row>
    <row r="3" spans="1:19" x14ac:dyDescent="0.55000000000000004">
      <c r="A3" s="318" t="s">
        <v>799</v>
      </c>
      <c r="B3" s="319">
        <v>23.297075055753002</v>
      </c>
      <c r="C3" s="319">
        <v>21.229826955106599</v>
      </c>
    </row>
    <row r="4" spans="1:19" x14ac:dyDescent="0.55000000000000004">
      <c r="A4" s="305" t="s">
        <v>774</v>
      </c>
      <c r="B4" s="319">
        <v>12.0929347357403</v>
      </c>
      <c r="C4" s="319">
        <v>14.731751839704501</v>
      </c>
    </row>
    <row r="5" spans="1:19" x14ac:dyDescent="0.55000000000000004">
      <c r="A5" s="318" t="s">
        <v>775</v>
      </c>
      <c r="B5" s="319">
        <v>33.101474299701501</v>
      </c>
      <c r="C5" s="319">
        <v>19.3846902100363</v>
      </c>
    </row>
    <row r="6" spans="1:19" x14ac:dyDescent="0.55000000000000004">
      <c r="A6" s="318" t="s">
        <v>776</v>
      </c>
      <c r="B6" s="319">
        <v>11.071439436471699</v>
      </c>
      <c r="C6" s="319">
        <v>21.0021273814212</v>
      </c>
    </row>
    <row r="7" spans="1:19" x14ac:dyDescent="0.55000000000000004">
      <c r="A7" s="318" t="s">
        <v>777</v>
      </c>
      <c r="B7" s="319">
        <v>20.415865555792902</v>
      </c>
      <c r="C7" s="319">
        <v>25.151266362796399</v>
      </c>
    </row>
    <row r="8" spans="1:19" x14ac:dyDescent="0.55000000000000004">
      <c r="A8" s="318" t="s">
        <v>508</v>
      </c>
      <c r="B8" s="319">
        <v>56.035675462002203</v>
      </c>
      <c r="C8" s="319">
        <v>20.973395930872499</v>
      </c>
    </row>
    <row r="9" spans="1:19" x14ac:dyDescent="0.55000000000000004">
      <c r="A9" s="318" t="s">
        <v>509</v>
      </c>
      <c r="B9" s="319">
        <v>6.99774266365689</v>
      </c>
      <c r="C9" s="319">
        <v>11.184357432185999</v>
      </c>
    </row>
    <row r="10" spans="1:19" x14ac:dyDescent="0.55000000000000004">
      <c r="A10" s="318" t="s">
        <v>779</v>
      </c>
      <c r="B10" s="319">
        <v>18.446081714668502</v>
      </c>
      <c r="C10" s="319">
        <v>17.9228583130738</v>
      </c>
    </row>
    <row r="11" spans="1:19" x14ac:dyDescent="0.55000000000000004">
      <c r="A11" s="318" t="s">
        <v>33</v>
      </c>
      <c r="B11" s="319">
        <v>18.735418128252899</v>
      </c>
      <c r="C11" s="319">
        <v>19.200556791235801</v>
      </c>
    </row>
    <row r="12" spans="1:19" x14ac:dyDescent="0.55000000000000004">
      <c r="A12" s="318" t="s">
        <v>800</v>
      </c>
      <c r="B12" s="319">
        <v>12.3536439665472</v>
      </c>
      <c r="C12" s="319">
        <v>12.8231099816854</v>
      </c>
    </row>
    <row r="13" spans="1:19" x14ac:dyDescent="0.55000000000000004">
      <c r="A13" s="318" t="s">
        <v>780</v>
      </c>
      <c r="B13" s="319">
        <v>22.511773775684699</v>
      </c>
      <c r="C13" s="319">
        <v>26.3790107495896</v>
      </c>
    </row>
    <row r="14" spans="1:19" x14ac:dyDescent="0.55000000000000004">
      <c r="A14" s="318" t="s">
        <v>801</v>
      </c>
      <c r="B14" s="319">
        <v>25.326845571611099</v>
      </c>
      <c r="C14" s="319">
        <v>24.834026088757302</v>
      </c>
    </row>
    <row r="15" spans="1:19" x14ac:dyDescent="0.55000000000000004">
      <c r="A15" s="318" t="s">
        <v>781</v>
      </c>
      <c r="B15" s="319">
        <v>17.6390565002743</v>
      </c>
      <c r="C15" s="319">
        <v>18.543778174328001</v>
      </c>
    </row>
    <row r="16" spans="1:19" x14ac:dyDescent="0.55000000000000004">
      <c r="A16" s="318" t="s">
        <v>783</v>
      </c>
      <c r="B16" s="319">
        <v>22.440839906676999</v>
      </c>
      <c r="C16" s="319">
        <v>23.177547349517202</v>
      </c>
    </row>
    <row r="17" spans="1:3" x14ac:dyDescent="0.55000000000000004">
      <c r="A17" s="318" t="s">
        <v>784</v>
      </c>
      <c r="B17" s="319">
        <v>15.957847196085799</v>
      </c>
      <c r="C17" s="319">
        <v>27.002077988684299</v>
      </c>
    </row>
    <row r="18" spans="1:3" x14ac:dyDescent="0.55000000000000004">
      <c r="A18" s="318" t="s">
        <v>802</v>
      </c>
      <c r="B18" s="319">
        <v>21.427867074253001</v>
      </c>
      <c r="C18" s="319">
        <v>14.346464843072701</v>
      </c>
    </row>
    <row r="19" spans="1:3" x14ac:dyDescent="0.55000000000000004">
      <c r="A19" s="318" t="s">
        <v>786</v>
      </c>
      <c r="B19" s="319">
        <v>6.5484037370321602</v>
      </c>
      <c r="C19" s="319">
        <v>13.243758379987799</v>
      </c>
    </row>
    <row r="20" spans="1:3" x14ac:dyDescent="0.55000000000000004">
      <c r="A20" s="318" t="s">
        <v>803</v>
      </c>
      <c r="B20" s="319">
        <v>32.345649864242702</v>
      </c>
      <c r="C20" s="319">
        <v>24.827405576737199</v>
      </c>
    </row>
    <row r="21" spans="1:3" x14ac:dyDescent="0.55000000000000004">
      <c r="A21" s="320" t="s">
        <v>787</v>
      </c>
      <c r="B21" s="321">
        <v>19.373759500075099</v>
      </c>
      <c r="C21" s="321">
        <v>19.540091343439801</v>
      </c>
    </row>
    <row r="22" spans="1:3" x14ac:dyDescent="0.55000000000000004">
      <c r="A22" s="322" t="s">
        <v>35</v>
      </c>
    </row>
    <row r="23" spans="1:3" x14ac:dyDescent="0.55000000000000004">
      <c r="A23" s="311" t="s">
        <v>804</v>
      </c>
    </row>
    <row r="24" spans="1:3" x14ac:dyDescent="0.55000000000000004">
      <c r="A24" s="311" t="s">
        <v>805</v>
      </c>
    </row>
    <row r="25" spans="1:3" x14ac:dyDescent="0.55000000000000004">
      <c r="A25" s="311" t="s">
        <v>790</v>
      </c>
    </row>
    <row r="26" spans="1:3" x14ac:dyDescent="0.55000000000000004">
      <c r="A26" s="310" t="s">
        <v>791</v>
      </c>
    </row>
  </sheetData>
  <hyperlinks>
    <hyperlink ref="S1" location="Contents!A1" display="Return to contents page" xr:uid="{11CF5D15-F257-4164-BA1B-CDAEB1E1E7DD}"/>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18B23-EA27-4CC4-8B70-7C6F196C6DB1}">
  <dimension ref="A1:U27"/>
  <sheetViews>
    <sheetView showGridLines="0" workbookViewId="0">
      <selection activeCell="I4" sqref="A3:I4"/>
    </sheetView>
  </sheetViews>
  <sheetFormatPr defaultRowHeight="14.4" x14ac:dyDescent="0.55000000000000004"/>
  <sheetData>
    <row r="1" spans="1:21" ht="15" customHeight="1" x14ac:dyDescent="0.55000000000000004">
      <c r="A1" s="312" t="s">
        <v>822</v>
      </c>
      <c r="B1" s="312"/>
      <c r="C1" s="312"/>
      <c r="D1" s="312"/>
      <c r="E1" s="312"/>
      <c r="F1" s="312"/>
      <c r="G1" s="312"/>
      <c r="H1" s="312"/>
      <c r="I1" s="312"/>
      <c r="J1" s="312"/>
      <c r="K1" s="312"/>
      <c r="U1" s="2" t="s">
        <v>887</v>
      </c>
    </row>
    <row r="2" spans="1:21" x14ac:dyDescent="0.55000000000000004">
      <c r="A2" s="314"/>
      <c r="B2" s="467" t="s">
        <v>792</v>
      </c>
      <c r="C2" s="467"/>
      <c r="D2" s="468"/>
      <c r="E2" s="467"/>
      <c r="F2" s="467"/>
      <c r="G2" s="468"/>
      <c r="H2" s="467"/>
      <c r="I2" s="467"/>
    </row>
    <row r="3" spans="1:21" ht="21.9" x14ac:dyDescent="0.55000000000000004">
      <c r="A3" s="421" t="s">
        <v>793</v>
      </c>
      <c r="B3" s="466" t="s">
        <v>806</v>
      </c>
      <c r="C3" s="466"/>
      <c r="D3" s="425"/>
      <c r="E3" s="466" t="s">
        <v>807</v>
      </c>
      <c r="F3" s="466"/>
      <c r="G3" s="425"/>
      <c r="H3" s="466" t="s">
        <v>796</v>
      </c>
      <c r="I3" s="466"/>
    </row>
    <row r="4" spans="1:21" ht="35.1" x14ac:dyDescent="0.55000000000000004">
      <c r="A4" s="423"/>
      <c r="B4" s="302" t="s">
        <v>543</v>
      </c>
      <c r="C4" s="302" t="s">
        <v>771</v>
      </c>
      <c r="D4" s="424"/>
      <c r="E4" s="302" t="s">
        <v>543</v>
      </c>
      <c r="F4" s="302" t="s">
        <v>771</v>
      </c>
      <c r="G4" s="424"/>
      <c r="H4" s="302" t="s">
        <v>543</v>
      </c>
      <c r="I4" s="302" t="s">
        <v>771</v>
      </c>
    </row>
    <row r="5" spans="1:21" x14ac:dyDescent="0.55000000000000004">
      <c r="A5" s="305" t="s">
        <v>774</v>
      </c>
      <c r="B5" s="306">
        <v>22.628904347506499</v>
      </c>
      <c r="C5" s="306">
        <v>14.535999886454601</v>
      </c>
      <c r="D5" s="306"/>
      <c r="E5" s="306">
        <v>6.4800689486710299</v>
      </c>
      <c r="F5" s="306">
        <v>15.1865365595946</v>
      </c>
      <c r="G5" s="306"/>
      <c r="H5" s="306">
        <v>19.4835164835165</v>
      </c>
      <c r="I5" s="306">
        <v>15.542062538174701</v>
      </c>
    </row>
    <row r="6" spans="1:21" x14ac:dyDescent="0.55000000000000004">
      <c r="A6" s="323" t="s">
        <v>775</v>
      </c>
      <c r="B6" s="306">
        <v>24.5136186770428</v>
      </c>
      <c r="C6" s="306" t="s">
        <v>797</v>
      </c>
      <c r="D6" s="306"/>
      <c r="E6" s="306">
        <v>21.755586287211599</v>
      </c>
      <c r="F6" s="306">
        <v>18.048232043329602</v>
      </c>
      <c r="G6" s="306"/>
      <c r="H6" s="306">
        <v>33.221535767915299</v>
      </c>
      <c r="I6" s="306">
        <v>19.405664069697298</v>
      </c>
    </row>
    <row r="7" spans="1:21" x14ac:dyDescent="0.55000000000000004">
      <c r="A7" s="323" t="s">
        <v>776</v>
      </c>
      <c r="B7" s="306">
        <v>22.4307986000636</v>
      </c>
      <c r="C7" s="306">
        <v>21.556148872218799</v>
      </c>
      <c r="D7" s="306"/>
      <c r="E7" s="306">
        <v>7.27349450911374</v>
      </c>
      <c r="F7" s="306">
        <v>20.7671365829382</v>
      </c>
      <c r="G7" s="306"/>
      <c r="H7" s="306">
        <v>28.1330054308843</v>
      </c>
      <c r="I7" s="306">
        <v>21.034834692006498</v>
      </c>
    </row>
    <row r="8" spans="1:21" x14ac:dyDescent="0.55000000000000004">
      <c r="A8" s="323" t="s">
        <v>777</v>
      </c>
      <c r="B8" s="306">
        <v>33.358979995603399</v>
      </c>
      <c r="C8" s="306">
        <v>29.183793074564601</v>
      </c>
      <c r="D8" s="306"/>
      <c r="E8" s="306">
        <v>14.150419374548701</v>
      </c>
      <c r="F8" s="306">
        <v>22.587254050417599</v>
      </c>
      <c r="G8" s="306"/>
      <c r="H8" s="306">
        <v>14.25</v>
      </c>
      <c r="I8" s="306">
        <v>15.912837727396701</v>
      </c>
    </row>
    <row r="9" spans="1:21" x14ac:dyDescent="0.55000000000000004">
      <c r="A9" s="323" t="s">
        <v>508</v>
      </c>
      <c r="B9" s="306">
        <v>75.936234817813798</v>
      </c>
      <c r="C9" s="306">
        <v>23.830105192734798</v>
      </c>
      <c r="D9" s="306"/>
      <c r="E9" s="306">
        <v>54.140171756674697</v>
      </c>
      <c r="F9" s="306">
        <v>21.061972405611399</v>
      </c>
      <c r="G9" s="306"/>
      <c r="H9" s="306">
        <v>44.231192084184102</v>
      </c>
      <c r="I9" s="306">
        <v>20.062701920048699</v>
      </c>
    </row>
    <row r="10" spans="1:21" x14ac:dyDescent="0.55000000000000004">
      <c r="A10" s="323" t="s">
        <v>509</v>
      </c>
      <c r="B10" s="306">
        <v>9.6983366224978909</v>
      </c>
      <c r="C10" s="306">
        <v>10.3710313512581</v>
      </c>
      <c r="D10" s="306"/>
      <c r="E10" s="306">
        <v>5.6304879152711198</v>
      </c>
      <c r="F10" s="306">
        <v>10.8762498251747</v>
      </c>
      <c r="G10" s="306"/>
      <c r="H10" s="306">
        <v>10.6978527607362</v>
      </c>
      <c r="I10" s="306">
        <v>12.832502590993901</v>
      </c>
    </row>
    <row r="11" spans="1:21" x14ac:dyDescent="0.55000000000000004">
      <c r="A11" s="323" t="s">
        <v>779</v>
      </c>
      <c r="B11" s="306">
        <v>34.0137563789661</v>
      </c>
      <c r="C11" s="306">
        <v>19.917020731792501</v>
      </c>
      <c r="D11" s="306"/>
      <c r="E11" s="306">
        <v>17.176375278483199</v>
      </c>
      <c r="F11" s="306">
        <v>17.638310973952901</v>
      </c>
      <c r="G11" s="306"/>
      <c r="H11" s="306">
        <v>18.6838615006914</v>
      </c>
      <c r="I11" s="306">
        <v>17.960707105652901</v>
      </c>
    </row>
    <row r="12" spans="1:21" x14ac:dyDescent="0.55000000000000004">
      <c r="A12" s="323" t="s">
        <v>33</v>
      </c>
      <c r="B12" s="306">
        <v>21.021021021020999</v>
      </c>
      <c r="C12" s="306">
        <v>22.376580935761901</v>
      </c>
      <c r="D12" s="306"/>
      <c r="E12" s="306">
        <v>10.933178982571199</v>
      </c>
      <c r="F12" s="306">
        <v>21.7694947338831</v>
      </c>
      <c r="G12" s="306"/>
      <c r="H12" s="306">
        <v>19.314537747969201</v>
      </c>
      <c r="I12" s="306">
        <v>19.084447107809101</v>
      </c>
    </row>
    <row r="13" spans="1:21" x14ac:dyDescent="0.55000000000000004">
      <c r="A13" s="323" t="s">
        <v>800</v>
      </c>
      <c r="B13" s="306">
        <v>27.506112469437699</v>
      </c>
      <c r="C13" s="306">
        <v>12.958445497272701</v>
      </c>
      <c r="D13" s="306"/>
      <c r="E13" s="306">
        <v>10.004689698296101</v>
      </c>
      <c r="F13" s="306">
        <v>12.6288434016023</v>
      </c>
      <c r="G13" s="306"/>
      <c r="H13" s="306">
        <v>14.545454545454501</v>
      </c>
      <c r="I13" s="306">
        <v>14.2172742742996</v>
      </c>
    </row>
    <row r="14" spans="1:21" x14ac:dyDescent="0.55000000000000004">
      <c r="A14" s="323" t="s">
        <v>780</v>
      </c>
      <c r="B14" s="306">
        <v>43.819548872180498</v>
      </c>
      <c r="C14" s="306">
        <v>27.827141457106599</v>
      </c>
      <c r="D14" s="306"/>
      <c r="E14" s="306">
        <v>22.932166301969399</v>
      </c>
      <c r="F14" s="306">
        <v>26.946306352224301</v>
      </c>
      <c r="G14" s="306"/>
      <c r="H14" s="306">
        <v>18.977436754539202</v>
      </c>
      <c r="I14" s="306">
        <v>23.642618032396602</v>
      </c>
    </row>
    <row r="15" spans="1:21" x14ac:dyDescent="0.55000000000000004">
      <c r="A15" s="323" t="s">
        <v>801</v>
      </c>
      <c r="B15" s="306">
        <v>42.835130970724201</v>
      </c>
      <c r="C15" s="306">
        <v>25.425929560343299</v>
      </c>
      <c r="D15" s="306"/>
      <c r="E15" s="306">
        <v>23.828854951994298</v>
      </c>
      <c r="F15" s="306">
        <v>24.998258681524401</v>
      </c>
      <c r="G15" s="306"/>
      <c r="H15" s="306">
        <v>21.038143924498598</v>
      </c>
      <c r="I15" s="306">
        <v>23.380743521635701</v>
      </c>
    </row>
    <row r="16" spans="1:21" x14ac:dyDescent="0.55000000000000004">
      <c r="A16" s="323" t="s">
        <v>781</v>
      </c>
      <c r="B16" s="306">
        <v>31.496062992125999</v>
      </c>
      <c r="C16" s="306" t="s">
        <v>797</v>
      </c>
      <c r="D16" s="306"/>
      <c r="E16" s="306">
        <v>15.532598073432901</v>
      </c>
      <c r="F16" s="306">
        <v>19.657146243932502</v>
      </c>
      <c r="G16" s="306"/>
      <c r="H16" s="306">
        <v>18.3292006492795</v>
      </c>
      <c r="I16" s="306">
        <v>18.119199341408098</v>
      </c>
    </row>
    <row r="17" spans="1:9" x14ac:dyDescent="0.55000000000000004">
      <c r="A17" s="323" t="s">
        <v>783</v>
      </c>
      <c r="B17" s="306">
        <v>24.566790962930501</v>
      </c>
      <c r="C17" s="306">
        <v>24.1482072079686</v>
      </c>
      <c r="D17" s="306"/>
      <c r="E17" s="306">
        <v>18.860951418282902</v>
      </c>
      <c r="F17" s="306">
        <v>23.586571535218599</v>
      </c>
      <c r="G17" s="306"/>
      <c r="H17" s="306">
        <v>32.420070227314703</v>
      </c>
      <c r="I17" s="306">
        <v>22.246147930629601</v>
      </c>
    </row>
    <row r="18" spans="1:9" x14ac:dyDescent="0.55000000000000004">
      <c r="A18" s="323" t="s">
        <v>784</v>
      </c>
      <c r="B18" s="306">
        <v>25.907752698724199</v>
      </c>
      <c r="C18" s="306">
        <v>28.3238021786796</v>
      </c>
      <c r="D18" s="306"/>
      <c r="E18" s="306">
        <v>14.274601322442599</v>
      </c>
      <c r="F18" s="306">
        <v>27.305408364741101</v>
      </c>
      <c r="G18" s="306"/>
      <c r="H18" s="306">
        <v>13.8149556400507</v>
      </c>
      <c r="I18" s="306" t="s">
        <v>797</v>
      </c>
    </row>
    <row r="19" spans="1:9" x14ac:dyDescent="0.55000000000000004">
      <c r="A19" s="323" t="s">
        <v>802</v>
      </c>
      <c r="B19" s="306">
        <v>38</v>
      </c>
      <c r="C19" s="306" t="s">
        <v>797</v>
      </c>
      <c r="D19" s="306"/>
      <c r="E19" s="306">
        <v>18.862385321100898</v>
      </c>
      <c r="F19" s="306">
        <v>13.6773965154217</v>
      </c>
      <c r="G19" s="306"/>
      <c r="H19" s="306">
        <v>24.146924581612701</v>
      </c>
      <c r="I19" s="306">
        <v>15.046032500970201</v>
      </c>
    </row>
    <row r="20" spans="1:9" x14ac:dyDescent="0.55000000000000004">
      <c r="A20" s="323" t="s">
        <v>786</v>
      </c>
      <c r="B20" s="306">
        <v>10.4864549956306</v>
      </c>
      <c r="C20" s="306">
        <v>13.5062850958784</v>
      </c>
      <c r="D20" s="306"/>
      <c r="E20" s="306">
        <v>4.8547098586603497</v>
      </c>
      <c r="F20" s="306">
        <v>12.912666952575201</v>
      </c>
      <c r="G20" s="306"/>
      <c r="H20" s="306">
        <v>5.1373954599761102</v>
      </c>
      <c r="I20" s="306" t="s">
        <v>797</v>
      </c>
    </row>
    <row r="21" spans="1:9" x14ac:dyDescent="0.55000000000000004">
      <c r="A21" s="323" t="s">
        <v>803</v>
      </c>
      <c r="B21" s="306">
        <v>57.349298100743198</v>
      </c>
      <c r="C21" s="306" t="s">
        <v>797</v>
      </c>
      <c r="D21" s="306"/>
      <c r="E21" s="306">
        <v>23.4080897076492</v>
      </c>
      <c r="F21" s="306">
        <v>22.733064949566099</v>
      </c>
      <c r="G21" s="306"/>
      <c r="H21" s="306">
        <v>15.2577319587629</v>
      </c>
      <c r="I21" s="306" t="s">
        <v>797</v>
      </c>
    </row>
    <row r="22" spans="1:9" x14ac:dyDescent="0.55000000000000004">
      <c r="A22" s="324" t="s">
        <v>787</v>
      </c>
      <c r="B22" s="308">
        <v>30.330702231899799</v>
      </c>
      <c r="C22" s="308">
        <v>21.137881339943</v>
      </c>
      <c r="D22" s="308"/>
      <c r="E22" s="308">
        <v>11.9381480955377</v>
      </c>
      <c r="F22" s="308">
        <v>17.563719999939199</v>
      </c>
      <c r="G22" s="308"/>
      <c r="H22" s="308">
        <v>8.3639031548055804</v>
      </c>
      <c r="I22" s="308">
        <v>15.159414278453999</v>
      </c>
    </row>
    <row r="23" spans="1:9" x14ac:dyDescent="0.55000000000000004">
      <c r="A23" s="322" t="s">
        <v>35</v>
      </c>
      <c r="B23" s="305"/>
      <c r="C23" s="305"/>
      <c r="D23" s="305"/>
      <c r="E23" s="305"/>
      <c r="F23" s="305"/>
      <c r="G23" s="305"/>
      <c r="H23" s="305"/>
      <c r="I23" s="305"/>
    </row>
    <row r="24" spans="1:9" x14ac:dyDescent="0.55000000000000004">
      <c r="A24" s="311" t="s">
        <v>804</v>
      </c>
      <c r="B24" s="305"/>
      <c r="C24" s="305"/>
      <c r="D24" s="305"/>
      <c r="E24" s="305"/>
      <c r="F24" s="305"/>
      <c r="G24" s="305"/>
      <c r="H24" s="305"/>
      <c r="I24" s="305"/>
    </row>
    <row r="25" spans="1:9" x14ac:dyDescent="0.55000000000000004">
      <c r="A25" s="311" t="s">
        <v>805</v>
      </c>
      <c r="B25" s="305"/>
    </row>
    <row r="26" spans="1:9" x14ac:dyDescent="0.55000000000000004">
      <c r="A26" s="311" t="s">
        <v>808</v>
      </c>
    </row>
    <row r="27" spans="1:9" x14ac:dyDescent="0.55000000000000004">
      <c r="A27" s="310" t="s">
        <v>791</v>
      </c>
    </row>
  </sheetData>
  <mergeCells count="4">
    <mergeCell ref="B2:I2"/>
    <mergeCell ref="B3:C3"/>
    <mergeCell ref="E3:F3"/>
    <mergeCell ref="H3:I3"/>
  </mergeCells>
  <hyperlinks>
    <hyperlink ref="U1" location="Contents!A1" display="Return to contents page" xr:uid="{F936EC1D-F0DA-4F70-B80D-B6E6A59A212B}"/>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09048-BDBE-4F4F-A38A-6CDB464DE376}">
  <dimension ref="A1:Q7"/>
  <sheetViews>
    <sheetView showGridLines="0" workbookViewId="0"/>
  </sheetViews>
  <sheetFormatPr defaultRowHeight="14.4" x14ac:dyDescent="0.55000000000000004"/>
  <sheetData>
    <row r="1" spans="1:17" x14ac:dyDescent="0.55000000000000004">
      <c r="A1" s="134" t="s">
        <v>823</v>
      </c>
      <c r="N1" s="2" t="s">
        <v>887</v>
      </c>
    </row>
    <row r="3" spans="1:17" x14ac:dyDescent="0.55000000000000004">
      <c r="A3" s="328" t="s">
        <v>64</v>
      </c>
      <c r="B3" s="328" t="s">
        <v>555</v>
      </c>
      <c r="C3" s="329">
        <v>2002</v>
      </c>
      <c r="D3" s="329">
        <v>2003</v>
      </c>
      <c r="E3" s="329">
        <v>2004</v>
      </c>
      <c r="F3" s="329">
        <v>2005</v>
      </c>
      <c r="G3" s="329">
        <v>2006</v>
      </c>
      <c r="H3" s="329">
        <v>2007</v>
      </c>
      <c r="I3" s="329">
        <v>2008</v>
      </c>
      <c r="J3" s="329">
        <v>2009</v>
      </c>
      <c r="K3" s="329">
        <v>2010</v>
      </c>
      <c r="L3" s="329">
        <v>2011</v>
      </c>
      <c r="M3" s="329">
        <v>2013</v>
      </c>
      <c r="N3" s="329">
        <v>2015</v>
      </c>
      <c r="O3" s="329">
        <v>2017</v>
      </c>
      <c r="P3" s="329">
        <v>2019</v>
      </c>
      <c r="Q3" s="329">
        <v>2020</v>
      </c>
    </row>
    <row r="4" spans="1:17" x14ac:dyDescent="0.55000000000000004">
      <c r="A4" s="469" t="s">
        <v>824</v>
      </c>
      <c r="B4" s="330" t="s">
        <v>157</v>
      </c>
      <c r="C4" s="331">
        <v>11.1</v>
      </c>
      <c r="D4" s="331">
        <v>11.5</v>
      </c>
      <c r="E4" s="331">
        <v>12.2</v>
      </c>
      <c r="F4" s="331">
        <v>6.6</v>
      </c>
      <c r="G4" s="331">
        <v>9.5</v>
      </c>
      <c r="H4" s="331">
        <v>11.3</v>
      </c>
      <c r="I4" s="331">
        <v>8.4</v>
      </c>
      <c r="J4" s="331">
        <v>11.8</v>
      </c>
      <c r="K4" s="331">
        <v>11.1</v>
      </c>
      <c r="L4" s="331">
        <v>11.5</v>
      </c>
      <c r="M4" s="331">
        <v>8.1999999999999993</v>
      </c>
      <c r="N4" s="331">
        <v>12.2</v>
      </c>
      <c r="O4" s="331">
        <v>16.5</v>
      </c>
      <c r="P4" s="331">
        <v>24.5</v>
      </c>
      <c r="Q4" s="331">
        <v>17.3</v>
      </c>
    </row>
    <row r="5" spans="1:17" x14ac:dyDescent="0.55000000000000004">
      <c r="A5" s="470"/>
      <c r="B5" s="332" t="s">
        <v>158</v>
      </c>
      <c r="C5" s="331">
        <v>20</v>
      </c>
      <c r="D5" s="331">
        <v>16.399999999999999</v>
      </c>
      <c r="E5" s="331">
        <v>19.7</v>
      </c>
      <c r="F5" s="331">
        <v>19.399999999999999</v>
      </c>
      <c r="G5" s="331">
        <v>17</v>
      </c>
      <c r="H5" s="331">
        <v>14.9</v>
      </c>
      <c r="I5" s="331">
        <v>18.399999999999999</v>
      </c>
      <c r="J5" s="331">
        <v>14.9</v>
      </c>
      <c r="K5" s="331">
        <v>20.100000000000001</v>
      </c>
      <c r="L5" s="331">
        <v>14.6</v>
      </c>
      <c r="M5" s="331">
        <v>14.2</v>
      </c>
      <c r="N5" s="331">
        <v>21.6</v>
      </c>
      <c r="O5" s="331">
        <v>28.2</v>
      </c>
      <c r="P5" s="331">
        <v>34.700000000000003</v>
      </c>
      <c r="Q5" s="331">
        <v>35.1</v>
      </c>
    </row>
    <row r="6" spans="1:17" x14ac:dyDescent="0.55000000000000004">
      <c r="A6" s="469" t="s">
        <v>825</v>
      </c>
      <c r="B6" s="332" t="s">
        <v>157</v>
      </c>
      <c r="C6" s="331">
        <v>11.016666666666666</v>
      </c>
      <c r="D6" s="331">
        <v>9.7166666666666668</v>
      </c>
      <c r="E6" s="331">
        <v>11.683333333333335</v>
      </c>
      <c r="F6" s="331">
        <v>9.3333333333333339</v>
      </c>
      <c r="G6" s="331">
        <v>9.3166666666666664</v>
      </c>
      <c r="H6" s="331">
        <v>11.483333333333333</v>
      </c>
      <c r="I6" s="331">
        <v>8.6333333333333329</v>
      </c>
      <c r="J6" s="331">
        <v>10.316666666666666</v>
      </c>
      <c r="K6" s="331">
        <v>9.3166666666666664</v>
      </c>
      <c r="L6" s="331">
        <v>7.9666666666666668</v>
      </c>
      <c r="M6" s="331">
        <v>8.15</v>
      </c>
      <c r="N6" s="331">
        <v>9.3833333333333329</v>
      </c>
      <c r="O6" s="331">
        <v>11.85</v>
      </c>
      <c r="P6" s="331">
        <v>13.683333333333335</v>
      </c>
      <c r="Q6" s="331">
        <v>13.166666666666666</v>
      </c>
    </row>
    <row r="7" spans="1:17" x14ac:dyDescent="0.55000000000000004">
      <c r="A7" s="470"/>
      <c r="B7" s="332" t="s">
        <v>158</v>
      </c>
      <c r="C7" s="331">
        <v>12.433333333333332</v>
      </c>
      <c r="D7" s="331">
        <v>11.966666666666667</v>
      </c>
      <c r="E7" s="331">
        <v>13.833333333333332</v>
      </c>
      <c r="F7" s="331">
        <v>12.95</v>
      </c>
      <c r="G7" s="331">
        <v>10.950000000000001</v>
      </c>
      <c r="H7" s="331">
        <v>12.549999999999999</v>
      </c>
      <c r="I7" s="331">
        <v>11.65</v>
      </c>
      <c r="J7" s="331">
        <v>11.799999999999999</v>
      </c>
      <c r="K7" s="331">
        <v>11.4</v>
      </c>
      <c r="L7" s="331">
        <v>10.399999999999999</v>
      </c>
      <c r="M7" s="331">
        <v>10.116666666666665</v>
      </c>
      <c r="N7" s="331">
        <v>11.500000000000002</v>
      </c>
      <c r="O7" s="331">
        <v>15.2</v>
      </c>
      <c r="P7" s="331">
        <v>16.783333333333335</v>
      </c>
      <c r="Q7" s="331">
        <v>16.05</v>
      </c>
    </row>
  </sheetData>
  <mergeCells count="2">
    <mergeCell ref="A4:A5"/>
    <mergeCell ref="A6:A7"/>
  </mergeCells>
  <hyperlinks>
    <hyperlink ref="N1" location="Contents!A1" display="Return to contents page" xr:uid="{4E5B7F33-7E36-4BDA-BE35-51A73B12D421}"/>
  </hyperlinks>
  <pageMargins left="0.7" right="0.7" top="0.75" bottom="0.75" header="0.3" footer="0.3"/>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BD33-AF56-419A-BB97-4273695F5375}">
  <dimension ref="A1:Q7"/>
  <sheetViews>
    <sheetView showGridLines="0" workbookViewId="0"/>
  </sheetViews>
  <sheetFormatPr defaultRowHeight="14.4" x14ac:dyDescent="0.55000000000000004"/>
  <sheetData>
    <row r="1" spans="1:17" x14ac:dyDescent="0.55000000000000004">
      <c r="A1" s="134" t="s">
        <v>836</v>
      </c>
      <c r="Q1" s="2" t="s">
        <v>887</v>
      </c>
    </row>
    <row r="3" spans="1:17" x14ac:dyDescent="0.55000000000000004">
      <c r="A3" s="328" t="s">
        <v>64</v>
      </c>
      <c r="B3" s="328" t="s">
        <v>555</v>
      </c>
      <c r="C3" s="329" t="s">
        <v>826</v>
      </c>
      <c r="D3" s="329" t="s">
        <v>682</v>
      </c>
      <c r="E3" s="329" t="s">
        <v>827</v>
      </c>
      <c r="F3" s="329" t="s">
        <v>828</v>
      </c>
      <c r="G3" s="329" t="s">
        <v>829</v>
      </c>
      <c r="H3" s="329" t="s">
        <v>683</v>
      </c>
      <c r="I3" s="329" t="s">
        <v>830</v>
      </c>
      <c r="J3" s="329" t="s">
        <v>831</v>
      </c>
      <c r="K3" s="329" t="s">
        <v>684</v>
      </c>
      <c r="L3" s="329" t="s">
        <v>832</v>
      </c>
      <c r="M3" s="329" t="s">
        <v>833</v>
      </c>
      <c r="N3" s="329" t="s">
        <v>351</v>
      </c>
      <c r="O3" s="329" t="s">
        <v>352</v>
      </c>
      <c r="P3" s="329" t="s">
        <v>353</v>
      </c>
    </row>
    <row r="4" spans="1:17" x14ac:dyDescent="0.55000000000000004">
      <c r="A4" s="469" t="s">
        <v>834</v>
      </c>
      <c r="B4" s="332" t="s">
        <v>62</v>
      </c>
      <c r="C4" s="331">
        <v>45.832284999999999</v>
      </c>
      <c r="D4" s="331">
        <v>43.724289999999996</v>
      </c>
      <c r="E4" s="331">
        <v>42.56391</v>
      </c>
      <c r="F4" s="331">
        <v>41.137335</v>
      </c>
      <c r="G4" s="331">
        <v>45.453360000000004</v>
      </c>
      <c r="H4" s="331">
        <v>47.535629999999998</v>
      </c>
      <c r="I4" s="331">
        <v>49.147410000000001</v>
      </c>
      <c r="J4" s="331">
        <v>49.118780000000001</v>
      </c>
      <c r="K4" s="331">
        <v>53.101445000000005</v>
      </c>
      <c r="L4" s="331">
        <v>58.196674999999999</v>
      </c>
      <c r="M4" s="331">
        <v>59.531509999999997</v>
      </c>
      <c r="N4" s="331">
        <v>62.038220000000003</v>
      </c>
      <c r="O4" s="331">
        <v>61.388674999999999</v>
      </c>
      <c r="P4" s="331">
        <v>61.941995000000006</v>
      </c>
    </row>
    <row r="5" spans="1:17" x14ac:dyDescent="0.55000000000000004">
      <c r="A5" s="470"/>
      <c r="B5" s="332" t="s">
        <v>63</v>
      </c>
      <c r="C5" s="331">
        <v>54.013860000000001</v>
      </c>
      <c r="D5" s="331">
        <v>52.556764999999999</v>
      </c>
      <c r="E5" s="331">
        <v>54.399799999999999</v>
      </c>
      <c r="F5" s="331">
        <v>55.764809999999997</v>
      </c>
      <c r="G5" s="331">
        <v>58.543904999999995</v>
      </c>
      <c r="H5" s="331">
        <v>65.803914999999989</v>
      </c>
      <c r="I5" s="331">
        <v>74.289950000000005</v>
      </c>
      <c r="J5" s="331">
        <v>74.226394999999997</v>
      </c>
      <c r="K5" s="331">
        <v>79.402774999999991</v>
      </c>
      <c r="L5" s="331">
        <v>85.356960000000001</v>
      </c>
      <c r="M5" s="331">
        <v>91.464300000000009</v>
      </c>
      <c r="N5" s="331">
        <v>94.173004999999989</v>
      </c>
      <c r="O5" s="331">
        <v>97.794254999999993</v>
      </c>
      <c r="P5" s="331">
        <v>101.22874</v>
      </c>
    </row>
    <row r="6" spans="1:17" x14ac:dyDescent="0.55000000000000004">
      <c r="A6" s="469" t="s">
        <v>825</v>
      </c>
      <c r="B6" s="332" t="s">
        <v>62</v>
      </c>
      <c r="C6" s="331">
        <v>58.95140714285715</v>
      </c>
      <c r="D6" s="331">
        <v>57.425665714285721</v>
      </c>
      <c r="E6" s="331">
        <v>56.027062857142845</v>
      </c>
      <c r="F6" s="331">
        <v>55.359225714285714</v>
      </c>
      <c r="G6" s="331">
        <v>56.578152857142854</v>
      </c>
      <c r="H6" s="331">
        <v>56.703061428571424</v>
      </c>
      <c r="I6" s="331">
        <v>57.18374285714286</v>
      </c>
      <c r="J6" s="331">
        <v>58.222105714285718</v>
      </c>
      <c r="K6" s="331">
        <v>60.454677142857143</v>
      </c>
      <c r="L6" s="331">
        <v>64.74249857142857</v>
      </c>
      <c r="M6" s="331">
        <v>66.218332857142855</v>
      </c>
      <c r="N6" s="331">
        <v>65.08389428571428</v>
      </c>
      <c r="O6" s="331">
        <v>65.632287142857137</v>
      </c>
      <c r="P6" s="331">
        <v>64.943247142857146</v>
      </c>
    </row>
    <row r="7" spans="1:17" x14ac:dyDescent="0.55000000000000004">
      <c r="A7" s="471"/>
      <c r="B7" s="333" t="s">
        <v>63</v>
      </c>
      <c r="C7" s="334">
        <v>59.597699999999996</v>
      </c>
      <c r="D7" s="334">
        <v>61.06523</v>
      </c>
      <c r="E7" s="334">
        <v>60.411475714285707</v>
      </c>
      <c r="F7" s="334">
        <v>60.958985714285717</v>
      </c>
      <c r="G7" s="334">
        <v>59.478548571428568</v>
      </c>
      <c r="H7" s="334">
        <v>60.403522857142853</v>
      </c>
      <c r="I7" s="334">
        <v>61.555257142857144</v>
      </c>
      <c r="J7" s="334">
        <v>61.672932857142854</v>
      </c>
      <c r="K7" s="334">
        <v>63.357115714285719</v>
      </c>
      <c r="L7" s="334">
        <v>66.162995714285714</v>
      </c>
      <c r="M7" s="334">
        <v>67.686812857142854</v>
      </c>
      <c r="N7" s="334">
        <v>66.819867142857149</v>
      </c>
      <c r="O7" s="334">
        <v>67.513572857142861</v>
      </c>
      <c r="P7" s="334">
        <v>65.682635714285695</v>
      </c>
    </row>
  </sheetData>
  <mergeCells count="2">
    <mergeCell ref="A4:A5"/>
    <mergeCell ref="A6:A7"/>
  </mergeCells>
  <hyperlinks>
    <hyperlink ref="Q1" location="Contents!A1" display="Return to contents page" xr:uid="{EC451656-A728-498A-A253-38E29346E99E}"/>
  </hyperlinks>
  <pageMargins left="0.7" right="0.7" top="0.75" bottom="0.75" header="0.3" footer="0.3"/>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4B712-9516-49B3-9506-34483A96AD30}">
  <dimension ref="A1:Q7"/>
  <sheetViews>
    <sheetView showGridLines="0" workbookViewId="0"/>
  </sheetViews>
  <sheetFormatPr defaultRowHeight="14.4" x14ac:dyDescent="0.55000000000000004"/>
  <sheetData>
    <row r="1" spans="1:17" x14ac:dyDescent="0.55000000000000004">
      <c r="A1" s="134" t="s">
        <v>837</v>
      </c>
      <c r="N1" s="2" t="s">
        <v>887</v>
      </c>
    </row>
    <row r="3" spans="1:17" x14ac:dyDescent="0.55000000000000004">
      <c r="A3" s="116" t="s">
        <v>64</v>
      </c>
      <c r="B3" s="116" t="s">
        <v>555</v>
      </c>
      <c r="C3" s="116" t="s">
        <v>835</v>
      </c>
      <c r="D3" s="116" t="s">
        <v>826</v>
      </c>
      <c r="E3" s="116" t="s">
        <v>682</v>
      </c>
      <c r="F3" s="116" t="s">
        <v>827</v>
      </c>
      <c r="G3" s="116" t="s">
        <v>828</v>
      </c>
      <c r="H3" s="116" t="s">
        <v>829</v>
      </c>
      <c r="I3" s="116" t="s">
        <v>683</v>
      </c>
      <c r="J3" s="116" t="s">
        <v>830</v>
      </c>
      <c r="K3" s="116" t="s">
        <v>831</v>
      </c>
      <c r="L3" s="116" t="s">
        <v>684</v>
      </c>
      <c r="M3" s="116" t="s">
        <v>832</v>
      </c>
      <c r="N3" s="116" t="s">
        <v>833</v>
      </c>
      <c r="O3" s="116" t="s">
        <v>351</v>
      </c>
      <c r="P3" s="116" t="s">
        <v>352</v>
      </c>
      <c r="Q3" s="116" t="s">
        <v>353</v>
      </c>
    </row>
    <row r="4" spans="1:17" x14ac:dyDescent="0.55000000000000004">
      <c r="A4" s="43" t="s">
        <v>834</v>
      </c>
      <c r="B4" s="43" t="s">
        <v>62</v>
      </c>
      <c r="C4" s="100">
        <v>279.89732000000004</v>
      </c>
      <c r="D4" s="100">
        <v>301.01582500000001</v>
      </c>
      <c r="E4" s="100">
        <v>317.56511</v>
      </c>
      <c r="F4" s="100">
        <v>302.27103</v>
      </c>
      <c r="G4" s="100">
        <v>313.65461500000004</v>
      </c>
      <c r="H4" s="100">
        <v>332.20499999999998</v>
      </c>
      <c r="I4" s="100">
        <v>368.24437499999999</v>
      </c>
      <c r="J4" s="100">
        <v>418.34385500000002</v>
      </c>
      <c r="K4" s="100">
        <v>423.60262</v>
      </c>
      <c r="L4" s="100">
        <v>427.496465</v>
      </c>
      <c r="M4" s="100">
        <v>441.99233000000004</v>
      </c>
      <c r="N4" s="100">
        <v>430.99478499999998</v>
      </c>
      <c r="O4" s="100">
        <v>468.69895500000001</v>
      </c>
      <c r="P4" s="100">
        <v>474.62175000000002</v>
      </c>
      <c r="Q4" s="100">
        <v>490.15445499999998</v>
      </c>
    </row>
    <row r="5" spans="1:17" x14ac:dyDescent="0.55000000000000004">
      <c r="A5" s="43"/>
      <c r="B5" s="43" t="s">
        <v>63</v>
      </c>
      <c r="C5" s="100">
        <v>287.81183499999997</v>
      </c>
      <c r="D5" s="100">
        <v>311.906205</v>
      </c>
      <c r="E5" s="100">
        <v>321.70352000000003</v>
      </c>
      <c r="F5" s="100">
        <v>320.825895</v>
      </c>
      <c r="G5" s="100">
        <v>333.734195</v>
      </c>
      <c r="H5" s="100">
        <v>369.68918000000002</v>
      </c>
      <c r="I5" s="100">
        <v>415.06885499999999</v>
      </c>
      <c r="J5" s="100">
        <v>536.62116500000002</v>
      </c>
      <c r="K5" s="100">
        <v>558.88505000000009</v>
      </c>
      <c r="L5" s="100">
        <v>559.54147999999998</v>
      </c>
      <c r="M5" s="100">
        <v>595.62567000000001</v>
      </c>
      <c r="N5" s="100">
        <v>617.6370750000001</v>
      </c>
      <c r="O5" s="100">
        <v>704.38552500000003</v>
      </c>
      <c r="P5" s="100">
        <v>703.59494999999993</v>
      </c>
      <c r="Q5" s="100">
        <v>732.27619500000003</v>
      </c>
    </row>
    <row r="6" spans="1:17" x14ac:dyDescent="0.55000000000000004">
      <c r="A6" s="43" t="s">
        <v>825</v>
      </c>
      <c r="B6" s="43" t="s">
        <v>62</v>
      </c>
      <c r="C6" s="100">
        <v>255.3571985714286</v>
      </c>
      <c r="D6" s="100">
        <v>279.38255142857145</v>
      </c>
      <c r="E6" s="100">
        <v>307.32782428571426</v>
      </c>
      <c r="F6" s="100">
        <v>295.07008285714284</v>
      </c>
      <c r="G6" s="100">
        <v>302.92501857142855</v>
      </c>
      <c r="H6" s="100">
        <v>310.3548757142857</v>
      </c>
      <c r="I6" s="100">
        <v>331.12257</v>
      </c>
      <c r="J6" s="100">
        <v>356.35081142857138</v>
      </c>
      <c r="K6" s="100">
        <v>360.64105999999998</v>
      </c>
      <c r="L6" s="100">
        <v>368.2638771428571</v>
      </c>
      <c r="M6" s="100">
        <v>389.48255999999998</v>
      </c>
      <c r="N6" s="100">
        <v>351.21365571428572</v>
      </c>
      <c r="O6" s="100">
        <v>355.00646428571429</v>
      </c>
      <c r="P6" s="100">
        <v>357.09900285714281</v>
      </c>
      <c r="Q6" s="100">
        <v>364.76301000000001</v>
      </c>
    </row>
    <row r="7" spans="1:17" x14ac:dyDescent="0.55000000000000004">
      <c r="A7" s="47"/>
      <c r="B7" s="47" t="s">
        <v>63</v>
      </c>
      <c r="C7" s="103">
        <v>241.99296714285717</v>
      </c>
      <c r="D7" s="103">
        <v>261.93876000000006</v>
      </c>
      <c r="E7" s="103">
        <v>273.74362000000002</v>
      </c>
      <c r="F7" s="103">
        <v>269.69676714285714</v>
      </c>
      <c r="G7" s="103">
        <v>274.63623000000001</v>
      </c>
      <c r="H7" s="103">
        <v>279.11460857142856</v>
      </c>
      <c r="I7" s="103">
        <v>274.37306285714283</v>
      </c>
      <c r="J7" s="103">
        <v>309.40414428571427</v>
      </c>
      <c r="K7" s="103">
        <v>318.05233571428573</v>
      </c>
      <c r="L7" s="103">
        <v>305.17322571428571</v>
      </c>
      <c r="M7" s="103">
        <v>319.86921857142858</v>
      </c>
      <c r="N7" s="103">
        <v>301.27672857142858</v>
      </c>
      <c r="O7" s="103">
        <v>318.0692928571429</v>
      </c>
      <c r="P7" s="103">
        <v>313.86619142857143</v>
      </c>
      <c r="Q7" s="103">
        <v>321.40238714285709</v>
      </c>
    </row>
  </sheetData>
  <hyperlinks>
    <hyperlink ref="N1" location="Contents!A1" display="Return to contents page" xr:uid="{881C8B71-88B0-4344-A82D-407CEEED99D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355E-0EC0-4920-8B0D-2D12569F6BBD}">
  <dimension ref="A1:L18"/>
  <sheetViews>
    <sheetView showGridLines="0" workbookViewId="0"/>
  </sheetViews>
  <sheetFormatPr defaultRowHeight="14.4" x14ac:dyDescent="0.55000000000000004"/>
  <sheetData>
    <row r="1" spans="1:12" x14ac:dyDescent="0.55000000000000004">
      <c r="A1" s="59" t="s">
        <v>156</v>
      </c>
      <c r="L1" s="2" t="s">
        <v>887</v>
      </c>
    </row>
    <row r="3" spans="1:12" x14ac:dyDescent="0.55000000000000004">
      <c r="A3" s="61"/>
      <c r="B3" s="440" t="s">
        <v>62</v>
      </c>
      <c r="C3" s="440"/>
      <c r="D3" s="440"/>
      <c r="E3" s="104"/>
      <c r="F3" s="440" t="s">
        <v>63</v>
      </c>
      <c r="G3" s="440"/>
      <c r="H3" s="440"/>
    </row>
    <row r="4" spans="1:12" ht="32.4" x14ac:dyDescent="0.55000000000000004">
      <c r="A4" s="105" t="s">
        <v>64</v>
      </c>
      <c r="B4" s="112" t="s">
        <v>65</v>
      </c>
      <c r="C4" s="112" t="s">
        <v>133</v>
      </c>
      <c r="D4" s="112" t="s">
        <v>67</v>
      </c>
      <c r="E4" s="113"/>
      <c r="F4" s="112" t="s">
        <v>65</v>
      </c>
      <c r="G4" s="112" t="s">
        <v>133</v>
      </c>
      <c r="H4" s="112" t="s">
        <v>67</v>
      </c>
    </row>
    <row r="5" spans="1:12" x14ac:dyDescent="0.55000000000000004">
      <c r="A5" s="106" t="s">
        <v>134</v>
      </c>
      <c r="B5" s="54">
        <v>26</v>
      </c>
      <c r="C5" s="100">
        <v>0.37533982690482076</v>
      </c>
      <c r="D5" s="107" t="s">
        <v>135</v>
      </c>
      <c r="E5" s="98"/>
      <c r="F5" s="54">
        <v>20</v>
      </c>
      <c r="G5" s="100">
        <v>0.29688443535846126</v>
      </c>
      <c r="H5" s="107" t="s">
        <v>136</v>
      </c>
    </row>
    <row r="6" spans="1:12" x14ac:dyDescent="0.55000000000000004">
      <c r="A6" s="106" t="s">
        <v>80</v>
      </c>
      <c r="B6" s="54">
        <v>49</v>
      </c>
      <c r="C6" s="100">
        <v>3.0072068633052642</v>
      </c>
      <c r="D6" s="107" t="s">
        <v>137</v>
      </c>
      <c r="E6" s="98"/>
      <c r="F6" s="54">
        <v>27</v>
      </c>
      <c r="G6" s="100">
        <v>1.6209917227359698</v>
      </c>
      <c r="H6" s="107" t="s">
        <v>138</v>
      </c>
    </row>
    <row r="7" spans="1:12" x14ac:dyDescent="0.55000000000000004">
      <c r="A7" s="106" t="s">
        <v>83</v>
      </c>
      <c r="B7" s="54">
        <v>129</v>
      </c>
      <c r="C7" s="100">
        <v>8.4812679035291936</v>
      </c>
      <c r="D7" s="107" t="s">
        <v>139</v>
      </c>
      <c r="E7" s="98"/>
      <c r="F7" s="54">
        <v>78</v>
      </c>
      <c r="G7" s="100">
        <v>4.8886423676071038</v>
      </c>
      <c r="H7" s="107" t="s">
        <v>140</v>
      </c>
    </row>
    <row r="8" spans="1:12" x14ac:dyDescent="0.55000000000000004">
      <c r="A8" s="106" t="s">
        <v>86</v>
      </c>
      <c r="B8" s="54">
        <v>327</v>
      </c>
      <c r="C8" s="100">
        <v>25.125531612452122</v>
      </c>
      <c r="D8" s="107" t="s">
        <v>141</v>
      </c>
      <c r="E8" s="98"/>
      <c r="F8" s="54">
        <v>165</v>
      </c>
      <c r="G8" s="100">
        <v>11.930646069792111</v>
      </c>
      <c r="H8" s="107" t="s">
        <v>142</v>
      </c>
    </row>
    <row r="9" spans="1:12" x14ac:dyDescent="0.55000000000000004">
      <c r="A9" s="106" t="s">
        <v>89</v>
      </c>
      <c r="B9" s="54">
        <v>756</v>
      </c>
      <c r="C9" s="100">
        <v>83.78950215070806</v>
      </c>
      <c r="D9" s="107" t="s">
        <v>143</v>
      </c>
      <c r="E9" s="98"/>
      <c r="F9" s="54">
        <v>377</v>
      </c>
      <c r="G9" s="100">
        <v>39.366913205876422</v>
      </c>
      <c r="H9" s="107" t="s">
        <v>144</v>
      </c>
    </row>
    <row r="10" spans="1:12" x14ac:dyDescent="0.55000000000000004">
      <c r="A10" s="106" t="s">
        <v>92</v>
      </c>
      <c r="B10" s="54">
        <v>1174</v>
      </c>
      <c r="C10" s="100">
        <v>318.84325622070253</v>
      </c>
      <c r="D10" s="107" t="s">
        <v>145</v>
      </c>
      <c r="E10" s="98"/>
      <c r="F10" s="54">
        <v>819</v>
      </c>
      <c r="G10" s="100">
        <v>173.57652414599926</v>
      </c>
      <c r="H10" s="107" t="s">
        <v>146</v>
      </c>
    </row>
    <row r="11" spans="1:12" x14ac:dyDescent="0.55000000000000004">
      <c r="A11" s="106" t="s">
        <v>95</v>
      </c>
      <c r="B11" s="54">
        <v>651</v>
      </c>
      <c r="C11" s="100">
        <v>907.59536024983265</v>
      </c>
      <c r="D11" s="107" t="s">
        <v>147</v>
      </c>
      <c r="E11" s="98"/>
      <c r="F11" s="54">
        <v>737</v>
      </c>
      <c r="G11" s="100">
        <v>537.0780621465633</v>
      </c>
      <c r="H11" s="107" t="s">
        <v>148</v>
      </c>
    </row>
    <row r="12" spans="1:12" x14ac:dyDescent="0.55000000000000004">
      <c r="A12" s="62" t="s">
        <v>98</v>
      </c>
      <c r="B12" s="108">
        <v>3112</v>
      </c>
      <c r="C12" s="109">
        <v>24.463227885186964</v>
      </c>
      <c r="D12" s="110" t="s">
        <v>149</v>
      </c>
      <c r="E12" s="111"/>
      <c r="F12" s="108">
        <v>2223</v>
      </c>
      <c r="G12" s="109">
        <v>17.169308536413379</v>
      </c>
      <c r="H12" s="110" t="s">
        <v>150</v>
      </c>
    </row>
    <row r="13" spans="1:12" x14ac:dyDescent="0.55000000000000004">
      <c r="A13" s="69" t="s">
        <v>35</v>
      </c>
    </row>
    <row r="14" spans="1:12" x14ac:dyDescent="0.55000000000000004">
      <c r="A14" s="68" t="s">
        <v>151</v>
      </c>
    </row>
    <row r="15" spans="1:12" x14ac:dyDescent="0.55000000000000004">
      <c r="A15" s="69" t="s">
        <v>152</v>
      </c>
    </row>
    <row r="16" spans="1:12" x14ac:dyDescent="0.55000000000000004">
      <c r="A16" s="69" t="s">
        <v>153</v>
      </c>
    </row>
    <row r="17" spans="1:1" x14ac:dyDescent="0.55000000000000004">
      <c r="A17" s="69" t="s">
        <v>154</v>
      </c>
    </row>
    <row r="18" spans="1:1" x14ac:dyDescent="0.55000000000000004">
      <c r="A18" s="49" t="s">
        <v>155</v>
      </c>
    </row>
  </sheetData>
  <mergeCells count="2">
    <mergeCell ref="B3:D3"/>
    <mergeCell ref="F3:H3"/>
  </mergeCells>
  <hyperlinks>
    <hyperlink ref="L1" location="Contents!A1" display="Return to contents page" xr:uid="{CEC468D6-57C4-499B-9398-E5077F9E7F1E}"/>
  </hyperlinks>
  <pageMargins left="0.7" right="0.7" top="0.75" bottom="0.75" header="0.3" footer="0.3"/>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D877-688B-46BC-8FC3-89E1AC779489}">
  <dimension ref="A1:F1"/>
  <sheetViews>
    <sheetView showGridLines="0" workbookViewId="0"/>
  </sheetViews>
  <sheetFormatPr defaultRowHeight="14.4" x14ac:dyDescent="0.55000000000000004"/>
  <sheetData>
    <row r="1" spans="1:6" x14ac:dyDescent="0.55000000000000004">
      <c r="A1" s="356" t="s">
        <v>838</v>
      </c>
      <c r="F1" s="2" t="s">
        <v>887</v>
      </c>
    </row>
  </sheetData>
  <hyperlinks>
    <hyperlink ref="F1" location="Contents!A1" display="Return to contents page" xr:uid="{6CA7F647-0957-4A5B-8E77-C0668D9A593C}"/>
  </hyperlinks>
  <pageMargins left="0.7" right="0.7" top="0.75" bottom="0.75" header="0.3" footer="0.3"/>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3885B-229C-434D-92B7-AC17FFF3039A}">
  <dimension ref="A1:L9"/>
  <sheetViews>
    <sheetView showGridLines="0" workbookViewId="0">
      <selection activeCell="C3" sqref="B3:C3"/>
    </sheetView>
  </sheetViews>
  <sheetFormatPr defaultRowHeight="14.4" x14ac:dyDescent="0.55000000000000004"/>
  <sheetData>
    <row r="1" spans="1:12" x14ac:dyDescent="0.55000000000000004">
      <c r="A1" s="134" t="s">
        <v>839</v>
      </c>
      <c r="L1" s="2" t="s">
        <v>887</v>
      </c>
    </row>
    <row r="3" spans="1:12" ht="28.8" x14ac:dyDescent="0.55000000000000004">
      <c r="A3" s="387" t="s">
        <v>852</v>
      </c>
      <c r="B3" s="426" t="s">
        <v>853</v>
      </c>
      <c r="C3" s="426" t="s">
        <v>854</v>
      </c>
    </row>
    <row r="4" spans="1:12" x14ac:dyDescent="0.55000000000000004">
      <c r="A4" t="s">
        <v>855</v>
      </c>
      <c r="B4">
        <v>10.199999999999999</v>
      </c>
      <c r="C4">
        <v>7.2</v>
      </c>
    </row>
    <row r="5" spans="1:12" x14ac:dyDescent="0.55000000000000004">
      <c r="A5" t="s">
        <v>856</v>
      </c>
      <c r="B5">
        <v>22.5</v>
      </c>
      <c r="C5">
        <v>19.899999999999999</v>
      </c>
    </row>
    <row r="6" spans="1:12" x14ac:dyDescent="0.55000000000000004">
      <c r="A6" t="s">
        <v>857</v>
      </c>
      <c r="B6">
        <v>28.9</v>
      </c>
      <c r="C6">
        <v>29</v>
      </c>
    </row>
    <row r="7" spans="1:12" x14ac:dyDescent="0.55000000000000004">
      <c r="A7" t="s">
        <v>858</v>
      </c>
      <c r="B7">
        <v>24.7</v>
      </c>
      <c r="C7">
        <v>28.4</v>
      </c>
    </row>
    <row r="8" spans="1:12" x14ac:dyDescent="0.55000000000000004">
      <c r="A8" t="s">
        <v>859</v>
      </c>
      <c r="B8">
        <v>11.4</v>
      </c>
      <c r="C8">
        <v>13</v>
      </c>
    </row>
    <row r="9" spans="1:12" x14ac:dyDescent="0.55000000000000004">
      <c r="A9" t="s">
        <v>860</v>
      </c>
      <c r="B9">
        <v>2.2999999999999998</v>
      </c>
      <c r="C9">
        <v>2.6</v>
      </c>
    </row>
  </sheetData>
  <hyperlinks>
    <hyperlink ref="L1" location="Contents!A1" display="Return to contents page" xr:uid="{B768970B-CBF2-4910-B69C-8F4EBAC863E6}"/>
  </hyperlinks>
  <pageMargins left="0.7" right="0.7" top="0.75" bottom="0.75" header="0.3" footer="0.3"/>
  <ignoredErrors>
    <ignoredError sqref="B3:C3" numberStoredAsText="1"/>
  </ignoredErrors>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91BDB-2D67-4E04-A90E-71F4374A3376}">
  <dimension ref="A1:M36"/>
  <sheetViews>
    <sheetView showGridLines="0" workbookViewId="0"/>
  </sheetViews>
  <sheetFormatPr defaultRowHeight="14.4" x14ac:dyDescent="0.55000000000000004"/>
  <cols>
    <col min="2" max="2" width="14" customWidth="1"/>
    <col min="3" max="3" width="11.41796875" customWidth="1"/>
    <col min="5" max="5" width="11.68359375" customWidth="1"/>
    <col min="6" max="6" width="10" customWidth="1"/>
  </cols>
  <sheetData>
    <row r="1" spans="1:13" x14ac:dyDescent="0.55000000000000004">
      <c r="A1" s="134" t="s">
        <v>840</v>
      </c>
      <c r="M1" s="2" t="s">
        <v>887</v>
      </c>
    </row>
    <row r="3" spans="1:13" ht="22.8" x14ac:dyDescent="0.55000000000000004">
      <c r="A3" s="354" t="s">
        <v>891</v>
      </c>
      <c r="B3" s="354" t="s">
        <v>892</v>
      </c>
      <c r="C3" s="355" t="s">
        <v>893</v>
      </c>
      <c r="D3" s="355" t="s">
        <v>65</v>
      </c>
      <c r="E3" s="355" t="s">
        <v>894</v>
      </c>
      <c r="F3" s="355" t="s">
        <v>895</v>
      </c>
    </row>
    <row r="4" spans="1:13" x14ac:dyDescent="0.55000000000000004">
      <c r="A4" s="346" t="s">
        <v>41</v>
      </c>
      <c r="B4" s="346" t="s">
        <v>344</v>
      </c>
      <c r="C4" s="347">
        <v>10</v>
      </c>
      <c r="D4" s="348">
        <v>4742</v>
      </c>
      <c r="E4" s="348">
        <v>69874</v>
      </c>
      <c r="F4" s="364">
        <v>6.8</v>
      </c>
    </row>
    <row r="5" spans="1:13" x14ac:dyDescent="0.55000000000000004">
      <c r="A5" s="346" t="s">
        <v>41</v>
      </c>
      <c r="B5" s="346" t="s">
        <v>345</v>
      </c>
      <c r="C5" s="347">
        <v>11</v>
      </c>
      <c r="D5" s="348">
        <v>2580</v>
      </c>
      <c r="E5" s="348">
        <v>15891</v>
      </c>
      <c r="F5" s="364">
        <v>16.2</v>
      </c>
    </row>
    <row r="6" spans="1:13" x14ac:dyDescent="0.55000000000000004">
      <c r="A6" s="346" t="s">
        <v>41</v>
      </c>
      <c r="B6" s="346" t="s">
        <v>346</v>
      </c>
      <c r="C6" s="347">
        <v>12</v>
      </c>
      <c r="D6" s="348">
        <v>922</v>
      </c>
      <c r="E6" s="348">
        <v>4748</v>
      </c>
      <c r="F6" s="364">
        <v>19.399999999999999</v>
      </c>
    </row>
    <row r="7" spans="1:13" x14ac:dyDescent="0.55000000000000004">
      <c r="A7" s="346" t="s">
        <v>41</v>
      </c>
      <c r="B7" s="346" t="s">
        <v>347</v>
      </c>
      <c r="C7" s="347">
        <v>13</v>
      </c>
      <c r="D7" s="348">
        <v>123</v>
      </c>
      <c r="E7" s="364">
        <v>405</v>
      </c>
      <c r="F7" s="364">
        <v>30.3</v>
      </c>
    </row>
    <row r="8" spans="1:13" x14ac:dyDescent="0.55000000000000004">
      <c r="A8" s="346" t="s">
        <v>41</v>
      </c>
      <c r="B8" s="346" t="s">
        <v>516</v>
      </c>
      <c r="C8" s="347">
        <v>14</v>
      </c>
      <c r="D8" s="348">
        <v>28</v>
      </c>
      <c r="E8" s="364">
        <v>67</v>
      </c>
      <c r="F8" s="349" t="s">
        <v>797</v>
      </c>
    </row>
    <row r="9" spans="1:13" x14ac:dyDescent="0.55000000000000004">
      <c r="A9" s="346" t="s">
        <v>46</v>
      </c>
      <c r="B9" s="346" t="s">
        <v>344</v>
      </c>
      <c r="C9" s="347">
        <v>20</v>
      </c>
      <c r="D9" s="348">
        <v>3743</v>
      </c>
      <c r="E9" s="364">
        <v>59874</v>
      </c>
      <c r="F9" s="364">
        <v>6.3</v>
      </c>
    </row>
    <row r="10" spans="1:13" x14ac:dyDescent="0.55000000000000004">
      <c r="A10" s="346" t="s">
        <v>46</v>
      </c>
      <c r="B10" s="346" t="s">
        <v>345</v>
      </c>
      <c r="C10" s="347">
        <v>21</v>
      </c>
      <c r="D10" s="348">
        <v>1687</v>
      </c>
      <c r="E10" s="364">
        <v>11523</v>
      </c>
      <c r="F10" s="364">
        <v>14.6</v>
      </c>
    </row>
    <row r="11" spans="1:13" x14ac:dyDescent="0.55000000000000004">
      <c r="A11" s="346" t="s">
        <v>46</v>
      </c>
      <c r="B11" s="346" t="s">
        <v>346</v>
      </c>
      <c r="C11" s="347">
        <v>22</v>
      </c>
      <c r="D11" s="348">
        <v>406</v>
      </c>
      <c r="E11" s="364">
        <v>2469</v>
      </c>
      <c r="F11" s="364">
        <v>16.399999999999999</v>
      </c>
    </row>
    <row r="12" spans="1:13" x14ac:dyDescent="0.55000000000000004">
      <c r="A12" s="346" t="s">
        <v>46</v>
      </c>
      <c r="B12" s="346" t="s">
        <v>347</v>
      </c>
      <c r="C12" s="347">
        <v>23</v>
      </c>
      <c r="D12" s="348" t="s">
        <v>797</v>
      </c>
      <c r="E12" s="348" t="s">
        <v>797</v>
      </c>
      <c r="F12" s="349" t="s">
        <v>797</v>
      </c>
    </row>
    <row r="13" spans="1:13" x14ac:dyDescent="0.55000000000000004">
      <c r="A13" s="346" t="s">
        <v>43</v>
      </c>
      <c r="B13" s="346" t="s">
        <v>344</v>
      </c>
      <c r="C13" s="347">
        <v>30</v>
      </c>
      <c r="D13" s="348">
        <v>3250</v>
      </c>
      <c r="E13" s="364">
        <v>38206</v>
      </c>
      <c r="F13" s="364">
        <v>8.5</v>
      </c>
    </row>
    <row r="14" spans="1:13" x14ac:dyDescent="0.55000000000000004">
      <c r="A14" s="346" t="s">
        <v>43</v>
      </c>
      <c r="B14" s="346" t="s">
        <v>345</v>
      </c>
      <c r="C14" s="347">
        <v>31</v>
      </c>
      <c r="D14" s="348">
        <v>1727</v>
      </c>
      <c r="E14" s="364">
        <v>10825</v>
      </c>
      <c r="F14" s="364">
        <v>15.9</v>
      </c>
    </row>
    <row r="15" spans="1:13" x14ac:dyDescent="0.55000000000000004">
      <c r="A15" s="346" t="s">
        <v>43</v>
      </c>
      <c r="B15" s="346" t="s">
        <v>346</v>
      </c>
      <c r="C15" s="347">
        <v>32</v>
      </c>
      <c r="D15" s="348">
        <v>1419</v>
      </c>
      <c r="E15" s="364">
        <v>8103</v>
      </c>
      <c r="F15" s="364">
        <v>17.5</v>
      </c>
    </row>
    <row r="16" spans="1:13" x14ac:dyDescent="0.55000000000000004">
      <c r="A16" s="346" t="s">
        <v>43</v>
      </c>
      <c r="B16" s="346" t="s">
        <v>347</v>
      </c>
      <c r="C16" s="347">
        <v>33</v>
      </c>
      <c r="D16" s="348">
        <v>227</v>
      </c>
      <c r="E16" s="364">
        <v>1050</v>
      </c>
      <c r="F16" s="364">
        <v>21.6</v>
      </c>
    </row>
    <row r="17" spans="1:6" x14ac:dyDescent="0.55000000000000004">
      <c r="A17" s="346" t="s">
        <v>43</v>
      </c>
      <c r="B17" s="346" t="s">
        <v>516</v>
      </c>
      <c r="C17" s="347">
        <v>34</v>
      </c>
      <c r="D17" s="348">
        <v>240</v>
      </c>
      <c r="E17" s="364">
        <v>775</v>
      </c>
      <c r="F17" s="364">
        <v>30.9</v>
      </c>
    </row>
    <row r="18" spans="1:6" x14ac:dyDescent="0.55000000000000004">
      <c r="A18" s="346" t="s">
        <v>44</v>
      </c>
      <c r="B18" s="346" t="s">
        <v>344</v>
      </c>
      <c r="C18" s="347">
        <v>40</v>
      </c>
      <c r="D18" s="348">
        <v>1072</v>
      </c>
      <c r="E18" s="364">
        <v>14077</v>
      </c>
      <c r="F18" s="364">
        <v>7.6</v>
      </c>
    </row>
    <row r="19" spans="1:6" x14ac:dyDescent="0.55000000000000004">
      <c r="A19" s="346" t="s">
        <v>44</v>
      </c>
      <c r="B19" s="346" t="s">
        <v>345</v>
      </c>
      <c r="C19" s="347">
        <v>41</v>
      </c>
      <c r="D19" s="348">
        <v>196</v>
      </c>
      <c r="E19" s="364">
        <v>2087</v>
      </c>
      <c r="F19" s="364">
        <v>9.4</v>
      </c>
    </row>
    <row r="20" spans="1:6" x14ac:dyDescent="0.55000000000000004">
      <c r="A20" s="346" t="s">
        <v>44</v>
      </c>
      <c r="B20" s="346" t="s">
        <v>346</v>
      </c>
      <c r="C20" s="347">
        <v>42</v>
      </c>
      <c r="D20" s="348">
        <v>288</v>
      </c>
      <c r="E20" s="364">
        <v>1707</v>
      </c>
      <c r="F20" s="364">
        <v>16.899999999999999</v>
      </c>
    </row>
    <row r="21" spans="1:6" x14ac:dyDescent="0.55000000000000004">
      <c r="A21" s="346" t="s">
        <v>44</v>
      </c>
      <c r="B21" s="346" t="s">
        <v>347</v>
      </c>
      <c r="C21" s="347">
        <v>43</v>
      </c>
      <c r="D21" s="348">
        <v>54</v>
      </c>
      <c r="E21" s="364">
        <v>476</v>
      </c>
      <c r="F21" s="364">
        <v>11.3</v>
      </c>
    </row>
    <row r="22" spans="1:6" x14ac:dyDescent="0.55000000000000004">
      <c r="A22" s="346" t="s">
        <v>44</v>
      </c>
      <c r="B22" s="346" t="s">
        <v>516</v>
      </c>
      <c r="C22" s="347">
        <v>44</v>
      </c>
      <c r="D22" s="348">
        <v>47</v>
      </c>
      <c r="E22" s="364">
        <v>163</v>
      </c>
      <c r="F22" s="364">
        <v>28.8</v>
      </c>
    </row>
    <row r="23" spans="1:6" x14ac:dyDescent="0.55000000000000004">
      <c r="A23" s="346" t="s">
        <v>47</v>
      </c>
      <c r="B23" s="346" t="s">
        <v>344</v>
      </c>
      <c r="C23" s="347">
        <v>50</v>
      </c>
      <c r="D23" s="348">
        <v>1522</v>
      </c>
      <c r="E23" s="364">
        <v>25575</v>
      </c>
      <c r="F23" s="364">
        <v>5.9</v>
      </c>
    </row>
    <row r="24" spans="1:6" x14ac:dyDescent="0.55000000000000004">
      <c r="A24" s="346" t="s">
        <v>47</v>
      </c>
      <c r="B24" s="346" t="s">
        <v>345</v>
      </c>
      <c r="C24" s="347">
        <v>51</v>
      </c>
      <c r="D24" s="348">
        <v>253</v>
      </c>
      <c r="E24" s="364">
        <v>2394</v>
      </c>
      <c r="F24" s="364">
        <v>10.6</v>
      </c>
    </row>
    <row r="25" spans="1:6" x14ac:dyDescent="0.55000000000000004">
      <c r="A25" s="346" t="s">
        <v>47</v>
      </c>
      <c r="B25" s="346" t="s">
        <v>346</v>
      </c>
      <c r="C25" s="347">
        <v>52</v>
      </c>
      <c r="D25" s="348">
        <v>332</v>
      </c>
      <c r="E25" s="364">
        <v>2148</v>
      </c>
      <c r="F25" s="364">
        <v>15.4</v>
      </c>
    </row>
    <row r="26" spans="1:6" x14ac:dyDescent="0.55000000000000004">
      <c r="A26" s="346" t="s">
        <v>47</v>
      </c>
      <c r="B26" s="346" t="s">
        <v>347</v>
      </c>
      <c r="C26" s="347">
        <v>53</v>
      </c>
      <c r="D26" s="348">
        <v>212</v>
      </c>
      <c r="E26" s="364">
        <v>1335</v>
      </c>
      <c r="F26" s="364">
        <v>15.9</v>
      </c>
    </row>
    <row r="27" spans="1:6" x14ac:dyDescent="0.55000000000000004">
      <c r="A27" s="346" t="s">
        <v>47</v>
      </c>
      <c r="B27" s="346" t="s">
        <v>516</v>
      </c>
      <c r="C27" s="347">
        <v>54</v>
      </c>
      <c r="D27" s="348">
        <v>259</v>
      </c>
      <c r="E27" s="364">
        <v>810</v>
      </c>
      <c r="F27" s="365">
        <v>32</v>
      </c>
    </row>
    <row r="28" spans="1:6" x14ac:dyDescent="0.55000000000000004">
      <c r="A28" s="346" t="s">
        <v>45</v>
      </c>
      <c r="B28" s="346" t="s">
        <v>345</v>
      </c>
      <c r="C28" s="347">
        <v>61</v>
      </c>
      <c r="D28" s="348">
        <v>602</v>
      </c>
      <c r="E28" s="364">
        <v>3939</v>
      </c>
      <c r="F28" s="364">
        <v>15.3</v>
      </c>
    </row>
    <row r="29" spans="1:6" x14ac:dyDescent="0.55000000000000004">
      <c r="A29" s="346" t="s">
        <v>45</v>
      </c>
      <c r="B29" s="346" t="s">
        <v>346</v>
      </c>
      <c r="C29" s="347">
        <v>62</v>
      </c>
      <c r="D29" s="348">
        <v>280</v>
      </c>
      <c r="E29" s="364">
        <v>1417</v>
      </c>
      <c r="F29" s="364">
        <v>19.8</v>
      </c>
    </row>
    <row r="30" spans="1:6" x14ac:dyDescent="0.55000000000000004">
      <c r="A30" s="346" t="s">
        <v>45</v>
      </c>
      <c r="B30" s="346" t="s">
        <v>347</v>
      </c>
      <c r="C30" s="347">
        <v>63</v>
      </c>
      <c r="D30" s="348">
        <v>25</v>
      </c>
      <c r="E30" s="364">
        <v>75</v>
      </c>
      <c r="F30" s="349" t="s">
        <v>797</v>
      </c>
    </row>
    <row r="31" spans="1:6" x14ac:dyDescent="0.55000000000000004">
      <c r="A31" s="346" t="s">
        <v>45</v>
      </c>
      <c r="B31" s="346" t="s">
        <v>516</v>
      </c>
      <c r="C31" s="347">
        <v>64</v>
      </c>
      <c r="D31" s="348" t="s">
        <v>797</v>
      </c>
      <c r="E31" s="348" t="s">
        <v>797</v>
      </c>
      <c r="F31" s="349" t="s">
        <v>797</v>
      </c>
    </row>
    <row r="32" spans="1:6" x14ac:dyDescent="0.55000000000000004">
      <c r="A32" s="346" t="s">
        <v>42</v>
      </c>
      <c r="B32" s="346" t="s">
        <v>346</v>
      </c>
      <c r="C32" s="347">
        <v>72</v>
      </c>
      <c r="D32" s="348">
        <v>220</v>
      </c>
      <c r="E32" s="364">
        <v>2065</v>
      </c>
      <c r="F32" s="364">
        <v>10.7</v>
      </c>
    </row>
    <row r="33" spans="1:6" x14ac:dyDescent="0.55000000000000004">
      <c r="A33" s="346" t="s">
        <v>42</v>
      </c>
      <c r="B33" s="346" t="s">
        <v>347</v>
      </c>
      <c r="C33" s="347">
        <v>73</v>
      </c>
      <c r="D33" s="348">
        <v>176</v>
      </c>
      <c r="E33" s="364">
        <v>707</v>
      </c>
      <c r="F33" s="364">
        <v>24.9</v>
      </c>
    </row>
    <row r="34" spans="1:6" x14ac:dyDescent="0.55000000000000004">
      <c r="A34" s="346" t="s">
        <v>42</v>
      </c>
      <c r="B34" s="346" t="s">
        <v>516</v>
      </c>
      <c r="C34" s="347">
        <v>74</v>
      </c>
      <c r="D34" s="348">
        <v>311</v>
      </c>
      <c r="E34" s="364">
        <v>683</v>
      </c>
      <c r="F34" s="364">
        <v>45.5</v>
      </c>
    </row>
    <row r="35" spans="1:6" x14ac:dyDescent="0.55000000000000004">
      <c r="A35" s="346" t="s">
        <v>40</v>
      </c>
      <c r="B35" s="346" t="s">
        <v>344</v>
      </c>
      <c r="C35" s="347">
        <v>80</v>
      </c>
      <c r="D35" s="348">
        <v>249</v>
      </c>
      <c r="E35" s="364">
        <v>5292</v>
      </c>
      <c r="F35" s="364">
        <v>4.7</v>
      </c>
    </row>
    <row r="36" spans="1:6" x14ac:dyDescent="0.55000000000000004">
      <c r="A36" s="350" t="s">
        <v>40</v>
      </c>
      <c r="B36" s="350" t="s">
        <v>345</v>
      </c>
      <c r="C36" s="351">
        <v>81</v>
      </c>
      <c r="D36" s="352">
        <v>0</v>
      </c>
      <c r="E36" s="366">
        <v>8</v>
      </c>
      <c r="F36" s="353" t="s">
        <v>797</v>
      </c>
    </row>
  </sheetData>
  <hyperlinks>
    <hyperlink ref="M1" location="Contents!A1" display="Return to contents page" xr:uid="{E5B2185C-A864-4730-A1CD-28E8948FF1D8}"/>
  </hyperlinks>
  <pageMargins left="0.7" right="0.7" top="0.75" bottom="0.75" header="0.3" footer="0.3"/>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3FF4-204B-4C04-908F-1F703C283FF9}">
  <dimension ref="A1:J6"/>
  <sheetViews>
    <sheetView showGridLines="0" workbookViewId="0">
      <selection activeCell="B8" sqref="B8"/>
    </sheetView>
  </sheetViews>
  <sheetFormatPr defaultRowHeight="14.4" x14ac:dyDescent="0.55000000000000004"/>
  <cols>
    <col min="1" max="1" width="18.15625" customWidth="1"/>
  </cols>
  <sheetData>
    <row r="1" spans="1:10" x14ac:dyDescent="0.55000000000000004">
      <c r="A1" s="134" t="s">
        <v>841</v>
      </c>
      <c r="J1" s="2" t="s">
        <v>887</v>
      </c>
    </row>
    <row r="3" spans="1:10" ht="28.8" x14ac:dyDescent="0.55000000000000004">
      <c r="A3" s="429" t="s">
        <v>861</v>
      </c>
      <c r="B3" s="430" t="s">
        <v>862</v>
      </c>
      <c r="C3" s="430" t="s">
        <v>863</v>
      </c>
    </row>
    <row r="4" spans="1:10" x14ac:dyDescent="0.55000000000000004">
      <c r="A4" s="427" t="s">
        <v>344</v>
      </c>
      <c r="B4" s="428">
        <v>6.7</v>
      </c>
      <c r="C4" s="428">
        <v>4.8</v>
      </c>
    </row>
    <row r="5" spans="1:10" x14ac:dyDescent="0.55000000000000004">
      <c r="A5" s="427" t="s">
        <v>864</v>
      </c>
      <c r="B5" s="428">
        <v>15</v>
      </c>
      <c r="C5" s="428">
        <v>12.9</v>
      </c>
    </row>
    <row r="6" spans="1:10" x14ac:dyDescent="0.55000000000000004">
      <c r="A6" s="427" t="s">
        <v>865</v>
      </c>
      <c r="B6" s="428">
        <v>25.4</v>
      </c>
      <c r="C6" s="428">
        <v>21.9</v>
      </c>
    </row>
  </sheetData>
  <hyperlinks>
    <hyperlink ref="J1" location="Contents!A1" display="Return to contents page" xr:uid="{2CE8C649-429A-448A-B456-9D27A73DAA2B}"/>
  </hyperlinks>
  <pageMargins left="0.7" right="0.7" top="0.75" bottom="0.75" header="0.3" footer="0.3"/>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B367-0E14-4418-8B22-3C6F6138C2EA}">
  <dimension ref="A1:O40"/>
  <sheetViews>
    <sheetView showGridLines="0" workbookViewId="0"/>
  </sheetViews>
  <sheetFormatPr defaultRowHeight="14.4" x14ac:dyDescent="0.55000000000000004"/>
  <sheetData>
    <row r="1" spans="1:15" x14ac:dyDescent="0.55000000000000004">
      <c r="A1" s="134" t="s">
        <v>842</v>
      </c>
      <c r="O1" s="2" t="s">
        <v>887</v>
      </c>
    </row>
    <row r="3" spans="1:15" s="131" customFormat="1" ht="22.8" x14ac:dyDescent="0.55000000000000004">
      <c r="A3" s="354" t="s">
        <v>891</v>
      </c>
      <c r="B3" s="354" t="s">
        <v>892</v>
      </c>
      <c r="C3" s="355" t="s">
        <v>893</v>
      </c>
      <c r="D3" s="355" t="s">
        <v>65</v>
      </c>
      <c r="E3" s="355" t="s">
        <v>894</v>
      </c>
      <c r="F3" s="355" t="s">
        <v>895</v>
      </c>
    </row>
    <row r="4" spans="1:15" x14ac:dyDescent="0.55000000000000004">
      <c r="A4" s="346" t="s">
        <v>41</v>
      </c>
      <c r="B4" s="346" t="s">
        <v>344</v>
      </c>
      <c r="C4" s="347">
        <v>10</v>
      </c>
      <c r="D4" s="348">
        <v>56028</v>
      </c>
      <c r="E4" s="348">
        <v>69983</v>
      </c>
      <c r="F4" s="349">
        <v>80.099999999999994</v>
      </c>
    </row>
    <row r="5" spans="1:15" x14ac:dyDescent="0.55000000000000004">
      <c r="A5" s="346" t="s">
        <v>41</v>
      </c>
      <c r="B5" s="346" t="s">
        <v>345</v>
      </c>
      <c r="C5" s="347">
        <v>11</v>
      </c>
      <c r="D5" s="348">
        <v>12562</v>
      </c>
      <c r="E5" s="348">
        <v>15816</v>
      </c>
      <c r="F5" s="349">
        <v>79.400000000000006</v>
      </c>
    </row>
    <row r="6" spans="1:15" x14ac:dyDescent="0.55000000000000004">
      <c r="A6" s="346" t="s">
        <v>41</v>
      </c>
      <c r="B6" s="346" t="s">
        <v>346</v>
      </c>
      <c r="C6" s="347">
        <v>12</v>
      </c>
      <c r="D6" s="348">
        <v>3755</v>
      </c>
      <c r="E6" s="348">
        <v>4730</v>
      </c>
      <c r="F6" s="349">
        <v>79.400000000000006</v>
      </c>
    </row>
    <row r="7" spans="1:15" x14ac:dyDescent="0.55000000000000004">
      <c r="A7" s="346" t="s">
        <v>41</v>
      </c>
      <c r="B7" s="346" t="s">
        <v>347</v>
      </c>
      <c r="C7" s="347">
        <v>13</v>
      </c>
      <c r="D7" s="348">
        <v>303</v>
      </c>
      <c r="E7" s="348">
        <v>402</v>
      </c>
      <c r="F7" s="349">
        <v>75.3</v>
      </c>
    </row>
    <row r="8" spans="1:15" x14ac:dyDescent="0.55000000000000004">
      <c r="A8" s="346" t="s">
        <v>41</v>
      </c>
      <c r="B8" s="346" t="s">
        <v>516</v>
      </c>
      <c r="C8" s="347">
        <v>14</v>
      </c>
      <c r="D8" s="348">
        <v>51</v>
      </c>
      <c r="E8" s="348">
        <v>67</v>
      </c>
      <c r="F8" s="349" t="s">
        <v>797</v>
      </c>
    </row>
    <row r="9" spans="1:15" x14ac:dyDescent="0.55000000000000004">
      <c r="A9" s="346" t="s">
        <v>46</v>
      </c>
      <c r="B9" s="346" t="s">
        <v>344</v>
      </c>
      <c r="C9" s="347">
        <v>20</v>
      </c>
      <c r="D9" s="348">
        <v>44916</v>
      </c>
      <c r="E9" s="348">
        <v>61085</v>
      </c>
      <c r="F9" s="349">
        <v>73.5</v>
      </c>
    </row>
    <row r="10" spans="1:15" x14ac:dyDescent="0.55000000000000004">
      <c r="A10" s="346" t="s">
        <v>46</v>
      </c>
      <c r="B10" s="346" t="s">
        <v>345</v>
      </c>
      <c r="C10" s="347">
        <v>21</v>
      </c>
      <c r="D10" s="348">
        <v>9914</v>
      </c>
      <c r="E10" s="348">
        <v>12404</v>
      </c>
      <c r="F10" s="349">
        <v>79.900000000000006</v>
      </c>
    </row>
    <row r="11" spans="1:15" x14ac:dyDescent="0.55000000000000004">
      <c r="A11" s="346" t="s">
        <v>46</v>
      </c>
      <c r="B11" s="346" t="s">
        <v>346</v>
      </c>
      <c r="C11" s="347">
        <v>22</v>
      </c>
      <c r="D11" s="348">
        <v>1834</v>
      </c>
      <c r="E11" s="348">
        <v>2535</v>
      </c>
      <c r="F11" s="349">
        <v>72.400000000000006</v>
      </c>
    </row>
    <row r="12" spans="1:15" x14ac:dyDescent="0.55000000000000004">
      <c r="A12" s="346" t="s">
        <v>46</v>
      </c>
      <c r="B12" s="346" t="s">
        <v>347</v>
      </c>
      <c r="C12" s="347">
        <v>23</v>
      </c>
      <c r="D12" s="348">
        <v>12</v>
      </c>
      <c r="E12" s="348">
        <v>20</v>
      </c>
      <c r="F12" s="349" t="s">
        <v>797</v>
      </c>
    </row>
    <row r="13" spans="1:15" x14ac:dyDescent="0.55000000000000004">
      <c r="A13" s="346" t="s">
        <v>43</v>
      </c>
      <c r="B13" s="346" t="s">
        <v>344</v>
      </c>
      <c r="C13" s="347">
        <v>30</v>
      </c>
      <c r="D13" s="348">
        <v>31795</v>
      </c>
      <c r="E13" s="348">
        <v>38262</v>
      </c>
      <c r="F13" s="349">
        <v>83.1</v>
      </c>
    </row>
    <row r="14" spans="1:15" x14ac:dyDescent="0.55000000000000004">
      <c r="A14" s="346" t="s">
        <v>43</v>
      </c>
      <c r="B14" s="346" t="s">
        <v>345</v>
      </c>
      <c r="C14" s="347">
        <v>31</v>
      </c>
      <c r="D14" s="348">
        <v>7382</v>
      </c>
      <c r="E14" s="348">
        <v>10842</v>
      </c>
      <c r="F14" s="349">
        <v>68.099999999999994</v>
      </c>
    </row>
    <row r="15" spans="1:15" x14ac:dyDescent="0.55000000000000004">
      <c r="A15" s="346" t="s">
        <v>43</v>
      </c>
      <c r="B15" s="346" t="s">
        <v>346</v>
      </c>
      <c r="C15" s="347">
        <v>32</v>
      </c>
      <c r="D15" s="348">
        <v>6337</v>
      </c>
      <c r="E15" s="348">
        <v>8113</v>
      </c>
      <c r="F15" s="349">
        <v>78.099999999999994</v>
      </c>
    </row>
    <row r="16" spans="1:15" x14ac:dyDescent="0.55000000000000004">
      <c r="A16" s="346" t="s">
        <v>43</v>
      </c>
      <c r="B16" s="346" t="s">
        <v>347</v>
      </c>
      <c r="C16" s="347">
        <v>33</v>
      </c>
      <c r="D16" s="348">
        <v>726</v>
      </c>
      <c r="E16" s="348">
        <v>1054</v>
      </c>
      <c r="F16" s="349">
        <v>68.900000000000006</v>
      </c>
    </row>
    <row r="17" spans="1:6" x14ac:dyDescent="0.55000000000000004">
      <c r="A17" s="346" t="s">
        <v>43</v>
      </c>
      <c r="B17" s="346" t="s">
        <v>516</v>
      </c>
      <c r="C17" s="347">
        <v>34</v>
      </c>
      <c r="D17" s="348">
        <v>576</v>
      </c>
      <c r="E17" s="348">
        <v>776</v>
      </c>
      <c r="F17" s="349">
        <v>74.2</v>
      </c>
    </row>
    <row r="18" spans="1:6" x14ac:dyDescent="0.55000000000000004">
      <c r="A18" s="346" t="s">
        <v>44</v>
      </c>
      <c r="B18" s="346" t="s">
        <v>344</v>
      </c>
      <c r="C18" s="347">
        <v>40</v>
      </c>
      <c r="D18" s="348">
        <v>11869</v>
      </c>
      <c r="E18" s="348">
        <v>14085</v>
      </c>
      <c r="F18" s="349">
        <v>84.3</v>
      </c>
    </row>
    <row r="19" spans="1:6" x14ac:dyDescent="0.55000000000000004">
      <c r="A19" s="346" t="s">
        <v>44</v>
      </c>
      <c r="B19" s="346" t="s">
        <v>345</v>
      </c>
      <c r="C19" s="347">
        <v>41</v>
      </c>
      <c r="D19" s="348">
        <v>1708</v>
      </c>
      <c r="E19" s="348">
        <v>2088</v>
      </c>
      <c r="F19" s="349">
        <v>81.8</v>
      </c>
    </row>
    <row r="20" spans="1:6" x14ac:dyDescent="0.55000000000000004">
      <c r="A20" s="346" t="s">
        <v>44</v>
      </c>
      <c r="B20" s="346" t="s">
        <v>346</v>
      </c>
      <c r="C20" s="347">
        <v>42</v>
      </c>
      <c r="D20" s="348">
        <v>1211</v>
      </c>
      <c r="E20" s="348">
        <v>1704</v>
      </c>
      <c r="F20" s="349">
        <v>71.099999999999994</v>
      </c>
    </row>
    <row r="21" spans="1:6" x14ac:dyDescent="0.55000000000000004">
      <c r="A21" s="346" t="s">
        <v>44</v>
      </c>
      <c r="B21" s="346" t="s">
        <v>347</v>
      </c>
      <c r="C21" s="347">
        <v>43</v>
      </c>
      <c r="D21" s="348">
        <v>395</v>
      </c>
      <c r="E21" s="348">
        <v>475</v>
      </c>
      <c r="F21" s="349">
        <v>83.1</v>
      </c>
    </row>
    <row r="22" spans="1:6" x14ac:dyDescent="0.55000000000000004">
      <c r="A22" s="346" t="s">
        <v>44</v>
      </c>
      <c r="B22" s="346" t="s">
        <v>516</v>
      </c>
      <c r="C22" s="347">
        <v>44</v>
      </c>
      <c r="D22" s="348">
        <v>125</v>
      </c>
      <c r="E22" s="348">
        <v>164</v>
      </c>
      <c r="F22" s="349">
        <v>76.400000000000006</v>
      </c>
    </row>
    <row r="23" spans="1:6" x14ac:dyDescent="0.55000000000000004">
      <c r="A23" s="346" t="s">
        <v>47</v>
      </c>
      <c r="B23" s="346" t="s">
        <v>344</v>
      </c>
      <c r="C23" s="347">
        <v>50</v>
      </c>
      <c r="D23" s="348">
        <v>15533</v>
      </c>
      <c r="E23" s="348">
        <v>24853</v>
      </c>
      <c r="F23" s="349">
        <v>62.5</v>
      </c>
    </row>
    <row r="24" spans="1:6" x14ac:dyDescent="0.55000000000000004">
      <c r="A24" s="346" t="s">
        <v>47</v>
      </c>
      <c r="B24" s="346" t="s">
        <v>345</v>
      </c>
      <c r="C24" s="347">
        <v>51</v>
      </c>
      <c r="D24" s="348">
        <v>1767</v>
      </c>
      <c r="E24" s="348">
        <v>2181</v>
      </c>
      <c r="F24" s="349">
        <v>81</v>
      </c>
    </row>
    <row r="25" spans="1:6" x14ac:dyDescent="0.55000000000000004">
      <c r="A25" s="346" t="s">
        <v>47</v>
      </c>
      <c r="B25" s="346" t="s">
        <v>346</v>
      </c>
      <c r="C25" s="347">
        <v>52</v>
      </c>
      <c r="D25" s="348">
        <v>1692</v>
      </c>
      <c r="E25" s="348">
        <v>2104</v>
      </c>
      <c r="F25" s="349">
        <v>80.400000000000006</v>
      </c>
    </row>
    <row r="26" spans="1:6" x14ac:dyDescent="0.55000000000000004">
      <c r="A26" s="346" t="s">
        <v>47</v>
      </c>
      <c r="B26" s="346" t="s">
        <v>347</v>
      </c>
      <c r="C26" s="347">
        <v>53</v>
      </c>
      <c r="D26" s="348">
        <v>902</v>
      </c>
      <c r="E26" s="348">
        <v>1325</v>
      </c>
      <c r="F26" s="349">
        <v>68.099999999999994</v>
      </c>
    </row>
    <row r="27" spans="1:6" x14ac:dyDescent="0.55000000000000004">
      <c r="A27" s="346" t="s">
        <v>47</v>
      </c>
      <c r="B27" s="346" t="s">
        <v>516</v>
      </c>
      <c r="C27" s="347">
        <v>54</v>
      </c>
      <c r="D27" s="348">
        <v>502</v>
      </c>
      <c r="E27" s="348">
        <v>799</v>
      </c>
      <c r="F27" s="349">
        <v>62.8</v>
      </c>
    </row>
    <row r="28" spans="1:6" x14ac:dyDescent="0.55000000000000004">
      <c r="A28" s="346" t="s">
        <v>45</v>
      </c>
      <c r="B28" s="346" t="s">
        <v>345</v>
      </c>
      <c r="C28" s="347">
        <v>61</v>
      </c>
      <c r="D28" s="348">
        <v>3516</v>
      </c>
      <c r="E28" s="348">
        <v>4034</v>
      </c>
      <c r="F28" s="349">
        <v>87.2</v>
      </c>
    </row>
    <row r="29" spans="1:6" x14ac:dyDescent="0.55000000000000004">
      <c r="A29" s="346" t="s">
        <v>45</v>
      </c>
      <c r="B29" s="346" t="s">
        <v>346</v>
      </c>
      <c r="C29" s="347">
        <v>62</v>
      </c>
      <c r="D29" s="348">
        <v>1289</v>
      </c>
      <c r="E29" s="348">
        <v>1517</v>
      </c>
      <c r="F29" s="349">
        <v>85</v>
      </c>
    </row>
    <row r="30" spans="1:6" x14ac:dyDescent="0.55000000000000004">
      <c r="A30" s="346" t="s">
        <v>45</v>
      </c>
      <c r="B30" s="346" t="s">
        <v>347</v>
      </c>
      <c r="C30" s="347">
        <v>63</v>
      </c>
      <c r="D30" s="348">
        <v>58</v>
      </c>
      <c r="E30" s="348">
        <v>77</v>
      </c>
      <c r="F30" s="349" t="s">
        <v>797</v>
      </c>
    </row>
    <row r="31" spans="1:6" x14ac:dyDescent="0.55000000000000004">
      <c r="A31" s="346" t="s">
        <v>45</v>
      </c>
      <c r="B31" s="346" t="s">
        <v>516</v>
      </c>
      <c r="C31" s="347">
        <v>64</v>
      </c>
      <c r="D31" s="348">
        <v>25</v>
      </c>
      <c r="E31" s="348">
        <v>30</v>
      </c>
      <c r="F31" s="349" t="s">
        <v>797</v>
      </c>
    </row>
    <row r="32" spans="1:6" x14ac:dyDescent="0.55000000000000004">
      <c r="A32" s="346" t="s">
        <v>42</v>
      </c>
      <c r="B32" s="346" t="s">
        <v>346</v>
      </c>
      <c r="C32" s="347">
        <v>72</v>
      </c>
      <c r="D32" s="348">
        <v>1923</v>
      </c>
      <c r="E32" s="348">
        <v>2076</v>
      </c>
      <c r="F32" s="349">
        <v>92.6</v>
      </c>
    </row>
    <row r="33" spans="1:6" x14ac:dyDescent="0.55000000000000004">
      <c r="A33" s="346" t="s">
        <v>42</v>
      </c>
      <c r="B33" s="346" t="s">
        <v>347</v>
      </c>
      <c r="C33" s="347">
        <v>73</v>
      </c>
      <c r="D33" s="348">
        <v>589</v>
      </c>
      <c r="E33" s="348">
        <v>712</v>
      </c>
      <c r="F33" s="349">
        <v>82.7</v>
      </c>
    </row>
    <row r="34" spans="1:6" x14ac:dyDescent="0.55000000000000004">
      <c r="A34" s="346" t="s">
        <v>42</v>
      </c>
      <c r="B34" s="346" t="s">
        <v>516</v>
      </c>
      <c r="C34" s="347">
        <v>74</v>
      </c>
      <c r="D34" s="348">
        <v>479</v>
      </c>
      <c r="E34" s="348">
        <v>707</v>
      </c>
      <c r="F34" s="349">
        <v>67.8</v>
      </c>
    </row>
    <row r="35" spans="1:6" x14ac:dyDescent="0.55000000000000004">
      <c r="A35" s="346" t="s">
        <v>40</v>
      </c>
      <c r="B35" s="346" t="s">
        <v>344</v>
      </c>
      <c r="C35" s="347">
        <v>80</v>
      </c>
      <c r="D35" s="348">
        <v>2670</v>
      </c>
      <c r="E35" s="348">
        <v>5300</v>
      </c>
      <c r="F35" s="349">
        <v>50.4</v>
      </c>
    </row>
    <row r="36" spans="1:6" x14ac:dyDescent="0.55000000000000004">
      <c r="A36" s="350" t="s">
        <v>40</v>
      </c>
      <c r="B36" s="350" t="s">
        <v>345</v>
      </c>
      <c r="C36" s="351">
        <v>81</v>
      </c>
      <c r="D36" s="352" t="s">
        <v>797</v>
      </c>
      <c r="E36" s="352" t="s">
        <v>797</v>
      </c>
      <c r="F36" s="353" t="s">
        <v>797</v>
      </c>
    </row>
    <row r="37" spans="1:6" x14ac:dyDescent="0.55000000000000004">
      <c r="A37" s="472" t="s">
        <v>896</v>
      </c>
      <c r="B37" s="472"/>
      <c r="C37" s="472"/>
      <c r="D37" s="472"/>
      <c r="E37" s="472"/>
      <c r="F37" s="472"/>
    </row>
    <row r="38" spans="1:6" x14ac:dyDescent="0.55000000000000004">
      <c r="A38" s="473" t="s">
        <v>897</v>
      </c>
      <c r="B38" s="473"/>
      <c r="C38" s="473"/>
      <c r="D38" s="473"/>
      <c r="E38" s="473"/>
      <c r="F38" s="473"/>
    </row>
    <row r="39" spans="1:6" x14ac:dyDescent="0.55000000000000004">
      <c r="A39" s="473" t="s">
        <v>898</v>
      </c>
      <c r="B39" s="473"/>
      <c r="C39" s="473"/>
      <c r="D39" s="473"/>
      <c r="E39" s="473"/>
      <c r="F39" s="473"/>
    </row>
    <row r="40" spans="1:6" x14ac:dyDescent="0.55000000000000004">
      <c r="A40" s="473" t="s">
        <v>899</v>
      </c>
      <c r="B40" s="473"/>
      <c r="C40" s="473"/>
      <c r="D40" s="473"/>
      <c r="E40" s="473"/>
      <c r="F40" s="473"/>
    </row>
  </sheetData>
  <mergeCells count="4">
    <mergeCell ref="A37:F37"/>
    <mergeCell ref="A38:F38"/>
    <mergeCell ref="A39:F39"/>
    <mergeCell ref="A40:F40"/>
  </mergeCells>
  <hyperlinks>
    <hyperlink ref="O1" location="Contents!A1" display="Return to contents page" xr:uid="{0599E954-8EB9-47D8-9803-FA255DAC7E61}"/>
  </hyperlinks>
  <pageMargins left="0.7" right="0.7" top="0.75" bottom="0.75" header="0.3" footer="0.3"/>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CC39C-9B8E-4C0D-9CB9-6F4FF1FD2707}">
  <dimension ref="A1:M36"/>
  <sheetViews>
    <sheetView showGridLines="0" workbookViewId="0"/>
  </sheetViews>
  <sheetFormatPr defaultRowHeight="14.4" x14ac:dyDescent="0.55000000000000004"/>
  <sheetData>
    <row r="1" spans="1:13" x14ac:dyDescent="0.55000000000000004">
      <c r="A1" s="134" t="s">
        <v>843</v>
      </c>
      <c r="M1" s="2" t="s">
        <v>887</v>
      </c>
    </row>
    <row r="3" spans="1:13" s="131" customFormat="1" ht="22.8" x14ac:dyDescent="0.55000000000000004">
      <c r="A3" s="354" t="s">
        <v>891</v>
      </c>
      <c r="B3" s="354" t="s">
        <v>892</v>
      </c>
      <c r="C3" s="355" t="s">
        <v>893</v>
      </c>
      <c r="D3" s="355" t="s">
        <v>65</v>
      </c>
      <c r="E3" s="355" t="s">
        <v>894</v>
      </c>
      <c r="F3" s="355" t="s">
        <v>895</v>
      </c>
    </row>
    <row r="4" spans="1:13" x14ac:dyDescent="0.55000000000000004">
      <c r="A4" s="346" t="s">
        <v>41</v>
      </c>
      <c r="B4" s="346" t="s">
        <v>344</v>
      </c>
      <c r="C4" s="347">
        <v>10</v>
      </c>
      <c r="D4" s="348">
        <v>66315</v>
      </c>
      <c r="E4" s="348">
        <v>69210</v>
      </c>
      <c r="F4" s="349">
        <v>95.8</v>
      </c>
    </row>
    <row r="5" spans="1:13" x14ac:dyDescent="0.55000000000000004">
      <c r="A5" s="346" t="s">
        <v>41</v>
      </c>
      <c r="B5" s="346" t="s">
        <v>345</v>
      </c>
      <c r="C5" s="347">
        <v>11</v>
      </c>
      <c r="D5" s="348">
        <v>14622</v>
      </c>
      <c r="E5" s="348">
        <v>15624</v>
      </c>
      <c r="F5" s="349">
        <v>93.6</v>
      </c>
    </row>
    <row r="6" spans="1:13" x14ac:dyDescent="0.55000000000000004">
      <c r="A6" s="346" t="s">
        <v>41</v>
      </c>
      <c r="B6" s="346" t="s">
        <v>346</v>
      </c>
      <c r="C6" s="347">
        <v>12</v>
      </c>
      <c r="D6" s="348">
        <v>4343</v>
      </c>
      <c r="E6" s="348">
        <v>4665</v>
      </c>
      <c r="F6" s="349">
        <v>93.1</v>
      </c>
    </row>
    <row r="7" spans="1:13" x14ac:dyDescent="0.55000000000000004">
      <c r="A7" s="346" t="s">
        <v>41</v>
      </c>
      <c r="B7" s="346" t="s">
        <v>347</v>
      </c>
      <c r="C7" s="347">
        <v>13</v>
      </c>
      <c r="D7" s="348">
        <v>352</v>
      </c>
      <c r="E7" s="348">
        <v>396</v>
      </c>
      <c r="F7" s="349">
        <v>89</v>
      </c>
    </row>
    <row r="8" spans="1:13" x14ac:dyDescent="0.55000000000000004">
      <c r="A8" s="346" t="s">
        <v>41</v>
      </c>
      <c r="B8" s="346" t="s">
        <v>516</v>
      </c>
      <c r="C8" s="347">
        <v>14</v>
      </c>
      <c r="D8" s="348">
        <v>54</v>
      </c>
      <c r="E8" s="348">
        <v>64</v>
      </c>
      <c r="F8" s="349" t="s">
        <v>797</v>
      </c>
    </row>
    <row r="9" spans="1:13" x14ac:dyDescent="0.55000000000000004">
      <c r="A9" s="346" t="s">
        <v>46</v>
      </c>
      <c r="B9" s="346" t="s">
        <v>344</v>
      </c>
      <c r="C9" s="347">
        <v>20</v>
      </c>
      <c r="D9" s="348">
        <v>55062</v>
      </c>
      <c r="E9" s="348">
        <v>59339</v>
      </c>
      <c r="F9" s="349">
        <v>92.8</v>
      </c>
    </row>
    <row r="10" spans="1:13" x14ac:dyDescent="0.55000000000000004">
      <c r="A10" s="346" t="s">
        <v>46</v>
      </c>
      <c r="B10" s="346" t="s">
        <v>345</v>
      </c>
      <c r="C10" s="347">
        <v>21</v>
      </c>
      <c r="D10" s="348">
        <v>11335</v>
      </c>
      <c r="E10" s="348">
        <v>12272</v>
      </c>
      <c r="F10" s="349">
        <v>92.4</v>
      </c>
    </row>
    <row r="11" spans="1:13" x14ac:dyDescent="0.55000000000000004">
      <c r="A11" s="346" t="s">
        <v>46</v>
      </c>
      <c r="B11" s="346" t="s">
        <v>346</v>
      </c>
      <c r="C11" s="347">
        <v>22</v>
      </c>
      <c r="D11" s="348">
        <v>2256</v>
      </c>
      <c r="E11" s="348">
        <v>2512</v>
      </c>
      <c r="F11" s="349">
        <v>89.8</v>
      </c>
    </row>
    <row r="12" spans="1:13" x14ac:dyDescent="0.55000000000000004">
      <c r="A12" s="346" t="s">
        <v>46</v>
      </c>
      <c r="B12" s="346" t="s">
        <v>347</v>
      </c>
      <c r="C12" s="347">
        <v>23</v>
      </c>
      <c r="D12" s="348">
        <v>16</v>
      </c>
      <c r="E12" s="348">
        <v>19</v>
      </c>
      <c r="F12" s="349" t="s">
        <v>797</v>
      </c>
    </row>
    <row r="13" spans="1:13" x14ac:dyDescent="0.55000000000000004">
      <c r="A13" s="346" t="s">
        <v>43</v>
      </c>
      <c r="B13" s="346" t="s">
        <v>344</v>
      </c>
      <c r="C13" s="347">
        <v>30</v>
      </c>
      <c r="D13" s="348">
        <v>36211</v>
      </c>
      <c r="E13" s="348">
        <v>37632</v>
      </c>
      <c r="F13" s="349">
        <v>96.2</v>
      </c>
    </row>
    <row r="14" spans="1:13" x14ac:dyDescent="0.55000000000000004">
      <c r="A14" s="346" t="s">
        <v>43</v>
      </c>
      <c r="B14" s="346" t="s">
        <v>345</v>
      </c>
      <c r="C14" s="347">
        <v>31</v>
      </c>
      <c r="D14" s="348">
        <v>10287</v>
      </c>
      <c r="E14" s="348">
        <v>10672</v>
      </c>
      <c r="F14" s="349">
        <v>96.4</v>
      </c>
    </row>
    <row r="15" spans="1:13" x14ac:dyDescent="0.55000000000000004">
      <c r="A15" s="346" t="s">
        <v>43</v>
      </c>
      <c r="B15" s="346" t="s">
        <v>346</v>
      </c>
      <c r="C15" s="347">
        <v>32</v>
      </c>
      <c r="D15" s="348">
        <v>7707</v>
      </c>
      <c r="E15" s="348">
        <v>7965</v>
      </c>
      <c r="F15" s="349">
        <v>96.8</v>
      </c>
    </row>
    <row r="16" spans="1:13" x14ac:dyDescent="0.55000000000000004">
      <c r="A16" s="346" t="s">
        <v>43</v>
      </c>
      <c r="B16" s="346" t="s">
        <v>347</v>
      </c>
      <c r="C16" s="347">
        <v>33</v>
      </c>
      <c r="D16" s="348">
        <v>969</v>
      </c>
      <c r="E16" s="348">
        <v>1033</v>
      </c>
      <c r="F16" s="349">
        <v>93.8</v>
      </c>
    </row>
    <row r="17" spans="1:6" x14ac:dyDescent="0.55000000000000004">
      <c r="A17" s="346" t="s">
        <v>43</v>
      </c>
      <c r="B17" s="346" t="s">
        <v>516</v>
      </c>
      <c r="C17" s="347">
        <v>34</v>
      </c>
      <c r="D17" s="348">
        <v>730</v>
      </c>
      <c r="E17" s="348">
        <v>758</v>
      </c>
      <c r="F17" s="349">
        <v>96.3</v>
      </c>
    </row>
    <row r="18" spans="1:6" x14ac:dyDescent="0.55000000000000004">
      <c r="A18" s="346" t="s">
        <v>44</v>
      </c>
      <c r="B18" s="346" t="s">
        <v>344</v>
      </c>
      <c r="C18" s="347">
        <v>40</v>
      </c>
      <c r="D18" s="348">
        <v>13198</v>
      </c>
      <c r="E18" s="348">
        <v>13615</v>
      </c>
      <c r="F18" s="349">
        <v>96.9</v>
      </c>
    </row>
    <row r="19" spans="1:6" x14ac:dyDescent="0.55000000000000004">
      <c r="A19" s="346" t="s">
        <v>44</v>
      </c>
      <c r="B19" s="346" t="s">
        <v>345</v>
      </c>
      <c r="C19" s="347">
        <v>41</v>
      </c>
      <c r="D19" s="348">
        <v>2003</v>
      </c>
      <c r="E19" s="348">
        <v>2037</v>
      </c>
      <c r="F19" s="349">
        <v>98.3</v>
      </c>
    </row>
    <row r="20" spans="1:6" x14ac:dyDescent="0.55000000000000004">
      <c r="A20" s="346" t="s">
        <v>44</v>
      </c>
      <c r="B20" s="346" t="s">
        <v>346</v>
      </c>
      <c r="C20" s="347">
        <v>42</v>
      </c>
      <c r="D20" s="348">
        <v>1590</v>
      </c>
      <c r="E20" s="348">
        <v>1640</v>
      </c>
      <c r="F20" s="349">
        <v>97</v>
      </c>
    </row>
    <row r="21" spans="1:6" x14ac:dyDescent="0.55000000000000004">
      <c r="A21" s="346" t="s">
        <v>44</v>
      </c>
      <c r="B21" s="346" t="s">
        <v>347</v>
      </c>
      <c r="C21" s="347">
        <v>43</v>
      </c>
      <c r="D21" s="348">
        <v>431</v>
      </c>
      <c r="E21" s="348">
        <v>446</v>
      </c>
      <c r="F21" s="349">
        <v>96.7</v>
      </c>
    </row>
    <row r="22" spans="1:6" x14ac:dyDescent="0.55000000000000004">
      <c r="A22" s="346" t="s">
        <v>44</v>
      </c>
      <c r="B22" s="346" t="s">
        <v>516</v>
      </c>
      <c r="C22" s="347">
        <v>44</v>
      </c>
      <c r="D22" s="348">
        <v>153</v>
      </c>
      <c r="E22" s="348">
        <v>162</v>
      </c>
      <c r="F22" s="349">
        <v>94.2</v>
      </c>
    </row>
    <row r="23" spans="1:6" x14ac:dyDescent="0.55000000000000004">
      <c r="A23" s="346" t="s">
        <v>47</v>
      </c>
      <c r="B23" s="346" t="s">
        <v>344</v>
      </c>
      <c r="C23" s="347">
        <v>50</v>
      </c>
      <c r="D23" s="348">
        <v>22915</v>
      </c>
      <c r="E23" s="348">
        <v>23854</v>
      </c>
      <c r="F23" s="349">
        <v>96.1</v>
      </c>
    </row>
    <row r="24" spans="1:6" x14ac:dyDescent="0.55000000000000004">
      <c r="A24" s="346" t="s">
        <v>47</v>
      </c>
      <c r="B24" s="346" t="s">
        <v>345</v>
      </c>
      <c r="C24" s="347">
        <v>51</v>
      </c>
      <c r="D24" s="348">
        <v>2201</v>
      </c>
      <c r="E24" s="348">
        <v>2278</v>
      </c>
      <c r="F24" s="349">
        <v>96.6</v>
      </c>
    </row>
    <row r="25" spans="1:6" x14ac:dyDescent="0.55000000000000004">
      <c r="A25" s="346" t="s">
        <v>47</v>
      </c>
      <c r="B25" s="346" t="s">
        <v>346</v>
      </c>
      <c r="C25" s="347">
        <v>52</v>
      </c>
      <c r="D25" s="348">
        <v>1981</v>
      </c>
      <c r="E25" s="348">
        <v>2099</v>
      </c>
      <c r="F25" s="349">
        <v>94.4</v>
      </c>
    </row>
    <row r="26" spans="1:6" x14ac:dyDescent="0.55000000000000004">
      <c r="A26" s="346" t="s">
        <v>47</v>
      </c>
      <c r="B26" s="346" t="s">
        <v>347</v>
      </c>
      <c r="C26" s="347">
        <v>53</v>
      </c>
      <c r="D26" s="348">
        <v>1232</v>
      </c>
      <c r="E26" s="348">
        <v>1297</v>
      </c>
      <c r="F26" s="349">
        <v>95</v>
      </c>
    </row>
    <row r="27" spans="1:6" x14ac:dyDescent="0.55000000000000004">
      <c r="A27" s="346" t="s">
        <v>47</v>
      </c>
      <c r="B27" s="346" t="s">
        <v>516</v>
      </c>
      <c r="C27" s="347">
        <v>54</v>
      </c>
      <c r="D27" s="348">
        <v>702</v>
      </c>
      <c r="E27" s="348">
        <v>774</v>
      </c>
      <c r="F27" s="349">
        <v>90.7</v>
      </c>
    </row>
    <row r="28" spans="1:6" x14ac:dyDescent="0.55000000000000004">
      <c r="A28" s="346" t="s">
        <v>45</v>
      </c>
      <c r="B28" s="346" t="s">
        <v>345</v>
      </c>
      <c r="C28" s="347">
        <v>61</v>
      </c>
      <c r="D28" s="348">
        <v>3749</v>
      </c>
      <c r="E28" s="348">
        <v>3973</v>
      </c>
      <c r="F28" s="349">
        <v>94.4</v>
      </c>
    </row>
    <row r="29" spans="1:6" x14ac:dyDescent="0.55000000000000004">
      <c r="A29" s="346" t="s">
        <v>45</v>
      </c>
      <c r="B29" s="346" t="s">
        <v>346</v>
      </c>
      <c r="C29" s="347">
        <v>62</v>
      </c>
      <c r="D29" s="348">
        <v>1346</v>
      </c>
      <c r="E29" s="348">
        <v>1493</v>
      </c>
      <c r="F29" s="349">
        <v>90.2</v>
      </c>
    </row>
    <row r="30" spans="1:6" x14ac:dyDescent="0.55000000000000004">
      <c r="A30" s="346" t="s">
        <v>45</v>
      </c>
      <c r="B30" s="346" t="s">
        <v>347</v>
      </c>
      <c r="C30" s="347">
        <v>63</v>
      </c>
      <c r="D30" s="348">
        <v>71</v>
      </c>
      <c r="E30" s="348">
        <v>76</v>
      </c>
      <c r="F30" s="349" t="s">
        <v>797</v>
      </c>
    </row>
    <row r="31" spans="1:6" x14ac:dyDescent="0.55000000000000004">
      <c r="A31" s="346" t="s">
        <v>45</v>
      </c>
      <c r="B31" s="346" t="s">
        <v>516</v>
      </c>
      <c r="C31" s="347">
        <v>64</v>
      </c>
      <c r="D31" s="348">
        <v>27</v>
      </c>
      <c r="E31" s="348">
        <v>29</v>
      </c>
      <c r="F31" s="349" t="s">
        <v>797</v>
      </c>
    </row>
    <row r="32" spans="1:6" x14ac:dyDescent="0.55000000000000004">
      <c r="A32" s="346" t="s">
        <v>42</v>
      </c>
      <c r="B32" s="346" t="s">
        <v>346</v>
      </c>
      <c r="C32" s="347">
        <v>72</v>
      </c>
      <c r="D32" s="348">
        <v>1980</v>
      </c>
      <c r="E32" s="348">
        <v>2039</v>
      </c>
      <c r="F32" s="349">
        <v>97.1</v>
      </c>
    </row>
    <row r="33" spans="1:6" x14ac:dyDescent="0.55000000000000004">
      <c r="A33" s="346" t="s">
        <v>42</v>
      </c>
      <c r="B33" s="346" t="s">
        <v>347</v>
      </c>
      <c r="C33" s="347">
        <v>73</v>
      </c>
      <c r="D33" s="348">
        <v>658</v>
      </c>
      <c r="E33" s="348">
        <v>701</v>
      </c>
      <c r="F33" s="349">
        <v>93.8</v>
      </c>
    </row>
    <row r="34" spans="1:6" x14ac:dyDescent="0.55000000000000004">
      <c r="A34" s="346" t="s">
        <v>42</v>
      </c>
      <c r="B34" s="346" t="s">
        <v>516</v>
      </c>
      <c r="C34" s="347">
        <v>74</v>
      </c>
      <c r="D34" s="348">
        <v>612</v>
      </c>
      <c r="E34" s="348">
        <v>673</v>
      </c>
      <c r="F34" s="349">
        <v>91</v>
      </c>
    </row>
    <row r="35" spans="1:6" x14ac:dyDescent="0.55000000000000004">
      <c r="A35" s="346" t="s">
        <v>40</v>
      </c>
      <c r="B35" s="346" t="s">
        <v>344</v>
      </c>
      <c r="C35" s="347">
        <v>80</v>
      </c>
      <c r="D35" s="348">
        <v>4496</v>
      </c>
      <c r="E35" s="348">
        <v>5220</v>
      </c>
      <c r="F35" s="349">
        <v>86.1</v>
      </c>
    </row>
    <row r="36" spans="1:6" x14ac:dyDescent="0.55000000000000004">
      <c r="A36" s="350" t="s">
        <v>40</v>
      </c>
      <c r="B36" s="350" t="s">
        <v>345</v>
      </c>
      <c r="C36" s="351">
        <v>81</v>
      </c>
      <c r="D36" s="352">
        <v>6</v>
      </c>
      <c r="E36" s="352">
        <v>8</v>
      </c>
      <c r="F36" s="353" t="s">
        <v>797</v>
      </c>
    </row>
  </sheetData>
  <hyperlinks>
    <hyperlink ref="M1" location="Contents!A1" display="Return to contents page" xr:uid="{3E040BEA-B57F-4594-B264-565DEE69570D}"/>
  </hyperlinks>
  <pageMargins left="0.7" right="0.7" top="0.75" bottom="0.75" header="0.3" footer="0.3"/>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31ACA-C99B-4955-B6F8-2C49BBE4BD48}">
  <dimension ref="A1:O2217"/>
  <sheetViews>
    <sheetView showGridLines="0" workbookViewId="0">
      <selection activeCell="O1" sqref="O1"/>
    </sheetView>
  </sheetViews>
  <sheetFormatPr defaultRowHeight="14.4" x14ac:dyDescent="0.55000000000000004"/>
  <cols>
    <col min="1" max="1" width="16" customWidth="1"/>
    <col min="2" max="2" width="19.83984375" customWidth="1"/>
    <col min="3" max="3" width="16.41796875" customWidth="1"/>
    <col min="4" max="4" width="13.26171875" customWidth="1"/>
  </cols>
  <sheetData>
    <row r="1" spans="1:15" x14ac:dyDescent="0.55000000000000004">
      <c r="A1" s="134" t="s">
        <v>844</v>
      </c>
      <c r="O1" s="2" t="s">
        <v>887</v>
      </c>
    </row>
    <row r="3" spans="1:15" s="131" customFormat="1" ht="108" customHeight="1" x14ac:dyDescent="0.55000000000000004">
      <c r="A3" s="474" t="s">
        <v>904</v>
      </c>
      <c r="B3" s="474"/>
      <c r="C3" s="474"/>
      <c r="D3" s="474"/>
      <c r="E3" s="474"/>
      <c r="F3" s="474"/>
      <c r="G3" s="474"/>
      <c r="H3" s="474"/>
      <c r="I3" s="474"/>
      <c r="J3" s="474"/>
      <c r="K3" s="474"/>
    </row>
    <row r="4" spans="1:15" x14ac:dyDescent="0.55000000000000004">
      <c r="A4" s="346"/>
      <c r="B4" s="358"/>
      <c r="C4" s="359"/>
      <c r="D4" s="360"/>
    </row>
    <row r="5" spans="1:15" x14ac:dyDescent="0.55000000000000004">
      <c r="A5" s="346"/>
      <c r="B5" s="358"/>
      <c r="C5" s="359"/>
      <c r="D5" s="360"/>
    </row>
    <row r="6" spans="1:15" x14ac:dyDescent="0.55000000000000004">
      <c r="A6" s="346"/>
      <c r="B6" s="358"/>
      <c r="C6" s="359"/>
      <c r="D6" s="360"/>
    </row>
    <row r="7" spans="1:15" x14ac:dyDescent="0.55000000000000004">
      <c r="A7" s="346"/>
      <c r="B7" s="358"/>
      <c r="C7" s="359"/>
      <c r="D7" s="360"/>
    </row>
    <row r="8" spans="1:15" x14ac:dyDescent="0.55000000000000004">
      <c r="A8" s="346"/>
      <c r="B8" s="358"/>
      <c r="C8" s="359"/>
      <c r="D8" s="360"/>
    </row>
    <row r="9" spans="1:15" x14ac:dyDescent="0.55000000000000004">
      <c r="A9" s="346"/>
      <c r="B9" s="358"/>
      <c r="C9" s="359"/>
      <c r="D9" s="360"/>
    </row>
    <row r="10" spans="1:15" x14ac:dyDescent="0.55000000000000004">
      <c r="A10" s="346"/>
      <c r="B10" s="358"/>
      <c r="C10" s="359"/>
      <c r="D10" s="360"/>
    </row>
    <row r="11" spans="1:15" x14ac:dyDescent="0.55000000000000004">
      <c r="A11" s="346"/>
      <c r="B11" s="358"/>
      <c r="C11" s="359"/>
      <c r="D11" s="360"/>
    </row>
    <row r="12" spans="1:15" x14ac:dyDescent="0.55000000000000004">
      <c r="A12" s="346"/>
      <c r="B12" s="358"/>
      <c r="C12" s="359"/>
      <c r="D12" s="360"/>
    </row>
    <row r="13" spans="1:15" x14ac:dyDescent="0.55000000000000004">
      <c r="A13" s="346"/>
      <c r="B13" s="358"/>
      <c r="C13" s="359"/>
      <c r="D13" s="360"/>
    </row>
    <row r="14" spans="1:15" x14ac:dyDescent="0.55000000000000004">
      <c r="A14" s="346"/>
      <c r="B14" s="358"/>
      <c r="C14" s="359"/>
      <c r="D14" s="360"/>
    </row>
    <row r="15" spans="1:15" x14ac:dyDescent="0.55000000000000004">
      <c r="A15" s="346"/>
      <c r="B15" s="358"/>
      <c r="C15" s="359"/>
      <c r="D15" s="360"/>
    </row>
    <row r="16" spans="1:15" x14ac:dyDescent="0.55000000000000004">
      <c r="A16" s="346"/>
      <c r="B16" s="358"/>
      <c r="C16" s="359"/>
      <c r="D16" s="360"/>
    </row>
    <row r="17" spans="1:4" x14ac:dyDescent="0.55000000000000004">
      <c r="A17" s="346"/>
      <c r="B17" s="358"/>
      <c r="C17" s="359"/>
      <c r="D17" s="360"/>
    </row>
    <row r="18" spans="1:4" x14ac:dyDescent="0.55000000000000004">
      <c r="A18" s="346"/>
      <c r="B18" s="358"/>
      <c r="C18" s="359"/>
      <c r="D18" s="360"/>
    </row>
    <row r="19" spans="1:4" x14ac:dyDescent="0.55000000000000004">
      <c r="A19" s="346"/>
      <c r="B19" s="358"/>
      <c r="C19" s="359"/>
      <c r="D19" s="360"/>
    </row>
    <row r="20" spans="1:4" x14ac:dyDescent="0.55000000000000004">
      <c r="A20" s="346"/>
      <c r="B20" s="358"/>
      <c r="C20" s="359"/>
      <c r="D20" s="360"/>
    </row>
    <row r="21" spans="1:4" x14ac:dyDescent="0.55000000000000004">
      <c r="A21" s="346"/>
      <c r="B21" s="358"/>
      <c r="C21" s="359"/>
      <c r="D21" s="360"/>
    </row>
    <row r="22" spans="1:4" x14ac:dyDescent="0.55000000000000004">
      <c r="A22" s="346"/>
      <c r="B22" s="358"/>
      <c r="C22" s="359"/>
      <c r="D22" s="360"/>
    </row>
    <row r="23" spans="1:4" x14ac:dyDescent="0.55000000000000004">
      <c r="A23" s="346"/>
      <c r="B23" s="358"/>
      <c r="C23" s="359"/>
      <c r="D23" s="360"/>
    </row>
    <row r="24" spans="1:4" x14ac:dyDescent="0.55000000000000004">
      <c r="A24" s="346"/>
      <c r="B24" s="358"/>
      <c r="C24" s="359"/>
      <c r="D24" s="360"/>
    </row>
    <row r="25" spans="1:4" x14ac:dyDescent="0.55000000000000004">
      <c r="A25" s="346"/>
      <c r="B25" s="358"/>
      <c r="C25" s="359"/>
      <c r="D25" s="360"/>
    </row>
    <row r="26" spans="1:4" x14ac:dyDescent="0.55000000000000004">
      <c r="A26" s="346"/>
      <c r="B26" s="358"/>
      <c r="C26" s="359"/>
      <c r="D26" s="360"/>
    </row>
    <row r="27" spans="1:4" x14ac:dyDescent="0.55000000000000004">
      <c r="A27" s="346"/>
      <c r="B27" s="358"/>
      <c r="C27" s="359"/>
      <c r="D27" s="360"/>
    </row>
    <row r="28" spans="1:4" x14ac:dyDescent="0.55000000000000004">
      <c r="A28" s="346"/>
      <c r="B28" s="358"/>
      <c r="C28" s="359"/>
      <c r="D28" s="360"/>
    </row>
    <row r="29" spans="1:4" x14ac:dyDescent="0.55000000000000004">
      <c r="A29" s="346"/>
      <c r="B29" s="358"/>
      <c r="C29" s="359"/>
      <c r="D29" s="360"/>
    </row>
    <row r="30" spans="1:4" x14ac:dyDescent="0.55000000000000004">
      <c r="A30" s="346"/>
      <c r="B30" s="358"/>
      <c r="C30" s="359"/>
      <c r="D30" s="360"/>
    </row>
    <row r="31" spans="1:4" x14ac:dyDescent="0.55000000000000004">
      <c r="A31" s="346"/>
      <c r="B31" s="358"/>
      <c r="C31" s="359"/>
      <c r="D31" s="360"/>
    </row>
    <row r="32" spans="1:4" x14ac:dyDescent="0.55000000000000004">
      <c r="A32" s="346"/>
      <c r="B32" s="358"/>
      <c r="C32" s="359"/>
      <c r="D32" s="360"/>
    </row>
    <row r="33" spans="1:4" x14ac:dyDescent="0.55000000000000004">
      <c r="A33" s="346"/>
      <c r="B33" s="358"/>
      <c r="C33" s="359"/>
      <c r="D33" s="360"/>
    </row>
    <row r="34" spans="1:4" x14ac:dyDescent="0.55000000000000004">
      <c r="A34" s="346"/>
      <c r="B34" s="358"/>
      <c r="C34" s="359"/>
      <c r="D34" s="360"/>
    </row>
    <row r="35" spans="1:4" x14ac:dyDescent="0.55000000000000004">
      <c r="A35" s="346"/>
      <c r="B35" s="358"/>
      <c r="C35" s="359"/>
      <c r="D35" s="360"/>
    </row>
    <row r="36" spans="1:4" x14ac:dyDescent="0.55000000000000004">
      <c r="A36" s="346"/>
      <c r="B36" s="358"/>
      <c r="C36" s="359"/>
      <c r="D36" s="360"/>
    </row>
    <row r="37" spans="1:4" x14ac:dyDescent="0.55000000000000004">
      <c r="A37" s="346"/>
      <c r="B37" s="358"/>
      <c r="C37" s="359"/>
      <c r="D37" s="360"/>
    </row>
    <row r="38" spans="1:4" x14ac:dyDescent="0.55000000000000004">
      <c r="A38" s="346"/>
      <c r="B38" s="358"/>
      <c r="C38" s="359"/>
      <c r="D38" s="360"/>
    </row>
    <row r="39" spans="1:4" x14ac:dyDescent="0.55000000000000004">
      <c r="A39" s="346"/>
      <c r="B39" s="358"/>
      <c r="C39" s="359"/>
      <c r="D39" s="360"/>
    </row>
    <row r="40" spans="1:4" x14ac:dyDescent="0.55000000000000004">
      <c r="A40" s="346"/>
      <c r="B40" s="358"/>
      <c r="C40" s="359"/>
      <c r="D40" s="360"/>
    </row>
    <row r="41" spans="1:4" x14ac:dyDescent="0.55000000000000004">
      <c r="A41" s="346"/>
      <c r="B41" s="358"/>
      <c r="C41" s="359"/>
      <c r="D41" s="360"/>
    </row>
    <row r="42" spans="1:4" x14ac:dyDescent="0.55000000000000004">
      <c r="A42" s="346"/>
      <c r="B42" s="358"/>
      <c r="C42" s="359"/>
      <c r="D42" s="360"/>
    </row>
    <row r="43" spans="1:4" x14ac:dyDescent="0.55000000000000004">
      <c r="A43" s="346"/>
      <c r="B43" s="358"/>
      <c r="C43" s="359"/>
      <c r="D43" s="360"/>
    </row>
    <row r="44" spans="1:4" x14ac:dyDescent="0.55000000000000004">
      <c r="A44" s="346"/>
      <c r="B44" s="358"/>
      <c r="C44" s="359"/>
      <c r="D44" s="360"/>
    </row>
    <row r="45" spans="1:4" x14ac:dyDescent="0.55000000000000004">
      <c r="A45" s="346"/>
      <c r="B45" s="358"/>
      <c r="C45" s="359"/>
      <c r="D45" s="360"/>
    </row>
    <row r="46" spans="1:4" x14ac:dyDescent="0.55000000000000004">
      <c r="A46" s="346"/>
      <c r="B46" s="358"/>
      <c r="C46" s="359"/>
      <c r="D46" s="360"/>
    </row>
    <row r="47" spans="1:4" x14ac:dyDescent="0.55000000000000004">
      <c r="A47" s="346"/>
      <c r="B47" s="358"/>
      <c r="C47" s="359"/>
      <c r="D47" s="360"/>
    </row>
    <row r="48" spans="1:4" x14ac:dyDescent="0.55000000000000004">
      <c r="A48" s="346"/>
      <c r="B48" s="358"/>
      <c r="C48" s="359"/>
      <c r="D48" s="360"/>
    </row>
    <row r="49" spans="1:4" x14ac:dyDescent="0.55000000000000004">
      <c r="A49" s="346"/>
      <c r="B49" s="358"/>
      <c r="C49" s="359"/>
      <c r="D49" s="360"/>
    </row>
    <row r="50" spans="1:4" x14ac:dyDescent="0.55000000000000004">
      <c r="A50" s="346"/>
      <c r="B50" s="358"/>
      <c r="C50" s="359"/>
      <c r="D50" s="360"/>
    </row>
    <row r="51" spans="1:4" x14ac:dyDescent="0.55000000000000004">
      <c r="A51" s="346"/>
      <c r="B51" s="358"/>
      <c r="C51" s="359"/>
      <c r="D51" s="360"/>
    </row>
    <row r="52" spans="1:4" x14ac:dyDescent="0.55000000000000004">
      <c r="A52" s="346"/>
      <c r="B52" s="358"/>
      <c r="C52" s="359"/>
      <c r="D52" s="360"/>
    </row>
    <row r="53" spans="1:4" x14ac:dyDescent="0.55000000000000004">
      <c r="A53" s="346"/>
      <c r="B53" s="358"/>
      <c r="C53" s="359"/>
      <c r="D53" s="360"/>
    </row>
    <row r="54" spans="1:4" x14ac:dyDescent="0.55000000000000004">
      <c r="A54" s="346"/>
      <c r="B54" s="358"/>
      <c r="C54" s="359"/>
      <c r="D54" s="360"/>
    </row>
    <row r="55" spans="1:4" x14ac:dyDescent="0.55000000000000004">
      <c r="A55" s="346"/>
      <c r="B55" s="358"/>
      <c r="C55" s="359"/>
      <c r="D55" s="360"/>
    </row>
    <row r="56" spans="1:4" x14ac:dyDescent="0.55000000000000004">
      <c r="A56" s="346"/>
      <c r="B56" s="358"/>
      <c r="C56" s="359"/>
      <c r="D56" s="360"/>
    </row>
    <row r="57" spans="1:4" x14ac:dyDescent="0.55000000000000004">
      <c r="A57" s="346"/>
      <c r="B57" s="358"/>
      <c r="C57" s="359"/>
      <c r="D57" s="360"/>
    </row>
    <row r="58" spans="1:4" x14ac:dyDescent="0.55000000000000004">
      <c r="A58" s="346"/>
      <c r="B58" s="358"/>
      <c r="C58" s="359"/>
      <c r="D58" s="360"/>
    </row>
    <row r="59" spans="1:4" x14ac:dyDescent="0.55000000000000004">
      <c r="A59" s="346"/>
      <c r="B59" s="358"/>
      <c r="C59" s="359"/>
      <c r="D59" s="360"/>
    </row>
    <row r="60" spans="1:4" x14ac:dyDescent="0.55000000000000004">
      <c r="A60" s="346"/>
      <c r="B60" s="358"/>
      <c r="C60" s="359"/>
      <c r="D60" s="360"/>
    </row>
    <row r="61" spans="1:4" x14ac:dyDescent="0.55000000000000004">
      <c r="A61" s="346"/>
      <c r="B61" s="358"/>
      <c r="C61" s="359"/>
      <c r="D61" s="360"/>
    </row>
    <row r="62" spans="1:4" x14ac:dyDescent="0.55000000000000004">
      <c r="A62" s="346"/>
      <c r="B62" s="358"/>
      <c r="C62" s="359"/>
      <c r="D62" s="360"/>
    </row>
    <row r="63" spans="1:4" x14ac:dyDescent="0.55000000000000004">
      <c r="A63" s="346"/>
      <c r="B63" s="358"/>
      <c r="C63" s="359"/>
      <c r="D63" s="360"/>
    </row>
    <row r="64" spans="1:4" x14ac:dyDescent="0.55000000000000004">
      <c r="A64" s="346"/>
      <c r="B64" s="358"/>
      <c r="C64" s="359"/>
      <c r="D64" s="360"/>
    </row>
    <row r="65" spans="1:4" x14ac:dyDescent="0.55000000000000004">
      <c r="A65" s="346"/>
      <c r="B65" s="358"/>
      <c r="C65" s="359"/>
      <c r="D65" s="360"/>
    </row>
    <row r="66" spans="1:4" x14ac:dyDescent="0.55000000000000004">
      <c r="A66" s="346"/>
      <c r="B66" s="358"/>
      <c r="C66" s="359"/>
      <c r="D66" s="360"/>
    </row>
    <row r="67" spans="1:4" x14ac:dyDescent="0.55000000000000004">
      <c r="A67" s="346"/>
      <c r="B67" s="358"/>
      <c r="C67" s="359"/>
      <c r="D67" s="360"/>
    </row>
    <row r="68" spans="1:4" x14ac:dyDescent="0.55000000000000004">
      <c r="A68" s="346"/>
      <c r="B68" s="358"/>
      <c r="C68" s="359"/>
      <c r="D68" s="360"/>
    </row>
    <row r="69" spans="1:4" x14ac:dyDescent="0.55000000000000004">
      <c r="A69" s="346"/>
      <c r="B69" s="358"/>
      <c r="C69" s="359"/>
      <c r="D69" s="360"/>
    </row>
    <row r="70" spans="1:4" x14ac:dyDescent="0.55000000000000004">
      <c r="A70" s="346"/>
      <c r="B70" s="358"/>
      <c r="C70" s="359"/>
      <c r="D70" s="360"/>
    </row>
    <row r="71" spans="1:4" x14ac:dyDescent="0.55000000000000004">
      <c r="A71" s="346"/>
      <c r="B71" s="358"/>
      <c r="C71" s="359"/>
      <c r="D71" s="360"/>
    </row>
    <row r="72" spans="1:4" x14ac:dyDescent="0.55000000000000004">
      <c r="A72" s="346"/>
      <c r="B72" s="358"/>
      <c r="C72" s="359"/>
      <c r="D72" s="360"/>
    </row>
    <row r="73" spans="1:4" x14ac:dyDescent="0.55000000000000004">
      <c r="A73" s="346"/>
      <c r="B73" s="358"/>
      <c r="C73" s="359"/>
      <c r="D73" s="360"/>
    </row>
    <row r="74" spans="1:4" x14ac:dyDescent="0.55000000000000004">
      <c r="A74" s="346"/>
      <c r="B74" s="358"/>
      <c r="C74" s="359"/>
      <c r="D74" s="360"/>
    </row>
    <row r="75" spans="1:4" x14ac:dyDescent="0.55000000000000004">
      <c r="A75" s="346"/>
      <c r="B75" s="358"/>
      <c r="C75" s="359"/>
      <c r="D75" s="360"/>
    </row>
    <row r="76" spans="1:4" x14ac:dyDescent="0.55000000000000004">
      <c r="A76" s="346"/>
      <c r="B76" s="358"/>
      <c r="C76" s="359"/>
      <c r="D76" s="360"/>
    </row>
    <row r="77" spans="1:4" x14ac:dyDescent="0.55000000000000004">
      <c r="A77" s="346"/>
      <c r="B77" s="358"/>
      <c r="C77" s="359"/>
      <c r="D77" s="360"/>
    </row>
    <row r="78" spans="1:4" x14ac:dyDescent="0.55000000000000004">
      <c r="A78" s="346"/>
      <c r="B78" s="358"/>
      <c r="C78" s="359"/>
      <c r="D78" s="360"/>
    </row>
    <row r="79" spans="1:4" x14ac:dyDescent="0.55000000000000004">
      <c r="A79" s="346"/>
      <c r="B79" s="358"/>
      <c r="C79" s="359"/>
      <c r="D79" s="360"/>
    </row>
    <row r="80" spans="1:4" x14ac:dyDescent="0.55000000000000004">
      <c r="A80" s="346"/>
      <c r="B80" s="358"/>
      <c r="C80" s="359"/>
      <c r="D80" s="360"/>
    </row>
    <row r="81" spans="1:4" x14ac:dyDescent="0.55000000000000004">
      <c r="A81" s="346"/>
      <c r="B81" s="358"/>
      <c r="C81" s="359"/>
      <c r="D81" s="360"/>
    </row>
    <row r="82" spans="1:4" x14ac:dyDescent="0.55000000000000004">
      <c r="A82" s="346"/>
      <c r="B82" s="358"/>
      <c r="C82" s="359"/>
      <c r="D82" s="360"/>
    </row>
    <row r="83" spans="1:4" x14ac:dyDescent="0.55000000000000004">
      <c r="A83" s="346"/>
      <c r="B83" s="358"/>
      <c r="C83" s="359"/>
      <c r="D83" s="360"/>
    </row>
    <row r="84" spans="1:4" x14ac:dyDescent="0.55000000000000004">
      <c r="A84" s="346"/>
      <c r="B84" s="358"/>
      <c r="C84" s="359"/>
      <c r="D84" s="360"/>
    </row>
    <row r="85" spans="1:4" x14ac:dyDescent="0.55000000000000004">
      <c r="A85" s="346"/>
      <c r="B85" s="358"/>
      <c r="C85" s="359"/>
      <c r="D85" s="360"/>
    </row>
    <row r="86" spans="1:4" x14ac:dyDescent="0.55000000000000004">
      <c r="A86" s="346"/>
      <c r="B86" s="358"/>
      <c r="C86" s="359"/>
      <c r="D86" s="360"/>
    </row>
    <row r="87" spans="1:4" x14ac:dyDescent="0.55000000000000004">
      <c r="A87" s="346"/>
      <c r="B87" s="358"/>
      <c r="C87" s="359"/>
      <c r="D87" s="360"/>
    </row>
    <row r="88" spans="1:4" x14ac:dyDescent="0.55000000000000004">
      <c r="A88" s="346"/>
      <c r="B88" s="358"/>
      <c r="C88" s="359"/>
      <c r="D88" s="360"/>
    </row>
    <row r="89" spans="1:4" x14ac:dyDescent="0.55000000000000004">
      <c r="A89" s="346"/>
      <c r="B89" s="358"/>
      <c r="C89" s="359"/>
      <c r="D89" s="360"/>
    </row>
    <row r="90" spans="1:4" x14ac:dyDescent="0.55000000000000004">
      <c r="A90" s="346"/>
      <c r="B90" s="358"/>
      <c r="C90" s="359"/>
      <c r="D90" s="360"/>
    </row>
    <row r="91" spans="1:4" x14ac:dyDescent="0.55000000000000004">
      <c r="A91" s="346"/>
      <c r="B91" s="358"/>
      <c r="C91" s="359"/>
      <c r="D91" s="360"/>
    </row>
    <row r="92" spans="1:4" x14ac:dyDescent="0.55000000000000004">
      <c r="A92" s="346"/>
      <c r="B92" s="358"/>
      <c r="C92" s="359"/>
      <c r="D92" s="360"/>
    </row>
    <row r="93" spans="1:4" x14ac:dyDescent="0.55000000000000004">
      <c r="A93" s="346"/>
      <c r="B93" s="358"/>
      <c r="C93" s="359"/>
      <c r="D93" s="360"/>
    </row>
    <row r="94" spans="1:4" x14ac:dyDescent="0.55000000000000004">
      <c r="A94" s="346"/>
      <c r="B94" s="358"/>
      <c r="C94" s="359"/>
      <c r="D94" s="360"/>
    </row>
    <row r="95" spans="1:4" x14ac:dyDescent="0.55000000000000004">
      <c r="A95" s="346"/>
      <c r="B95" s="358"/>
      <c r="C95" s="359"/>
      <c r="D95" s="360"/>
    </row>
    <row r="96" spans="1:4" x14ac:dyDescent="0.55000000000000004">
      <c r="A96" s="346"/>
      <c r="B96" s="358"/>
      <c r="C96" s="359"/>
      <c r="D96" s="360"/>
    </row>
    <row r="97" spans="1:4" x14ac:dyDescent="0.55000000000000004">
      <c r="A97" s="346"/>
      <c r="B97" s="358"/>
      <c r="C97" s="359"/>
      <c r="D97" s="360"/>
    </row>
    <row r="98" spans="1:4" x14ac:dyDescent="0.55000000000000004">
      <c r="A98" s="346"/>
      <c r="B98" s="358"/>
      <c r="C98" s="359"/>
      <c r="D98" s="360"/>
    </row>
    <row r="99" spans="1:4" x14ac:dyDescent="0.55000000000000004">
      <c r="A99" s="346"/>
      <c r="B99" s="358"/>
      <c r="C99" s="359"/>
      <c r="D99" s="360"/>
    </row>
    <row r="100" spans="1:4" x14ac:dyDescent="0.55000000000000004">
      <c r="A100" s="346"/>
      <c r="B100" s="358"/>
      <c r="C100" s="359"/>
      <c r="D100" s="360"/>
    </row>
    <row r="101" spans="1:4" x14ac:dyDescent="0.55000000000000004">
      <c r="A101" s="346"/>
      <c r="B101" s="358"/>
      <c r="C101" s="359"/>
      <c r="D101" s="360"/>
    </row>
    <row r="102" spans="1:4" x14ac:dyDescent="0.55000000000000004">
      <c r="A102" s="346"/>
      <c r="B102" s="358"/>
      <c r="C102" s="359"/>
      <c r="D102" s="360"/>
    </row>
    <row r="103" spans="1:4" x14ac:dyDescent="0.55000000000000004">
      <c r="A103" s="346"/>
      <c r="B103" s="358"/>
      <c r="C103" s="359"/>
      <c r="D103" s="360"/>
    </row>
    <row r="104" spans="1:4" x14ac:dyDescent="0.55000000000000004">
      <c r="A104" s="346"/>
      <c r="B104" s="358"/>
      <c r="C104" s="359"/>
      <c r="D104" s="360"/>
    </row>
    <row r="105" spans="1:4" x14ac:dyDescent="0.55000000000000004">
      <c r="A105" s="346"/>
      <c r="B105" s="358"/>
      <c r="C105" s="359"/>
      <c r="D105" s="360"/>
    </row>
    <row r="106" spans="1:4" x14ac:dyDescent="0.55000000000000004">
      <c r="A106" s="346"/>
      <c r="B106" s="358"/>
      <c r="C106" s="359"/>
      <c r="D106" s="360"/>
    </row>
    <row r="107" spans="1:4" x14ac:dyDescent="0.55000000000000004">
      <c r="A107" s="346"/>
      <c r="B107" s="358"/>
      <c r="C107" s="359"/>
      <c r="D107" s="360"/>
    </row>
    <row r="108" spans="1:4" x14ac:dyDescent="0.55000000000000004">
      <c r="A108" s="346"/>
      <c r="B108" s="358"/>
      <c r="C108" s="359"/>
      <c r="D108" s="360"/>
    </row>
    <row r="109" spans="1:4" x14ac:dyDescent="0.55000000000000004">
      <c r="A109" s="346"/>
      <c r="B109" s="358"/>
      <c r="C109" s="359"/>
      <c r="D109" s="360"/>
    </row>
    <row r="110" spans="1:4" x14ac:dyDescent="0.55000000000000004">
      <c r="A110" s="346"/>
      <c r="B110" s="358"/>
      <c r="C110" s="359"/>
      <c r="D110" s="360"/>
    </row>
    <row r="111" spans="1:4" x14ac:dyDescent="0.55000000000000004">
      <c r="A111" s="346"/>
      <c r="B111" s="358"/>
      <c r="C111" s="359"/>
      <c r="D111" s="360"/>
    </row>
    <row r="112" spans="1:4" x14ac:dyDescent="0.55000000000000004">
      <c r="A112" s="346"/>
      <c r="B112" s="358"/>
      <c r="C112" s="359"/>
      <c r="D112" s="360"/>
    </row>
    <row r="113" spans="1:4" x14ac:dyDescent="0.55000000000000004">
      <c r="A113" s="346"/>
      <c r="B113" s="358"/>
      <c r="C113" s="359"/>
      <c r="D113" s="360"/>
    </row>
    <row r="114" spans="1:4" x14ac:dyDescent="0.55000000000000004">
      <c r="A114" s="346"/>
      <c r="B114" s="358"/>
      <c r="C114" s="359"/>
      <c r="D114" s="360"/>
    </row>
    <row r="115" spans="1:4" x14ac:dyDescent="0.55000000000000004">
      <c r="A115" s="346"/>
      <c r="B115" s="358"/>
      <c r="C115" s="359"/>
      <c r="D115" s="360"/>
    </row>
    <row r="116" spans="1:4" x14ac:dyDescent="0.55000000000000004">
      <c r="A116" s="346"/>
      <c r="B116" s="358"/>
      <c r="C116" s="359"/>
      <c r="D116" s="360"/>
    </row>
    <row r="117" spans="1:4" x14ac:dyDescent="0.55000000000000004">
      <c r="A117" s="346"/>
      <c r="B117" s="358"/>
      <c r="C117" s="359"/>
      <c r="D117" s="360"/>
    </row>
    <row r="118" spans="1:4" x14ac:dyDescent="0.55000000000000004">
      <c r="A118" s="346"/>
      <c r="B118" s="358"/>
      <c r="C118" s="359"/>
      <c r="D118" s="360"/>
    </row>
    <row r="119" spans="1:4" x14ac:dyDescent="0.55000000000000004">
      <c r="A119" s="346"/>
      <c r="B119" s="358"/>
      <c r="C119" s="359"/>
      <c r="D119" s="360"/>
    </row>
    <row r="120" spans="1:4" x14ac:dyDescent="0.55000000000000004">
      <c r="A120" s="346"/>
      <c r="B120" s="358"/>
      <c r="C120" s="359"/>
      <c r="D120" s="360"/>
    </row>
    <row r="121" spans="1:4" x14ac:dyDescent="0.55000000000000004">
      <c r="A121" s="346"/>
      <c r="B121" s="358"/>
      <c r="C121" s="359"/>
      <c r="D121" s="360"/>
    </row>
    <row r="122" spans="1:4" x14ac:dyDescent="0.55000000000000004">
      <c r="A122" s="346"/>
      <c r="B122" s="358"/>
      <c r="C122" s="359"/>
      <c r="D122" s="360"/>
    </row>
    <row r="123" spans="1:4" x14ac:dyDescent="0.55000000000000004">
      <c r="A123" s="346"/>
      <c r="B123" s="358"/>
      <c r="C123" s="359"/>
      <c r="D123" s="360"/>
    </row>
    <row r="124" spans="1:4" x14ac:dyDescent="0.55000000000000004">
      <c r="A124" s="346"/>
      <c r="B124" s="358"/>
      <c r="C124" s="359"/>
      <c r="D124" s="360"/>
    </row>
    <row r="125" spans="1:4" x14ac:dyDescent="0.55000000000000004">
      <c r="A125" s="346"/>
      <c r="B125" s="358"/>
      <c r="C125" s="359"/>
      <c r="D125" s="360"/>
    </row>
    <row r="126" spans="1:4" x14ac:dyDescent="0.55000000000000004">
      <c r="A126" s="346"/>
      <c r="B126" s="358"/>
      <c r="C126" s="359"/>
      <c r="D126" s="360"/>
    </row>
    <row r="127" spans="1:4" x14ac:dyDescent="0.55000000000000004">
      <c r="A127" s="346"/>
      <c r="B127" s="358"/>
      <c r="C127" s="359"/>
      <c r="D127" s="360"/>
    </row>
    <row r="128" spans="1:4" x14ac:dyDescent="0.55000000000000004">
      <c r="A128" s="346"/>
      <c r="B128" s="358"/>
      <c r="C128" s="359"/>
      <c r="D128" s="360"/>
    </row>
    <row r="129" spans="1:4" x14ac:dyDescent="0.55000000000000004">
      <c r="A129" s="346"/>
      <c r="B129" s="358"/>
      <c r="C129" s="359"/>
      <c r="D129" s="360"/>
    </row>
    <row r="130" spans="1:4" x14ac:dyDescent="0.55000000000000004">
      <c r="A130" s="346"/>
      <c r="B130" s="358"/>
      <c r="C130" s="359"/>
      <c r="D130" s="360"/>
    </row>
    <row r="131" spans="1:4" x14ac:dyDescent="0.55000000000000004">
      <c r="A131" s="346"/>
      <c r="B131" s="358"/>
      <c r="C131" s="359"/>
      <c r="D131" s="360"/>
    </row>
    <row r="132" spans="1:4" x14ac:dyDescent="0.55000000000000004">
      <c r="A132" s="346"/>
      <c r="B132" s="358"/>
      <c r="C132" s="359"/>
      <c r="D132" s="360"/>
    </row>
    <row r="133" spans="1:4" x14ac:dyDescent="0.55000000000000004">
      <c r="A133" s="346"/>
      <c r="B133" s="358"/>
      <c r="C133" s="359"/>
      <c r="D133" s="360"/>
    </row>
    <row r="134" spans="1:4" x14ac:dyDescent="0.55000000000000004">
      <c r="A134" s="346"/>
      <c r="B134" s="358"/>
      <c r="C134" s="359"/>
      <c r="D134" s="360"/>
    </row>
    <row r="135" spans="1:4" x14ac:dyDescent="0.55000000000000004">
      <c r="A135" s="346"/>
      <c r="B135" s="358"/>
      <c r="C135" s="359"/>
      <c r="D135" s="360"/>
    </row>
    <row r="136" spans="1:4" x14ac:dyDescent="0.55000000000000004">
      <c r="A136" s="346"/>
      <c r="B136" s="358"/>
      <c r="C136" s="359"/>
      <c r="D136" s="360"/>
    </row>
    <row r="137" spans="1:4" x14ac:dyDescent="0.55000000000000004">
      <c r="A137" s="346"/>
      <c r="B137" s="358"/>
      <c r="C137" s="359"/>
      <c r="D137" s="360"/>
    </row>
    <row r="138" spans="1:4" x14ac:dyDescent="0.55000000000000004">
      <c r="A138" s="346"/>
      <c r="B138" s="358"/>
      <c r="C138" s="359"/>
      <c r="D138" s="360"/>
    </row>
    <row r="139" spans="1:4" x14ac:dyDescent="0.55000000000000004">
      <c r="A139" s="346"/>
      <c r="B139" s="358"/>
      <c r="C139" s="359"/>
      <c r="D139" s="360"/>
    </row>
    <row r="140" spans="1:4" x14ac:dyDescent="0.55000000000000004">
      <c r="A140" s="346"/>
      <c r="B140" s="358"/>
      <c r="C140" s="359"/>
      <c r="D140" s="360"/>
    </row>
    <row r="141" spans="1:4" x14ac:dyDescent="0.55000000000000004">
      <c r="A141" s="346"/>
      <c r="B141" s="358"/>
      <c r="C141" s="359"/>
      <c r="D141" s="360"/>
    </row>
    <row r="142" spans="1:4" x14ac:dyDescent="0.55000000000000004">
      <c r="A142" s="346"/>
      <c r="B142" s="358"/>
      <c r="C142" s="359"/>
      <c r="D142" s="360"/>
    </row>
    <row r="143" spans="1:4" x14ac:dyDescent="0.55000000000000004">
      <c r="A143" s="346"/>
      <c r="B143" s="358"/>
      <c r="C143" s="359"/>
      <c r="D143" s="360"/>
    </row>
    <row r="144" spans="1:4" x14ac:dyDescent="0.55000000000000004">
      <c r="A144" s="346"/>
      <c r="B144" s="358"/>
      <c r="C144" s="359"/>
      <c r="D144" s="360"/>
    </row>
    <row r="145" spans="1:4" x14ac:dyDescent="0.55000000000000004">
      <c r="A145" s="346"/>
      <c r="B145" s="358"/>
      <c r="C145" s="359"/>
      <c r="D145" s="360"/>
    </row>
    <row r="146" spans="1:4" x14ac:dyDescent="0.55000000000000004">
      <c r="A146" s="346"/>
      <c r="B146" s="358"/>
      <c r="C146" s="359"/>
      <c r="D146" s="360"/>
    </row>
    <row r="147" spans="1:4" x14ac:dyDescent="0.55000000000000004">
      <c r="A147" s="346"/>
      <c r="B147" s="358"/>
      <c r="C147" s="359"/>
      <c r="D147" s="360"/>
    </row>
    <row r="148" spans="1:4" x14ac:dyDescent="0.55000000000000004">
      <c r="A148" s="346"/>
      <c r="B148" s="358"/>
      <c r="C148" s="359"/>
      <c r="D148" s="360"/>
    </row>
    <row r="149" spans="1:4" x14ac:dyDescent="0.55000000000000004">
      <c r="A149" s="346"/>
      <c r="B149" s="358"/>
      <c r="C149" s="359"/>
      <c r="D149" s="360"/>
    </row>
    <row r="150" spans="1:4" x14ac:dyDescent="0.55000000000000004">
      <c r="A150" s="346"/>
      <c r="B150" s="358"/>
      <c r="C150" s="359"/>
      <c r="D150" s="360"/>
    </row>
    <row r="151" spans="1:4" x14ac:dyDescent="0.55000000000000004">
      <c r="A151" s="346"/>
      <c r="B151" s="358"/>
      <c r="C151" s="359"/>
      <c r="D151" s="360"/>
    </row>
    <row r="152" spans="1:4" x14ac:dyDescent="0.55000000000000004">
      <c r="A152" s="346"/>
      <c r="B152" s="358"/>
      <c r="C152" s="359"/>
      <c r="D152" s="360"/>
    </row>
    <row r="153" spans="1:4" x14ac:dyDescent="0.55000000000000004">
      <c r="A153" s="346"/>
      <c r="B153" s="358"/>
      <c r="C153" s="359"/>
      <c r="D153" s="360"/>
    </row>
    <row r="154" spans="1:4" x14ac:dyDescent="0.55000000000000004">
      <c r="A154" s="346"/>
      <c r="B154" s="358"/>
      <c r="C154" s="359"/>
      <c r="D154" s="360"/>
    </row>
    <row r="155" spans="1:4" x14ac:dyDescent="0.55000000000000004">
      <c r="A155" s="346"/>
      <c r="B155" s="358"/>
      <c r="C155" s="359"/>
      <c r="D155" s="360"/>
    </row>
    <row r="156" spans="1:4" x14ac:dyDescent="0.55000000000000004">
      <c r="A156" s="346"/>
      <c r="B156" s="358"/>
      <c r="C156" s="359"/>
      <c r="D156" s="360"/>
    </row>
    <row r="157" spans="1:4" x14ac:dyDescent="0.55000000000000004">
      <c r="A157" s="346"/>
      <c r="B157" s="358"/>
      <c r="C157" s="359"/>
      <c r="D157" s="360"/>
    </row>
    <row r="158" spans="1:4" x14ac:dyDescent="0.55000000000000004">
      <c r="A158" s="346"/>
      <c r="B158" s="358"/>
      <c r="C158" s="359"/>
      <c r="D158" s="360"/>
    </row>
    <row r="159" spans="1:4" x14ac:dyDescent="0.55000000000000004">
      <c r="A159" s="346"/>
      <c r="B159" s="358"/>
      <c r="C159" s="359"/>
      <c r="D159" s="360"/>
    </row>
    <row r="160" spans="1:4" x14ac:dyDescent="0.55000000000000004">
      <c r="A160" s="346"/>
      <c r="B160" s="358"/>
      <c r="C160" s="359"/>
      <c r="D160" s="360"/>
    </row>
    <row r="161" spans="1:4" x14ac:dyDescent="0.55000000000000004">
      <c r="A161" s="346"/>
      <c r="B161" s="358"/>
      <c r="C161" s="359"/>
      <c r="D161" s="360"/>
    </row>
    <row r="162" spans="1:4" x14ac:dyDescent="0.55000000000000004">
      <c r="A162" s="346"/>
      <c r="B162" s="358"/>
      <c r="C162" s="359"/>
      <c r="D162" s="360"/>
    </row>
    <row r="163" spans="1:4" x14ac:dyDescent="0.55000000000000004">
      <c r="A163" s="346"/>
      <c r="B163" s="358"/>
      <c r="C163" s="359"/>
      <c r="D163" s="360"/>
    </row>
    <row r="164" spans="1:4" x14ac:dyDescent="0.55000000000000004">
      <c r="A164" s="346"/>
      <c r="B164" s="358"/>
      <c r="C164" s="359"/>
      <c r="D164" s="360"/>
    </row>
    <row r="165" spans="1:4" x14ac:dyDescent="0.55000000000000004">
      <c r="A165" s="346"/>
      <c r="B165" s="358"/>
      <c r="C165" s="359"/>
      <c r="D165" s="360"/>
    </row>
    <row r="166" spans="1:4" x14ac:dyDescent="0.55000000000000004">
      <c r="A166" s="346"/>
      <c r="B166" s="358"/>
      <c r="C166" s="359"/>
      <c r="D166" s="360"/>
    </row>
    <row r="167" spans="1:4" x14ac:dyDescent="0.55000000000000004">
      <c r="A167" s="346"/>
      <c r="B167" s="358"/>
      <c r="C167" s="359"/>
      <c r="D167" s="360"/>
    </row>
    <row r="168" spans="1:4" x14ac:dyDescent="0.55000000000000004">
      <c r="A168" s="346"/>
      <c r="B168" s="358"/>
      <c r="C168" s="359"/>
      <c r="D168" s="360"/>
    </row>
    <row r="169" spans="1:4" x14ac:dyDescent="0.55000000000000004">
      <c r="A169" s="346"/>
      <c r="B169" s="358"/>
      <c r="C169" s="359"/>
      <c r="D169" s="360"/>
    </row>
    <row r="170" spans="1:4" x14ac:dyDescent="0.55000000000000004">
      <c r="A170" s="346"/>
      <c r="B170" s="358"/>
      <c r="C170" s="359"/>
      <c r="D170" s="360"/>
    </row>
    <row r="171" spans="1:4" x14ac:dyDescent="0.55000000000000004">
      <c r="A171" s="346"/>
      <c r="B171" s="358"/>
      <c r="C171" s="359"/>
      <c r="D171" s="360"/>
    </row>
    <row r="172" spans="1:4" x14ac:dyDescent="0.55000000000000004">
      <c r="A172" s="346"/>
      <c r="B172" s="358"/>
      <c r="C172" s="359"/>
      <c r="D172" s="360"/>
    </row>
    <row r="173" spans="1:4" x14ac:dyDescent="0.55000000000000004">
      <c r="A173" s="346"/>
      <c r="B173" s="358"/>
      <c r="C173" s="359"/>
      <c r="D173" s="360"/>
    </row>
    <row r="174" spans="1:4" x14ac:dyDescent="0.55000000000000004">
      <c r="A174" s="346"/>
      <c r="B174" s="358"/>
      <c r="C174" s="359"/>
      <c r="D174" s="360"/>
    </row>
    <row r="175" spans="1:4" x14ac:dyDescent="0.55000000000000004">
      <c r="A175" s="346"/>
      <c r="B175" s="358"/>
      <c r="C175" s="359"/>
      <c r="D175" s="360"/>
    </row>
    <row r="176" spans="1:4" x14ac:dyDescent="0.55000000000000004">
      <c r="A176" s="346"/>
      <c r="B176" s="358"/>
      <c r="C176" s="359"/>
      <c r="D176" s="360"/>
    </row>
    <row r="177" spans="1:4" x14ac:dyDescent="0.55000000000000004">
      <c r="A177" s="346"/>
      <c r="B177" s="358"/>
      <c r="C177" s="359"/>
      <c r="D177" s="360"/>
    </row>
    <row r="178" spans="1:4" x14ac:dyDescent="0.55000000000000004">
      <c r="A178" s="346"/>
      <c r="B178" s="358"/>
      <c r="C178" s="359"/>
      <c r="D178" s="360"/>
    </row>
    <row r="179" spans="1:4" x14ac:dyDescent="0.55000000000000004">
      <c r="A179" s="346"/>
      <c r="B179" s="358"/>
      <c r="C179" s="359"/>
      <c r="D179" s="360"/>
    </row>
    <row r="180" spans="1:4" x14ac:dyDescent="0.55000000000000004">
      <c r="A180" s="346"/>
      <c r="B180" s="358"/>
      <c r="C180" s="359"/>
      <c r="D180" s="360"/>
    </row>
    <row r="181" spans="1:4" x14ac:dyDescent="0.55000000000000004">
      <c r="A181" s="346"/>
      <c r="B181" s="358"/>
      <c r="C181" s="359"/>
      <c r="D181" s="360"/>
    </row>
    <row r="182" spans="1:4" x14ac:dyDescent="0.55000000000000004">
      <c r="A182" s="346"/>
      <c r="B182" s="358"/>
      <c r="C182" s="359"/>
      <c r="D182" s="360"/>
    </row>
    <row r="183" spans="1:4" x14ac:dyDescent="0.55000000000000004">
      <c r="A183" s="346"/>
      <c r="B183" s="358"/>
      <c r="C183" s="359"/>
      <c r="D183" s="360"/>
    </row>
    <row r="184" spans="1:4" x14ac:dyDescent="0.55000000000000004">
      <c r="A184" s="346"/>
      <c r="B184" s="358"/>
      <c r="C184" s="359"/>
      <c r="D184" s="360"/>
    </row>
    <row r="185" spans="1:4" x14ac:dyDescent="0.55000000000000004">
      <c r="A185" s="346"/>
      <c r="B185" s="358"/>
      <c r="C185" s="359"/>
      <c r="D185" s="360"/>
    </row>
    <row r="186" spans="1:4" x14ac:dyDescent="0.55000000000000004">
      <c r="A186" s="346"/>
      <c r="B186" s="358"/>
      <c r="C186" s="359"/>
      <c r="D186" s="360"/>
    </row>
    <row r="187" spans="1:4" x14ac:dyDescent="0.55000000000000004">
      <c r="A187" s="346"/>
      <c r="B187" s="358"/>
      <c r="C187" s="359"/>
      <c r="D187" s="360"/>
    </row>
    <row r="188" spans="1:4" x14ac:dyDescent="0.55000000000000004">
      <c r="A188" s="346"/>
      <c r="B188" s="358"/>
      <c r="C188" s="359"/>
      <c r="D188" s="360"/>
    </row>
    <row r="189" spans="1:4" x14ac:dyDescent="0.55000000000000004">
      <c r="A189" s="346"/>
      <c r="B189" s="358"/>
      <c r="C189" s="359"/>
      <c r="D189" s="360"/>
    </row>
    <row r="190" spans="1:4" x14ac:dyDescent="0.55000000000000004">
      <c r="A190" s="346"/>
      <c r="B190" s="358"/>
      <c r="C190" s="359"/>
      <c r="D190" s="360"/>
    </row>
    <row r="191" spans="1:4" x14ac:dyDescent="0.55000000000000004">
      <c r="A191" s="346"/>
      <c r="B191" s="358"/>
      <c r="C191" s="359"/>
      <c r="D191" s="360"/>
    </row>
    <row r="192" spans="1:4" x14ac:dyDescent="0.55000000000000004">
      <c r="A192" s="346"/>
      <c r="B192" s="358"/>
      <c r="C192" s="359"/>
      <c r="D192" s="360"/>
    </row>
    <row r="193" spans="1:4" x14ac:dyDescent="0.55000000000000004">
      <c r="A193" s="346"/>
      <c r="B193" s="358"/>
      <c r="C193" s="359"/>
      <c r="D193" s="360"/>
    </row>
    <row r="194" spans="1:4" x14ac:dyDescent="0.55000000000000004">
      <c r="A194" s="346"/>
      <c r="B194" s="358"/>
      <c r="C194" s="359"/>
      <c r="D194" s="360"/>
    </row>
    <row r="195" spans="1:4" x14ac:dyDescent="0.55000000000000004">
      <c r="A195" s="346"/>
      <c r="B195" s="358"/>
      <c r="C195" s="359"/>
      <c r="D195" s="360"/>
    </row>
    <row r="196" spans="1:4" x14ac:dyDescent="0.55000000000000004">
      <c r="A196" s="346"/>
      <c r="B196" s="358"/>
      <c r="C196" s="359"/>
      <c r="D196" s="360"/>
    </row>
    <row r="197" spans="1:4" x14ac:dyDescent="0.55000000000000004">
      <c r="A197" s="346"/>
      <c r="B197" s="358"/>
      <c r="C197" s="359"/>
      <c r="D197" s="360"/>
    </row>
    <row r="198" spans="1:4" x14ac:dyDescent="0.55000000000000004">
      <c r="A198" s="346"/>
      <c r="B198" s="358"/>
      <c r="C198" s="359"/>
      <c r="D198" s="360"/>
    </row>
    <row r="199" spans="1:4" x14ac:dyDescent="0.55000000000000004">
      <c r="A199" s="346"/>
      <c r="B199" s="358"/>
      <c r="C199" s="359"/>
      <c r="D199" s="360"/>
    </row>
    <row r="200" spans="1:4" x14ac:dyDescent="0.55000000000000004">
      <c r="A200" s="346"/>
      <c r="B200" s="358"/>
      <c r="C200" s="359"/>
      <c r="D200" s="360"/>
    </row>
    <row r="201" spans="1:4" x14ac:dyDescent="0.55000000000000004">
      <c r="A201" s="346"/>
      <c r="B201" s="358"/>
      <c r="C201" s="359"/>
      <c r="D201" s="360"/>
    </row>
    <row r="202" spans="1:4" x14ac:dyDescent="0.55000000000000004">
      <c r="A202" s="346"/>
      <c r="B202" s="358"/>
      <c r="C202" s="359"/>
      <c r="D202" s="360"/>
    </row>
    <row r="203" spans="1:4" x14ac:dyDescent="0.55000000000000004">
      <c r="A203" s="346"/>
      <c r="B203" s="358"/>
      <c r="C203" s="359"/>
      <c r="D203" s="360"/>
    </row>
    <row r="204" spans="1:4" x14ac:dyDescent="0.55000000000000004">
      <c r="A204" s="346"/>
      <c r="B204" s="358"/>
      <c r="C204" s="359"/>
      <c r="D204" s="360"/>
    </row>
    <row r="205" spans="1:4" x14ac:dyDescent="0.55000000000000004">
      <c r="A205" s="346"/>
      <c r="B205" s="358"/>
      <c r="C205" s="359"/>
      <c r="D205" s="360"/>
    </row>
    <row r="206" spans="1:4" x14ac:dyDescent="0.55000000000000004">
      <c r="A206" s="346"/>
      <c r="B206" s="358"/>
      <c r="C206" s="359"/>
      <c r="D206" s="360"/>
    </row>
    <row r="207" spans="1:4" x14ac:dyDescent="0.55000000000000004">
      <c r="A207" s="346"/>
      <c r="B207" s="358"/>
      <c r="C207" s="359"/>
      <c r="D207" s="360"/>
    </row>
    <row r="208" spans="1:4" x14ac:dyDescent="0.55000000000000004">
      <c r="A208" s="346"/>
      <c r="B208" s="358"/>
      <c r="C208" s="359"/>
      <c r="D208" s="360"/>
    </row>
    <row r="209" spans="1:4" x14ac:dyDescent="0.55000000000000004">
      <c r="A209" s="346"/>
      <c r="B209" s="358"/>
      <c r="C209" s="359"/>
      <c r="D209" s="360"/>
    </row>
    <row r="210" spans="1:4" x14ac:dyDescent="0.55000000000000004">
      <c r="A210" s="346"/>
      <c r="B210" s="358"/>
      <c r="C210" s="359"/>
      <c r="D210" s="360"/>
    </row>
    <row r="211" spans="1:4" x14ac:dyDescent="0.55000000000000004">
      <c r="A211" s="346"/>
      <c r="B211" s="358"/>
      <c r="C211" s="359"/>
      <c r="D211" s="360"/>
    </row>
    <row r="212" spans="1:4" x14ac:dyDescent="0.55000000000000004">
      <c r="A212" s="346"/>
      <c r="B212" s="358"/>
      <c r="C212" s="359"/>
      <c r="D212" s="360"/>
    </row>
    <row r="213" spans="1:4" x14ac:dyDescent="0.55000000000000004">
      <c r="A213" s="346"/>
      <c r="B213" s="358"/>
      <c r="C213" s="359"/>
      <c r="D213" s="360"/>
    </row>
    <row r="214" spans="1:4" x14ac:dyDescent="0.55000000000000004">
      <c r="A214" s="346"/>
      <c r="B214" s="358"/>
      <c r="C214" s="359"/>
      <c r="D214" s="360"/>
    </row>
    <row r="215" spans="1:4" x14ac:dyDescent="0.55000000000000004">
      <c r="A215" s="346"/>
      <c r="B215" s="358"/>
      <c r="C215" s="359"/>
      <c r="D215" s="360"/>
    </row>
    <row r="216" spans="1:4" x14ac:dyDescent="0.55000000000000004">
      <c r="A216" s="346"/>
      <c r="B216" s="358"/>
      <c r="C216" s="359"/>
      <c r="D216" s="360"/>
    </row>
    <row r="217" spans="1:4" x14ac:dyDescent="0.55000000000000004">
      <c r="A217" s="346"/>
      <c r="B217" s="358"/>
      <c r="C217" s="359"/>
      <c r="D217" s="360"/>
    </row>
    <row r="218" spans="1:4" x14ac:dyDescent="0.55000000000000004">
      <c r="A218" s="346"/>
      <c r="B218" s="358"/>
      <c r="C218" s="359"/>
      <c r="D218" s="360"/>
    </row>
    <row r="219" spans="1:4" x14ac:dyDescent="0.55000000000000004">
      <c r="A219" s="346"/>
      <c r="B219" s="358"/>
      <c r="C219" s="359"/>
      <c r="D219" s="360"/>
    </row>
    <row r="220" spans="1:4" x14ac:dyDescent="0.55000000000000004">
      <c r="A220" s="346"/>
      <c r="B220" s="358"/>
      <c r="C220" s="359"/>
      <c r="D220" s="360"/>
    </row>
    <row r="221" spans="1:4" x14ac:dyDescent="0.55000000000000004">
      <c r="A221" s="346"/>
      <c r="B221" s="358"/>
      <c r="C221" s="359"/>
      <c r="D221" s="360"/>
    </row>
    <row r="222" spans="1:4" x14ac:dyDescent="0.55000000000000004">
      <c r="A222" s="346"/>
      <c r="B222" s="358"/>
      <c r="C222" s="359"/>
      <c r="D222" s="360"/>
    </row>
    <row r="223" spans="1:4" x14ac:dyDescent="0.55000000000000004">
      <c r="A223" s="346"/>
      <c r="B223" s="358"/>
      <c r="C223" s="359"/>
      <c r="D223" s="360"/>
    </row>
    <row r="224" spans="1:4" x14ac:dyDescent="0.55000000000000004">
      <c r="A224" s="346"/>
      <c r="B224" s="358"/>
      <c r="C224" s="359"/>
      <c r="D224" s="360"/>
    </row>
    <row r="225" spans="1:4" x14ac:dyDescent="0.55000000000000004">
      <c r="A225" s="346"/>
      <c r="B225" s="358"/>
      <c r="C225" s="359"/>
      <c r="D225" s="360"/>
    </row>
    <row r="226" spans="1:4" x14ac:dyDescent="0.55000000000000004">
      <c r="A226" s="346"/>
      <c r="B226" s="358"/>
      <c r="C226" s="359"/>
      <c r="D226" s="360"/>
    </row>
    <row r="227" spans="1:4" x14ac:dyDescent="0.55000000000000004">
      <c r="A227" s="346"/>
      <c r="B227" s="358"/>
      <c r="C227" s="359"/>
      <c r="D227" s="360"/>
    </row>
    <row r="228" spans="1:4" x14ac:dyDescent="0.55000000000000004">
      <c r="A228" s="346"/>
      <c r="B228" s="358"/>
      <c r="C228" s="359"/>
      <c r="D228" s="360"/>
    </row>
    <row r="229" spans="1:4" x14ac:dyDescent="0.55000000000000004">
      <c r="A229" s="346"/>
      <c r="B229" s="358"/>
      <c r="C229" s="359"/>
      <c r="D229" s="360"/>
    </row>
    <row r="230" spans="1:4" x14ac:dyDescent="0.55000000000000004">
      <c r="A230" s="346"/>
      <c r="B230" s="358"/>
      <c r="C230" s="359"/>
      <c r="D230" s="360"/>
    </row>
    <row r="231" spans="1:4" x14ac:dyDescent="0.55000000000000004">
      <c r="A231" s="346"/>
      <c r="B231" s="358"/>
      <c r="C231" s="359"/>
      <c r="D231" s="360"/>
    </row>
    <row r="232" spans="1:4" x14ac:dyDescent="0.55000000000000004">
      <c r="A232" s="346"/>
      <c r="B232" s="358"/>
      <c r="C232" s="359"/>
      <c r="D232" s="360"/>
    </row>
    <row r="233" spans="1:4" x14ac:dyDescent="0.55000000000000004">
      <c r="A233" s="346"/>
      <c r="B233" s="358"/>
      <c r="C233" s="359"/>
      <c r="D233" s="360"/>
    </row>
    <row r="234" spans="1:4" x14ac:dyDescent="0.55000000000000004">
      <c r="A234" s="346"/>
      <c r="B234" s="358"/>
      <c r="C234" s="359"/>
      <c r="D234" s="360"/>
    </row>
    <row r="235" spans="1:4" x14ac:dyDescent="0.55000000000000004">
      <c r="A235" s="346"/>
      <c r="B235" s="358"/>
      <c r="C235" s="359"/>
      <c r="D235" s="360"/>
    </row>
    <row r="236" spans="1:4" x14ac:dyDescent="0.55000000000000004">
      <c r="A236" s="346"/>
      <c r="B236" s="358"/>
      <c r="C236" s="359"/>
      <c r="D236" s="360"/>
    </row>
    <row r="237" spans="1:4" x14ac:dyDescent="0.55000000000000004">
      <c r="A237" s="346"/>
      <c r="B237" s="358"/>
      <c r="C237" s="359"/>
      <c r="D237" s="360"/>
    </row>
    <row r="238" spans="1:4" x14ac:dyDescent="0.55000000000000004">
      <c r="A238" s="346"/>
      <c r="B238" s="358"/>
      <c r="C238" s="359"/>
      <c r="D238" s="360"/>
    </row>
    <row r="239" spans="1:4" x14ac:dyDescent="0.55000000000000004">
      <c r="A239" s="346"/>
      <c r="B239" s="358"/>
      <c r="C239" s="359"/>
      <c r="D239" s="360"/>
    </row>
    <row r="240" spans="1:4" x14ac:dyDescent="0.55000000000000004">
      <c r="A240" s="346"/>
      <c r="B240" s="358"/>
      <c r="C240" s="359"/>
      <c r="D240" s="360"/>
    </row>
    <row r="241" spans="1:4" x14ac:dyDescent="0.55000000000000004">
      <c r="A241" s="346"/>
      <c r="B241" s="358"/>
      <c r="C241" s="359"/>
      <c r="D241" s="360"/>
    </row>
    <row r="242" spans="1:4" x14ac:dyDescent="0.55000000000000004">
      <c r="A242" s="346"/>
      <c r="B242" s="358"/>
      <c r="C242" s="359"/>
      <c r="D242" s="360"/>
    </row>
    <row r="243" spans="1:4" x14ac:dyDescent="0.55000000000000004">
      <c r="A243" s="346"/>
      <c r="B243" s="358"/>
      <c r="C243" s="359"/>
      <c r="D243" s="360"/>
    </row>
    <row r="244" spans="1:4" x14ac:dyDescent="0.55000000000000004">
      <c r="A244" s="346"/>
      <c r="B244" s="358"/>
      <c r="C244" s="359"/>
      <c r="D244" s="360"/>
    </row>
    <row r="245" spans="1:4" x14ac:dyDescent="0.55000000000000004">
      <c r="A245" s="346"/>
      <c r="B245" s="358"/>
      <c r="C245" s="359"/>
      <c r="D245" s="360"/>
    </row>
    <row r="246" spans="1:4" x14ac:dyDescent="0.55000000000000004">
      <c r="A246" s="346"/>
      <c r="B246" s="358"/>
      <c r="C246" s="359"/>
      <c r="D246" s="360"/>
    </row>
    <row r="247" spans="1:4" x14ac:dyDescent="0.55000000000000004">
      <c r="A247" s="346"/>
      <c r="B247" s="358"/>
      <c r="C247" s="359"/>
      <c r="D247" s="360"/>
    </row>
    <row r="248" spans="1:4" x14ac:dyDescent="0.55000000000000004">
      <c r="A248" s="346"/>
      <c r="B248" s="358"/>
      <c r="C248" s="359"/>
      <c r="D248" s="360"/>
    </row>
    <row r="249" spans="1:4" x14ac:dyDescent="0.55000000000000004">
      <c r="A249" s="346"/>
      <c r="B249" s="358"/>
      <c r="C249" s="359"/>
      <c r="D249" s="360"/>
    </row>
    <row r="250" spans="1:4" x14ac:dyDescent="0.55000000000000004">
      <c r="A250" s="346"/>
      <c r="B250" s="358"/>
      <c r="C250" s="359"/>
      <c r="D250" s="360"/>
    </row>
    <row r="251" spans="1:4" x14ac:dyDescent="0.55000000000000004">
      <c r="A251" s="346"/>
      <c r="B251" s="358"/>
      <c r="C251" s="359"/>
      <c r="D251" s="360"/>
    </row>
    <row r="252" spans="1:4" x14ac:dyDescent="0.55000000000000004">
      <c r="A252" s="346"/>
      <c r="B252" s="358"/>
      <c r="C252" s="359"/>
      <c r="D252" s="360"/>
    </row>
    <row r="253" spans="1:4" x14ac:dyDescent="0.55000000000000004">
      <c r="A253" s="346"/>
      <c r="B253" s="358"/>
      <c r="C253" s="359"/>
      <c r="D253" s="360"/>
    </row>
    <row r="254" spans="1:4" x14ac:dyDescent="0.55000000000000004">
      <c r="A254" s="346"/>
      <c r="B254" s="358"/>
      <c r="C254" s="359"/>
      <c r="D254" s="360"/>
    </row>
    <row r="255" spans="1:4" x14ac:dyDescent="0.55000000000000004">
      <c r="A255" s="346"/>
      <c r="B255" s="358"/>
      <c r="C255" s="359"/>
      <c r="D255" s="360"/>
    </row>
    <row r="256" spans="1:4" x14ac:dyDescent="0.55000000000000004">
      <c r="A256" s="346"/>
      <c r="B256" s="358"/>
      <c r="C256" s="359"/>
      <c r="D256" s="360"/>
    </row>
    <row r="257" spans="1:4" x14ac:dyDescent="0.55000000000000004">
      <c r="A257" s="346"/>
      <c r="B257" s="358"/>
      <c r="C257" s="359"/>
      <c r="D257" s="360"/>
    </row>
    <row r="258" spans="1:4" x14ac:dyDescent="0.55000000000000004">
      <c r="A258" s="346"/>
      <c r="B258" s="358"/>
      <c r="C258" s="359"/>
      <c r="D258" s="360"/>
    </row>
    <row r="259" spans="1:4" x14ac:dyDescent="0.55000000000000004">
      <c r="A259" s="346"/>
      <c r="B259" s="358"/>
      <c r="C259" s="359"/>
      <c r="D259" s="360"/>
    </row>
    <row r="260" spans="1:4" x14ac:dyDescent="0.55000000000000004">
      <c r="A260" s="346"/>
      <c r="B260" s="358"/>
      <c r="C260" s="359"/>
      <c r="D260" s="360"/>
    </row>
    <row r="261" spans="1:4" x14ac:dyDescent="0.55000000000000004">
      <c r="A261" s="346"/>
      <c r="B261" s="358"/>
      <c r="C261" s="359"/>
      <c r="D261" s="360"/>
    </row>
    <row r="262" spans="1:4" x14ac:dyDescent="0.55000000000000004">
      <c r="A262" s="346"/>
      <c r="B262" s="358"/>
      <c r="C262" s="359"/>
      <c r="D262" s="360"/>
    </row>
    <row r="263" spans="1:4" x14ac:dyDescent="0.55000000000000004">
      <c r="A263" s="346"/>
      <c r="B263" s="358"/>
      <c r="C263" s="359"/>
      <c r="D263" s="360"/>
    </row>
    <row r="264" spans="1:4" x14ac:dyDescent="0.55000000000000004">
      <c r="A264" s="346"/>
      <c r="B264" s="358"/>
      <c r="C264" s="359"/>
      <c r="D264" s="360"/>
    </row>
    <row r="265" spans="1:4" x14ac:dyDescent="0.55000000000000004">
      <c r="A265" s="346"/>
      <c r="B265" s="358"/>
      <c r="C265" s="359"/>
      <c r="D265" s="360"/>
    </row>
    <row r="266" spans="1:4" x14ac:dyDescent="0.55000000000000004">
      <c r="A266" s="346"/>
      <c r="B266" s="358"/>
      <c r="C266" s="359"/>
      <c r="D266" s="360"/>
    </row>
    <row r="267" spans="1:4" x14ac:dyDescent="0.55000000000000004">
      <c r="A267" s="346"/>
      <c r="B267" s="358"/>
      <c r="C267" s="359"/>
      <c r="D267" s="360"/>
    </row>
    <row r="268" spans="1:4" x14ac:dyDescent="0.55000000000000004">
      <c r="A268" s="346"/>
      <c r="B268" s="358"/>
      <c r="C268" s="359"/>
      <c r="D268" s="360"/>
    </row>
    <row r="269" spans="1:4" x14ac:dyDescent="0.55000000000000004">
      <c r="A269" s="346"/>
      <c r="B269" s="358"/>
      <c r="C269" s="359"/>
      <c r="D269" s="360"/>
    </row>
    <row r="270" spans="1:4" x14ac:dyDescent="0.55000000000000004">
      <c r="A270" s="346"/>
      <c r="B270" s="358"/>
      <c r="C270" s="359"/>
      <c r="D270" s="360"/>
    </row>
    <row r="271" spans="1:4" x14ac:dyDescent="0.55000000000000004">
      <c r="A271" s="346"/>
      <c r="B271" s="358"/>
      <c r="C271" s="359"/>
      <c r="D271" s="360"/>
    </row>
    <row r="272" spans="1:4" x14ac:dyDescent="0.55000000000000004">
      <c r="A272" s="346"/>
      <c r="B272" s="358"/>
      <c r="C272" s="359"/>
      <c r="D272" s="360"/>
    </row>
    <row r="273" spans="1:4" x14ac:dyDescent="0.55000000000000004">
      <c r="A273" s="346"/>
      <c r="B273" s="358"/>
      <c r="C273" s="359"/>
      <c r="D273" s="360"/>
    </row>
    <row r="274" spans="1:4" x14ac:dyDescent="0.55000000000000004">
      <c r="A274" s="346"/>
      <c r="B274" s="358"/>
      <c r="C274" s="359"/>
      <c r="D274" s="360"/>
    </row>
    <row r="275" spans="1:4" x14ac:dyDescent="0.55000000000000004">
      <c r="A275" s="346"/>
      <c r="B275" s="358"/>
      <c r="C275" s="359"/>
      <c r="D275" s="360"/>
    </row>
    <row r="276" spans="1:4" x14ac:dyDescent="0.55000000000000004">
      <c r="A276" s="346"/>
      <c r="B276" s="358"/>
      <c r="C276" s="359"/>
      <c r="D276" s="360"/>
    </row>
    <row r="277" spans="1:4" x14ac:dyDescent="0.55000000000000004">
      <c r="A277" s="346"/>
      <c r="B277" s="358"/>
      <c r="C277" s="359"/>
      <c r="D277" s="360"/>
    </row>
    <row r="278" spans="1:4" x14ac:dyDescent="0.55000000000000004">
      <c r="A278" s="346"/>
      <c r="B278" s="358"/>
      <c r="C278" s="359"/>
      <c r="D278" s="360"/>
    </row>
    <row r="279" spans="1:4" x14ac:dyDescent="0.55000000000000004">
      <c r="A279" s="346"/>
      <c r="B279" s="358"/>
      <c r="C279" s="359"/>
      <c r="D279" s="360"/>
    </row>
    <row r="280" spans="1:4" x14ac:dyDescent="0.55000000000000004">
      <c r="A280" s="346"/>
      <c r="B280" s="358"/>
      <c r="C280" s="359"/>
      <c r="D280" s="360"/>
    </row>
    <row r="281" spans="1:4" x14ac:dyDescent="0.55000000000000004">
      <c r="A281" s="346"/>
      <c r="B281" s="358"/>
      <c r="C281" s="359"/>
      <c r="D281" s="360"/>
    </row>
    <row r="282" spans="1:4" x14ac:dyDescent="0.55000000000000004">
      <c r="A282" s="346"/>
      <c r="B282" s="358"/>
      <c r="C282" s="359"/>
      <c r="D282" s="360"/>
    </row>
    <row r="283" spans="1:4" x14ac:dyDescent="0.55000000000000004">
      <c r="A283" s="346"/>
      <c r="B283" s="358"/>
      <c r="C283" s="359"/>
      <c r="D283" s="360"/>
    </row>
    <row r="284" spans="1:4" x14ac:dyDescent="0.55000000000000004">
      <c r="A284" s="346"/>
      <c r="B284" s="358"/>
      <c r="C284" s="359"/>
      <c r="D284" s="360"/>
    </row>
    <row r="285" spans="1:4" x14ac:dyDescent="0.55000000000000004">
      <c r="A285" s="346"/>
      <c r="B285" s="358"/>
      <c r="C285" s="359"/>
      <c r="D285" s="360"/>
    </row>
    <row r="286" spans="1:4" x14ac:dyDescent="0.55000000000000004">
      <c r="A286" s="346"/>
      <c r="B286" s="358"/>
      <c r="C286" s="359"/>
      <c r="D286" s="360"/>
    </row>
    <row r="287" spans="1:4" x14ac:dyDescent="0.55000000000000004">
      <c r="A287" s="346"/>
      <c r="B287" s="358"/>
      <c r="C287" s="359"/>
      <c r="D287" s="360"/>
    </row>
    <row r="288" spans="1:4" x14ac:dyDescent="0.55000000000000004">
      <c r="A288" s="346"/>
      <c r="B288" s="358"/>
      <c r="C288" s="359"/>
      <c r="D288" s="360"/>
    </row>
    <row r="289" spans="1:4" x14ac:dyDescent="0.55000000000000004">
      <c r="A289" s="346"/>
      <c r="B289" s="358"/>
      <c r="C289" s="359"/>
      <c r="D289" s="360"/>
    </row>
    <row r="290" spans="1:4" x14ac:dyDescent="0.55000000000000004">
      <c r="A290" s="346"/>
      <c r="B290" s="358"/>
      <c r="C290" s="359"/>
      <c r="D290" s="360"/>
    </row>
    <row r="291" spans="1:4" x14ac:dyDescent="0.55000000000000004">
      <c r="A291" s="346"/>
      <c r="B291" s="358"/>
      <c r="C291" s="359"/>
      <c r="D291" s="360"/>
    </row>
    <row r="292" spans="1:4" x14ac:dyDescent="0.55000000000000004">
      <c r="A292" s="346"/>
      <c r="B292" s="358"/>
      <c r="C292" s="359"/>
      <c r="D292" s="360"/>
    </row>
    <row r="293" spans="1:4" x14ac:dyDescent="0.55000000000000004">
      <c r="A293" s="346"/>
      <c r="B293" s="358"/>
      <c r="C293" s="359"/>
      <c r="D293" s="360"/>
    </row>
    <row r="294" spans="1:4" x14ac:dyDescent="0.55000000000000004">
      <c r="A294" s="346"/>
      <c r="B294" s="358"/>
      <c r="C294" s="359"/>
      <c r="D294" s="360"/>
    </row>
    <row r="295" spans="1:4" x14ac:dyDescent="0.55000000000000004">
      <c r="A295" s="346"/>
      <c r="B295" s="358"/>
      <c r="C295" s="359"/>
      <c r="D295" s="360"/>
    </row>
    <row r="296" spans="1:4" x14ac:dyDescent="0.55000000000000004">
      <c r="A296" s="346"/>
      <c r="B296" s="358"/>
      <c r="C296" s="359"/>
      <c r="D296" s="360"/>
    </row>
    <row r="297" spans="1:4" x14ac:dyDescent="0.55000000000000004">
      <c r="A297" s="346"/>
      <c r="B297" s="358"/>
      <c r="C297" s="359"/>
      <c r="D297" s="360"/>
    </row>
    <row r="298" spans="1:4" x14ac:dyDescent="0.55000000000000004">
      <c r="A298" s="346"/>
      <c r="B298" s="358"/>
      <c r="C298" s="359"/>
      <c r="D298" s="360"/>
    </row>
    <row r="299" spans="1:4" x14ac:dyDescent="0.55000000000000004">
      <c r="A299" s="346"/>
      <c r="B299" s="358"/>
      <c r="C299" s="359"/>
      <c r="D299" s="360"/>
    </row>
    <row r="300" spans="1:4" x14ac:dyDescent="0.55000000000000004">
      <c r="A300" s="346"/>
      <c r="B300" s="358"/>
      <c r="C300" s="359"/>
      <c r="D300" s="360"/>
    </row>
    <row r="301" spans="1:4" x14ac:dyDescent="0.55000000000000004">
      <c r="A301" s="346"/>
      <c r="B301" s="358"/>
      <c r="C301" s="359"/>
      <c r="D301" s="360"/>
    </row>
    <row r="302" spans="1:4" x14ac:dyDescent="0.55000000000000004">
      <c r="A302" s="346"/>
      <c r="B302" s="358"/>
      <c r="C302" s="359"/>
      <c r="D302" s="360"/>
    </row>
    <row r="303" spans="1:4" x14ac:dyDescent="0.55000000000000004">
      <c r="A303" s="346"/>
      <c r="B303" s="358"/>
      <c r="C303" s="359"/>
      <c r="D303" s="360"/>
    </row>
    <row r="304" spans="1:4" x14ac:dyDescent="0.55000000000000004">
      <c r="A304" s="346"/>
      <c r="B304" s="358"/>
      <c r="C304" s="359"/>
      <c r="D304" s="360"/>
    </row>
    <row r="305" spans="1:4" x14ac:dyDescent="0.55000000000000004">
      <c r="A305" s="346"/>
      <c r="B305" s="358"/>
      <c r="C305" s="359"/>
      <c r="D305" s="360"/>
    </row>
    <row r="306" spans="1:4" x14ac:dyDescent="0.55000000000000004">
      <c r="A306" s="346"/>
      <c r="B306" s="358"/>
      <c r="C306" s="359"/>
      <c r="D306" s="360"/>
    </row>
    <row r="307" spans="1:4" x14ac:dyDescent="0.55000000000000004">
      <c r="A307" s="346"/>
      <c r="B307" s="358"/>
      <c r="C307" s="359"/>
      <c r="D307" s="360"/>
    </row>
    <row r="308" spans="1:4" x14ac:dyDescent="0.55000000000000004">
      <c r="A308" s="346"/>
      <c r="B308" s="358"/>
      <c r="C308" s="359"/>
      <c r="D308" s="360"/>
    </row>
    <row r="309" spans="1:4" x14ac:dyDescent="0.55000000000000004">
      <c r="A309" s="346"/>
      <c r="B309" s="358"/>
      <c r="C309" s="359"/>
      <c r="D309" s="360"/>
    </row>
    <row r="310" spans="1:4" x14ac:dyDescent="0.55000000000000004">
      <c r="A310" s="346"/>
      <c r="B310" s="358"/>
      <c r="C310" s="359"/>
      <c r="D310" s="360"/>
    </row>
    <row r="311" spans="1:4" x14ac:dyDescent="0.55000000000000004">
      <c r="A311" s="346"/>
      <c r="B311" s="358"/>
      <c r="C311" s="359"/>
      <c r="D311" s="360"/>
    </row>
    <row r="312" spans="1:4" x14ac:dyDescent="0.55000000000000004">
      <c r="A312" s="346"/>
      <c r="B312" s="358"/>
      <c r="C312" s="359"/>
      <c r="D312" s="360"/>
    </row>
    <row r="313" spans="1:4" x14ac:dyDescent="0.55000000000000004">
      <c r="A313" s="346"/>
      <c r="B313" s="358"/>
      <c r="C313" s="359"/>
      <c r="D313" s="360"/>
    </row>
    <row r="314" spans="1:4" x14ac:dyDescent="0.55000000000000004">
      <c r="A314" s="346"/>
      <c r="B314" s="358"/>
      <c r="C314" s="359"/>
      <c r="D314" s="360"/>
    </row>
    <row r="315" spans="1:4" x14ac:dyDescent="0.55000000000000004">
      <c r="A315" s="346"/>
      <c r="B315" s="358"/>
      <c r="C315" s="359"/>
      <c r="D315" s="360"/>
    </row>
    <row r="316" spans="1:4" x14ac:dyDescent="0.55000000000000004">
      <c r="A316" s="346"/>
      <c r="B316" s="358"/>
      <c r="C316" s="359"/>
      <c r="D316" s="360"/>
    </row>
    <row r="317" spans="1:4" x14ac:dyDescent="0.55000000000000004">
      <c r="A317" s="346"/>
      <c r="B317" s="358"/>
      <c r="C317" s="359"/>
      <c r="D317" s="360"/>
    </row>
    <row r="318" spans="1:4" x14ac:dyDescent="0.55000000000000004">
      <c r="A318" s="346"/>
      <c r="B318" s="358"/>
      <c r="C318" s="359"/>
      <c r="D318" s="360"/>
    </row>
    <row r="319" spans="1:4" x14ac:dyDescent="0.55000000000000004">
      <c r="A319" s="346"/>
      <c r="B319" s="358"/>
      <c r="C319" s="359"/>
      <c r="D319" s="360"/>
    </row>
    <row r="320" spans="1:4" x14ac:dyDescent="0.55000000000000004">
      <c r="A320" s="346"/>
      <c r="B320" s="358"/>
      <c r="C320" s="359"/>
      <c r="D320" s="360"/>
    </row>
    <row r="321" spans="1:4" x14ac:dyDescent="0.55000000000000004">
      <c r="A321" s="346"/>
      <c r="B321" s="358"/>
      <c r="C321" s="359"/>
      <c r="D321" s="360"/>
    </row>
    <row r="322" spans="1:4" x14ac:dyDescent="0.55000000000000004">
      <c r="A322" s="346"/>
      <c r="B322" s="358"/>
      <c r="C322" s="359"/>
      <c r="D322" s="360"/>
    </row>
    <row r="323" spans="1:4" x14ac:dyDescent="0.55000000000000004">
      <c r="A323" s="346"/>
      <c r="B323" s="358"/>
      <c r="C323" s="359"/>
      <c r="D323" s="360"/>
    </row>
    <row r="324" spans="1:4" x14ac:dyDescent="0.55000000000000004">
      <c r="A324" s="346"/>
      <c r="B324" s="358"/>
      <c r="C324" s="359"/>
      <c r="D324" s="360"/>
    </row>
    <row r="325" spans="1:4" x14ac:dyDescent="0.55000000000000004">
      <c r="A325" s="346"/>
      <c r="B325" s="358"/>
      <c r="C325" s="359"/>
      <c r="D325" s="360"/>
    </row>
    <row r="326" spans="1:4" x14ac:dyDescent="0.55000000000000004">
      <c r="A326" s="346"/>
      <c r="B326" s="358"/>
      <c r="C326" s="359"/>
      <c r="D326" s="360"/>
    </row>
    <row r="327" spans="1:4" x14ac:dyDescent="0.55000000000000004">
      <c r="A327" s="346"/>
      <c r="B327" s="358"/>
      <c r="C327" s="359"/>
      <c r="D327" s="360"/>
    </row>
    <row r="328" spans="1:4" x14ac:dyDescent="0.55000000000000004">
      <c r="A328" s="346"/>
      <c r="B328" s="358"/>
      <c r="C328" s="359"/>
      <c r="D328" s="360"/>
    </row>
    <row r="329" spans="1:4" x14ac:dyDescent="0.55000000000000004">
      <c r="A329" s="346"/>
      <c r="B329" s="358"/>
      <c r="C329" s="359"/>
      <c r="D329" s="360"/>
    </row>
    <row r="330" spans="1:4" x14ac:dyDescent="0.55000000000000004">
      <c r="A330" s="346"/>
      <c r="B330" s="358"/>
      <c r="C330" s="359"/>
      <c r="D330" s="360"/>
    </row>
    <row r="331" spans="1:4" x14ac:dyDescent="0.55000000000000004">
      <c r="A331" s="346"/>
      <c r="B331" s="358"/>
      <c r="C331" s="359"/>
      <c r="D331" s="360"/>
    </row>
    <row r="332" spans="1:4" x14ac:dyDescent="0.55000000000000004">
      <c r="A332" s="346"/>
      <c r="B332" s="358"/>
      <c r="C332" s="359"/>
      <c r="D332" s="360"/>
    </row>
    <row r="333" spans="1:4" x14ac:dyDescent="0.55000000000000004">
      <c r="A333" s="346"/>
      <c r="B333" s="358"/>
      <c r="C333" s="359"/>
      <c r="D333" s="360"/>
    </row>
    <row r="334" spans="1:4" x14ac:dyDescent="0.55000000000000004">
      <c r="A334" s="346"/>
      <c r="B334" s="358"/>
      <c r="C334" s="359"/>
      <c r="D334" s="360"/>
    </row>
    <row r="335" spans="1:4" x14ac:dyDescent="0.55000000000000004">
      <c r="A335" s="346"/>
      <c r="B335" s="358"/>
      <c r="C335" s="359"/>
      <c r="D335" s="360"/>
    </row>
    <row r="336" spans="1:4" x14ac:dyDescent="0.55000000000000004">
      <c r="A336" s="346"/>
      <c r="B336" s="358"/>
      <c r="C336" s="359"/>
      <c r="D336" s="360"/>
    </row>
    <row r="337" spans="1:4" x14ac:dyDescent="0.55000000000000004">
      <c r="A337" s="346"/>
      <c r="B337" s="358"/>
      <c r="C337" s="359"/>
      <c r="D337" s="360"/>
    </row>
    <row r="338" spans="1:4" x14ac:dyDescent="0.55000000000000004">
      <c r="A338" s="346"/>
      <c r="B338" s="358"/>
      <c r="C338" s="359"/>
      <c r="D338" s="360"/>
    </row>
    <row r="339" spans="1:4" x14ac:dyDescent="0.55000000000000004">
      <c r="A339" s="346"/>
      <c r="B339" s="358"/>
      <c r="C339" s="359"/>
      <c r="D339" s="360"/>
    </row>
    <row r="340" spans="1:4" x14ac:dyDescent="0.55000000000000004">
      <c r="A340" s="346"/>
      <c r="B340" s="358"/>
      <c r="C340" s="359"/>
      <c r="D340" s="360"/>
    </row>
    <row r="341" spans="1:4" x14ac:dyDescent="0.55000000000000004">
      <c r="A341" s="346"/>
      <c r="B341" s="358"/>
      <c r="C341" s="359"/>
      <c r="D341" s="360"/>
    </row>
    <row r="342" spans="1:4" x14ac:dyDescent="0.55000000000000004">
      <c r="A342" s="346"/>
      <c r="B342" s="358"/>
      <c r="C342" s="359"/>
      <c r="D342" s="360"/>
    </row>
    <row r="343" spans="1:4" x14ac:dyDescent="0.55000000000000004">
      <c r="A343" s="346"/>
      <c r="B343" s="358"/>
      <c r="C343" s="359"/>
      <c r="D343" s="360"/>
    </row>
    <row r="344" spans="1:4" x14ac:dyDescent="0.55000000000000004">
      <c r="A344" s="346"/>
      <c r="B344" s="358"/>
      <c r="C344" s="359"/>
      <c r="D344" s="360"/>
    </row>
    <row r="345" spans="1:4" x14ac:dyDescent="0.55000000000000004">
      <c r="A345" s="346"/>
      <c r="B345" s="358"/>
      <c r="C345" s="359"/>
      <c r="D345" s="360"/>
    </row>
    <row r="346" spans="1:4" x14ac:dyDescent="0.55000000000000004">
      <c r="A346" s="346"/>
      <c r="B346" s="358"/>
      <c r="C346" s="359"/>
      <c r="D346" s="360"/>
    </row>
    <row r="347" spans="1:4" x14ac:dyDescent="0.55000000000000004">
      <c r="A347" s="346"/>
      <c r="B347" s="358"/>
      <c r="C347" s="359"/>
      <c r="D347" s="360"/>
    </row>
    <row r="348" spans="1:4" x14ac:dyDescent="0.55000000000000004">
      <c r="A348" s="346"/>
      <c r="B348" s="358"/>
      <c r="C348" s="359"/>
      <c r="D348" s="360"/>
    </row>
    <row r="349" spans="1:4" x14ac:dyDescent="0.55000000000000004">
      <c r="A349" s="346"/>
      <c r="B349" s="358"/>
      <c r="C349" s="359"/>
      <c r="D349" s="360"/>
    </row>
    <row r="350" spans="1:4" x14ac:dyDescent="0.55000000000000004">
      <c r="A350" s="346"/>
      <c r="B350" s="358"/>
      <c r="C350" s="359"/>
      <c r="D350" s="360"/>
    </row>
    <row r="351" spans="1:4" x14ac:dyDescent="0.55000000000000004">
      <c r="A351" s="346"/>
      <c r="B351" s="358"/>
      <c r="C351" s="359"/>
      <c r="D351" s="360"/>
    </row>
    <row r="352" spans="1:4" x14ac:dyDescent="0.55000000000000004">
      <c r="A352" s="346"/>
      <c r="B352" s="358"/>
      <c r="C352" s="359"/>
      <c r="D352" s="360"/>
    </row>
    <row r="353" spans="1:4" x14ac:dyDescent="0.55000000000000004">
      <c r="A353" s="346"/>
      <c r="B353" s="358"/>
      <c r="C353" s="359"/>
      <c r="D353" s="360"/>
    </row>
    <row r="354" spans="1:4" x14ac:dyDescent="0.55000000000000004">
      <c r="A354" s="346"/>
      <c r="B354" s="358"/>
      <c r="C354" s="359"/>
      <c r="D354" s="360"/>
    </row>
    <row r="355" spans="1:4" x14ac:dyDescent="0.55000000000000004">
      <c r="A355" s="346"/>
      <c r="B355" s="358"/>
      <c r="C355" s="359"/>
      <c r="D355" s="360"/>
    </row>
    <row r="356" spans="1:4" x14ac:dyDescent="0.55000000000000004">
      <c r="A356" s="346"/>
      <c r="B356" s="358"/>
      <c r="C356" s="359"/>
      <c r="D356" s="360"/>
    </row>
    <row r="357" spans="1:4" x14ac:dyDescent="0.55000000000000004">
      <c r="A357" s="346"/>
      <c r="B357" s="358"/>
      <c r="C357" s="359"/>
      <c r="D357" s="360"/>
    </row>
    <row r="358" spans="1:4" x14ac:dyDescent="0.55000000000000004">
      <c r="A358" s="346"/>
      <c r="B358" s="358"/>
      <c r="C358" s="359"/>
      <c r="D358" s="360"/>
    </row>
    <row r="359" spans="1:4" x14ac:dyDescent="0.55000000000000004">
      <c r="A359" s="346"/>
      <c r="B359" s="358"/>
      <c r="C359" s="359"/>
      <c r="D359" s="360"/>
    </row>
    <row r="360" spans="1:4" x14ac:dyDescent="0.55000000000000004">
      <c r="A360" s="346"/>
      <c r="B360" s="358"/>
      <c r="C360" s="359"/>
      <c r="D360" s="360"/>
    </row>
    <row r="361" spans="1:4" x14ac:dyDescent="0.55000000000000004">
      <c r="A361" s="346"/>
      <c r="B361" s="358"/>
      <c r="C361" s="359"/>
      <c r="D361" s="360"/>
    </row>
    <row r="362" spans="1:4" x14ac:dyDescent="0.55000000000000004">
      <c r="A362" s="346"/>
      <c r="B362" s="358"/>
      <c r="C362" s="359"/>
      <c r="D362" s="360"/>
    </row>
    <row r="363" spans="1:4" x14ac:dyDescent="0.55000000000000004">
      <c r="A363" s="346"/>
      <c r="B363" s="358"/>
      <c r="C363" s="359"/>
      <c r="D363" s="360"/>
    </row>
    <row r="364" spans="1:4" x14ac:dyDescent="0.55000000000000004">
      <c r="A364" s="346"/>
      <c r="B364" s="358"/>
      <c r="C364" s="359"/>
      <c r="D364" s="360"/>
    </row>
    <row r="365" spans="1:4" x14ac:dyDescent="0.55000000000000004">
      <c r="A365" s="346"/>
      <c r="B365" s="358"/>
      <c r="C365" s="359"/>
      <c r="D365" s="360"/>
    </row>
    <row r="366" spans="1:4" x14ac:dyDescent="0.55000000000000004">
      <c r="A366" s="346"/>
      <c r="B366" s="358"/>
      <c r="C366" s="359"/>
      <c r="D366" s="360"/>
    </row>
    <row r="367" spans="1:4" x14ac:dyDescent="0.55000000000000004">
      <c r="A367" s="346"/>
      <c r="B367" s="358"/>
      <c r="C367" s="359"/>
      <c r="D367" s="360"/>
    </row>
    <row r="368" spans="1:4" x14ac:dyDescent="0.55000000000000004">
      <c r="A368" s="346"/>
      <c r="B368" s="358"/>
      <c r="C368" s="359"/>
      <c r="D368" s="360"/>
    </row>
    <row r="369" spans="1:4" x14ac:dyDescent="0.55000000000000004">
      <c r="A369" s="346"/>
      <c r="B369" s="358"/>
      <c r="C369" s="359"/>
      <c r="D369" s="360"/>
    </row>
    <row r="370" spans="1:4" x14ac:dyDescent="0.55000000000000004">
      <c r="A370" s="346"/>
      <c r="B370" s="358"/>
      <c r="C370" s="359"/>
      <c r="D370" s="360"/>
    </row>
    <row r="371" spans="1:4" x14ac:dyDescent="0.55000000000000004">
      <c r="A371" s="346"/>
      <c r="B371" s="358"/>
      <c r="C371" s="359"/>
      <c r="D371" s="360"/>
    </row>
    <row r="372" spans="1:4" x14ac:dyDescent="0.55000000000000004">
      <c r="A372" s="346"/>
      <c r="B372" s="358"/>
      <c r="C372" s="359"/>
      <c r="D372" s="360"/>
    </row>
    <row r="373" spans="1:4" x14ac:dyDescent="0.55000000000000004">
      <c r="A373" s="346"/>
      <c r="B373" s="358"/>
      <c r="C373" s="359"/>
      <c r="D373" s="360"/>
    </row>
    <row r="374" spans="1:4" x14ac:dyDescent="0.55000000000000004">
      <c r="A374" s="346"/>
      <c r="B374" s="358"/>
      <c r="C374" s="359"/>
      <c r="D374" s="360"/>
    </row>
    <row r="375" spans="1:4" x14ac:dyDescent="0.55000000000000004">
      <c r="A375" s="346"/>
      <c r="B375" s="358"/>
      <c r="C375" s="359"/>
      <c r="D375" s="360"/>
    </row>
    <row r="376" spans="1:4" x14ac:dyDescent="0.55000000000000004">
      <c r="A376" s="346"/>
      <c r="B376" s="358"/>
      <c r="C376" s="359"/>
      <c r="D376" s="360"/>
    </row>
    <row r="377" spans="1:4" x14ac:dyDescent="0.55000000000000004">
      <c r="A377" s="346"/>
      <c r="B377" s="358"/>
      <c r="C377" s="359"/>
      <c r="D377" s="360"/>
    </row>
    <row r="378" spans="1:4" x14ac:dyDescent="0.55000000000000004">
      <c r="A378" s="346"/>
      <c r="B378" s="358"/>
      <c r="C378" s="359"/>
      <c r="D378" s="360"/>
    </row>
    <row r="379" spans="1:4" x14ac:dyDescent="0.55000000000000004">
      <c r="A379" s="346"/>
      <c r="B379" s="358"/>
      <c r="C379" s="359"/>
      <c r="D379" s="360"/>
    </row>
    <row r="380" spans="1:4" x14ac:dyDescent="0.55000000000000004">
      <c r="A380" s="346"/>
      <c r="B380" s="358"/>
      <c r="C380" s="359"/>
      <c r="D380" s="360"/>
    </row>
    <row r="381" spans="1:4" x14ac:dyDescent="0.55000000000000004">
      <c r="A381" s="346"/>
      <c r="B381" s="358"/>
      <c r="C381" s="359"/>
      <c r="D381" s="360"/>
    </row>
    <row r="382" spans="1:4" x14ac:dyDescent="0.55000000000000004">
      <c r="A382" s="346"/>
      <c r="B382" s="358"/>
      <c r="C382" s="359"/>
      <c r="D382" s="360"/>
    </row>
    <row r="383" spans="1:4" x14ac:dyDescent="0.55000000000000004">
      <c r="A383" s="346"/>
      <c r="B383" s="358"/>
      <c r="C383" s="359"/>
      <c r="D383" s="360"/>
    </row>
    <row r="384" spans="1:4" x14ac:dyDescent="0.55000000000000004">
      <c r="A384" s="346"/>
      <c r="B384" s="358"/>
      <c r="C384" s="359"/>
      <c r="D384" s="360"/>
    </row>
    <row r="385" spans="1:4" x14ac:dyDescent="0.55000000000000004">
      <c r="A385" s="346"/>
      <c r="B385" s="358"/>
      <c r="C385" s="359"/>
      <c r="D385" s="360"/>
    </row>
    <row r="386" spans="1:4" x14ac:dyDescent="0.55000000000000004">
      <c r="A386" s="346"/>
      <c r="B386" s="358"/>
      <c r="C386" s="359"/>
      <c r="D386" s="360"/>
    </row>
    <row r="387" spans="1:4" x14ac:dyDescent="0.55000000000000004">
      <c r="A387" s="346"/>
      <c r="B387" s="358"/>
      <c r="C387" s="359"/>
      <c r="D387" s="360"/>
    </row>
    <row r="388" spans="1:4" x14ac:dyDescent="0.55000000000000004">
      <c r="A388" s="346"/>
      <c r="B388" s="358"/>
      <c r="C388" s="359"/>
      <c r="D388" s="360"/>
    </row>
    <row r="389" spans="1:4" x14ac:dyDescent="0.55000000000000004">
      <c r="A389" s="346"/>
      <c r="B389" s="358"/>
      <c r="C389" s="359"/>
      <c r="D389" s="360"/>
    </row>
    <row r="390" spans="1:4" x14ac:dyDescent="0.55000000000000004">
      <c r="A390" s="346"/>
      <c r="B390" s="358"/>
      <c r="C390" s="359"/>
      <c r="D390" s="360"/>
    </row>
    <row r="391" spans="1:4" x14ac:dyDescent="0.55000000000000004">
      <c r="A391" s="346"/>
      <c r="B391" s="358"/>
      <c r="C391" s="359"/>
      <c r="D391" s="360"/>
    </row>
    <row r="392" spans="1:4" x14ac:dyDescent="0.55000000000000004">
      <c r="A392" s="346"/>
      <c r="B392" s="358"/>
      <c r="C392" s="359"/>
      <c r="D392" s="360"/>
    </row>
    <row r="393" spans="1:4" x14ac:dyDescent="0.55000000000000004">
      <c r="A393" s="346"/>
      <c r="B393" s="358"/>
      <c r="C393" s="359"/>
      <c r="D393" s="360"/>
    </row>
    <row r="394" spans="1:4" x14ac:dyDescent="0.55000000000000004">
      <c r="A394" s="346"/>
      <c r="B394" s="358"/>
      <c r="C394" s="359"/>
      <c r="D394" s="360"/>
    </row>
    <row r="395" spans="1:4" x14ac:dyDescent="0.55000000000000004">
      <c r="A395" s="346"/>
      <c r="B395" s="358"/>
      <c r="C395" s="359"/>
      <c r="D395" s="360"/>
    </row>
    <row r="396" spans="1:4" x14ac:dyDescent="0.55000000000000004">
      <c r="A396" s="346"/>
      <c r="B396" s="358"/>
      <c r="C396" s="359"/>
      <c r="D396" s="360"/>
    </row>
    <row r="397" spans="1:4" x14ac:dyDescent="0.55000000000000004">
      <c r="A397" s="346"/>
      <c r="B397" s="358"/>
      <c r="C397" s="359"/>
      <c r="D397" s="360"/>
    </row>
    <row r="398" spans="1:4" x14ac:dyDescent="0.55000000000000004">
      <c r="A398" s="346"/>
      <c r="B398" s="358"/>
      <c r="C398" s="359"/>
      <c r="D398" s="360"/>
    </row>
    <row r="399" spans="1:4" x14ac:dyDescent="0.55000000000000004">
      <c r="A399" s="346"/>
      <c r="B399" s="358"/>
      <c r="C399" s="359"/>
      <c r="D399" s="360"/>
    </row>
    <row r="400" spans="1:4" x14ac:dyDescent="0.55000000000000004">
      <c r="A400" s="346"/>
      <c r="B400" s="358"/>
      <c r="C400" s="359"/>
      <c r="D400" s="360"/>
    </row>
    <row r="401" spans="1:4" x14ac:dyDescent="0.55000000000000004">
      <c r="A401" s="346"/>
      <c r="B401" s="358"/>
      <c r="C401" s="359"/>
      <c r="D401" s="360"/>
    </row>
    <row r="402" spans="1:4" x14ac:dyDescent="0.55000000000000004">
      <c r="A402" s="346"/>
      <c r="B402" s="358"/>
      <c r="C402" s="359"/>
      <c r="D402" s="360"/>
    </row>
    <row r="403" spans="1:4" x14ac:dyDescent="0.55000000000000004">
      <c r="A403" s="346"/>
      <c r="B403" s="358"/>
      <c r="C403" s="359"/>
      <c r="D403" s="360"/>
    </row>
    <row r="404" spans="1:4" x14ac:dyDescent="0.55000000000000004">
      <c r="A404" s="346"/>
      <c r="B404" s="358"/>
      <c r="C404" s="359"/>
      <c r="D404" s="360"/>
    </row>
    <row r="405" spans="1:4" x14ac:dyDescent="0.55000000000000004">
      <c r="A405" s="346"/>
      <c r="B405" s="358"/>
      <c r="C405" s="359"/>
      <c r="D405" s="360"/>
    </row>
    <row r="406" spans="1:4" x14ac:dyDescent="0.55000000000000004">
      <c r="A406" s="346"/>
      <c r="B406" s="358"/>
      <c r="C406" s="359"/>
      <c r="D406" s="360"/>
    </row>
    <row r="407" spans="1:4" x14ac:dyDescent="0.55000000000000004">
      <c r="A407" s="346"/>
      <c r="B407" s="358"/>
      <c r="C407" s="359"/>
      <c r="D407" s="360"/>
    </row>
    <row r="408" spans="1:4" x14ac:dyDescent="0.55000000000000004">
      <c r="A408" s="346"/>
      <c r="B408" s="358"/>
      <c r="C408" s="359"/>
      <c r="D408" s="360"/>
    </row>
    <row r="409" spans="1:4" x14ac:dyDescent="0.55000000000000004">
      <c r="A409" s="346"/>
      <c r="B409" s="358"/>
      <c r="C409" s="359"/>
      <c r="D409" s="360"/>
    </row>
    <row r="410" spans="1:4" x14ac:dyDescent="0.55000000000000004">
      <c r="A410" s="346"/>
      <c r="B410" s="358"/>
      <c r="C410" s="359"/>
      <c r="D410" s="360"/>
    </row>
    <row r="411" spans="1:4" x14ac:dyDescent="0.55000000000000004">
      <c r="A411" s="346"/>
      <c r="B411" s="358"/>
      <c r="C411" s="359"/>
      <c r="D411" s="360"/>
    </row>
    <row r="412" spans="1:4" x14ac:dyDescent="0.55000000000000004">
      <c r="A412" s="346"/>
      <c r="B412" s="358"/>
      <c r="C412" s="359"/>
      <c r="D412" s="360"/>
    </row>
    <row r="413" spans="1:4" x14ac:dyDescent="0.55000000000000004">
      <c r="A413" s="346"/>
      <c r="B413" s="358"/>
      <c r="C413" s="359"/>
      <c r="D413" s="360"/>
    </row>
    <row r="414" spans="1:4" x14ac:dyDescent="0.55000000000000004">
      <c r="A414" s="346"/>
      <c r="B414" s="358"/>
      <c r="C414" s="359"/>
      <c r="D414" s="360"/>
    </row>
    <row r="415" spans="1:4" x14ac:dyDescent="0.55000000000000004">
      <c r="A415" s="346"/>
      <c r="B415" s="358"/>
      <c r="C415" s="359"/>
      <c r="D415" s="360"/>
    </row>
    <row r="416" spans="1:4" x14ac:dyDescent="0.55000000000000004">
      <c r="A416" s="346"/>
      <c r="B416" s="358"/>
      <c r="C416" s="359"/>
      <c r="D416" s="360"/>
    </row>
    <row r="417" spans="1:4" x14ac:dyDescent="0.55000000000000004">
      <c r="A417" s="346"/>
      <c r="B417" s="358"/>
      <c r="C417" s="359"/>
      <c r="D417" s="360"/>
    </row>
    <row r="418" spans="1:4" x14ac:dyDescent="0.55000000000000004">
      <c r="A418" s="346"/>
      <c r="B418" s="358"/>
      <c r="C418" s="359"/>
      <c r="D418" s="360"/>
    </row>
    <row r="419" spans="1:4" x14ac:dyDescent="0.55000000000000004">
      <c r="A419" s="346"/>
      <c r="B419" s="358"/>
      <c r="C419" s="359"/>
      <c r="D419" s="360"/>
    </row>
    <row r="420" spans="1:4" x14ac:dyDescent="0.55000000000000004">
      <c r="A420" s="346"/>
      <c r="B420" s="358"/>
      <c r="C420" s="359"/>
      <c r="D420" s="360"/>
    </row>
    <row r="421" spans="1:4" x14ac:dyDescent="0.55000000000000004">
      <c r="A421" s="346"/>
      <c r="B421" s="358"/>
      <c r="C421" s="359"/>
      <c r="D421" s="360"/>
    </row>
    <row r="422" spans="1:4" x14ac:dyDescent="0.55000000000000004">
      <c r="A422" s="346"/>
      <c r="B422" s="358"/>
      <c r="C422" s="359"/>
      <c r="D422" s="360"/>
    </row>
    <row r="423" spans="1:4" x14ac:dyDescent="0.55000000000000004">
      <c r="A423" s="346"/>
      <c r="B423" s="358"/>
      <c r="C423" s="359"/>
      <c r="D423" s="360"/>
    </row>
    <row r="424" spans="1:4" x14ac:dyDescent="0.55000000000000004">
      <c r="A424" s="346"/>
      <c r="B424" s="358"/>
      <c r="C424" s="359"/>
      <c r="D424" s="360"/>
    </row>
    <row r="425" spans="1:4" x14ac:dyDescent="0.55000000000000004">
      <c r="A425" s="346"/>
      <c r="B425" s="358"/>
      <c r="C425" s="359"/>
      <c r="D425" s="360"/>
    </row>
    <row r="426" spans="1:4" x14ac:dyDescent="0.55000000000000004">
      <c r="A426" s="346"/>
      <c r="B426" s="358"/>
      <c r="C426" s="359"/>
      <c r="D426" s="360"/>
    </row>
    <row r="427" spans="1:4" x14ac:dyDescent="0.55000000000000004">
      <c r="A427" s="346"/>
      <c r="B427" s="358"/>
      <c r="C427" s="359"/>
      <c r="D427" s="360"/>
    </row>
    <row r="428" spans="1:4" x14ac:dyDescent="0.55000000000000004">
      <c r="A428" s="346"/>
      <c r="B428" s="358"/>
      <c r="C428" s="359"/>
      <c r="D428" s="360"/>
    </row>
    <row r="429" spans="1:4" x14ac:dyDescent="0.55000000000000004">
      <c r="A429" s="346"/>
      <c r="B429" s="358"/>
      <c r="C429" s="359"/>
      <c r="D429" s="360"/>
    </row>
    <row r="430" spans="1:4" x14ac:dyDescent="0.55000000000000004">
      <c r="A430" s="346"/>
      <c r="B430" s="358"/>
      <c r="C430" s="359"/>
      <c r="D430" s="360"/>
    </row>
    <row r="431" spans="1:4" x14ac:dyDescent="0.55000000000000004">
      <c r="A431" s="346"/>
      <c r="B431" s="358"/>
      <c r="C431" s="359"/>
      <c r="D431" s="360"/>
    </row>
    <row r="432" spans="1:4" x14ac:dyDescent="0.55000000000000004">
      <c r="A432" s="346"/>
      <c r="B432" s="358"/>
      <c r="C432" s="359"/>
      <c r="D432" s="360"/>
    </row>
    <row r="433" spans="1:4" x14ac:dyDescent="0.55000000000000004">
      <c r="A433" s="346"/>
      <c r="B433" s="358"/>
      <c r="C433" s="359"/>
      <c r="D433" s="360"/>
    </row>
    <row r="434" spans="1:4" x14ac:dyDescent="0.55000000000000004">
      <c r="A434" s="346"/>
      <c r="B434" s="358"/>
      <c r="C434" s="359"/>
      <c r="D434" s="360"/>
    </row>
    <row r="435" spans="1:4" x14ac:dyDescent="0.55000000000000004">
      <c r="A435" s="346"/>
      <c r="B435" s="358"/>
      <c r="C435" s="359"/>
      <c r="D435" s="360"/>
    </row>
    <row r="436" spans="1:4" x14ac:dyDescent="0.55000000000000004">
      <c r="A436" s="346"/>
      <c r="B436" s="358"/>
      <c r="C436" s="359"/>
      <c r="D436" s="360"/>
    </row>
    <row r="437" spans="1:4" x14ac:dyDescent="0.55000000000000004">
      <c r="A437" s="346"/>
      <c r="B437" s="358"/>
      <c r="C437" s="359"/>
      <c r="D437" s="360"/>
    </row>
    <row r="438" spans="1:4" x14ac:dyDescent="0.55000000000000004">
      <c r="A438" s="346"/>
      <c r="B438" s="358"/>
      <c r="C438" s="359"/>
      <c r="D438" s="360"/>
    </row>
    <row r="439" spans="1:4" x14ac:dyDescent="0.55000000000000004">
      <c r="A439" s="346"/>
      <c r="B439" s="358"/>
      <c r="C439" s="359"/>
      <c r="D439" s="360"/>
    </row>
    <row r="440" spans="1:4" x14ac:dyDescent="0.55000000000000004">
      <c r="A440" s="346"/>
      <c r="B440" s="358"/>
      <c r="C440" s="359"/>
      <c r="D440" s="360"/>
    </row>
    <row r="441" spans="1:4" x14ac:dyDescent="0.55000000000000004">
      <c r="A441" s="346"/>
      <c r="B441" s="358"/>
      <c r="C441" s="359"/>
      <c r="D441" s="360"/>
    </row>
    <row r="442" spans="1:4" x14ac:dyDescent="0.55000000000000004">
      <c r="A442" s="346"/>
      <c r="B442" s="358"/>
      <c r="C442" s="359"/>
      <c r="D442" s="360"/>
    </row>
    <row r="443" spans="1:4" x14ac:dyDescent="0.55000000000000004">
      <c r="A443" s="346"/>
      <c r="B443" s="358"/>
      <c r="C443" s="359"/>
      <c r="D443" s="360"/>
    </row>
    <row r="444" spans="1:4" x14ac:dyDescent="0.55000000000000004">
      <c r="A444" s="346"/>
      <c r="B444" s="358"/>
      <c r="C444" s="359"/>
      <c r="D444" s="360"/>
    </row>
    <row r="445" spans="1:4" x14ac:dyDescent="0.55000000000000004">
      <c r="A445" s="346"/>
      <c r="B445" s="358"/>
      <c r="C445" s="359"/>
      <c r="D445" s="360"/>
    </row>
    <row r="446" spans="1:4" x14ac:dyDescent="0.55000000000000004">
      <c r="A446" s="346"/>
      <c r="B446" s="358"/>
      <c r="C446" s="359"/>
      <c r="D446" s="360"/>
    </row>
    <row r="447" spans="1:4" x14ac:dyDescent="0.55000000000000004">
      <c r="A447" s="346"/>
      <c r="B447" s="358"/>
      <c r="C447" s="359"/>
      <c r="D447" s="360"/>
    </row>
    <row r="448" spans="1:4" x14ac:dyDescent="0.55000000000000004">
      <c r="A448" s="346"/>
      <c r="B448" s="358"/>
      <c r="C448" s="359"/>
      <c r="D448" s="360"/>
    </row>
    <row r="449" spans="1:4" x14ac:dyDescent="0.55000000000000004">
      <c r="A449" s="346"/>
      <c r="B449" s="358"/>
      <c r="C449" s="359"/>
      <c r="D449" s="360"/>
    </row>
    <row r="450" spans="1:4" x14ac:dyDescent="0.55000000000000004">
      <c r="A450" s="346"/>
      <c r="B450" s="358"/>
      <c r="C450" s="359"/>
      <c r="D450" s="360"/>
    </row>
    <row r="451" spans="1:4" x14ac:dyDescent="0.55000000000000004">
      <c r="A451" s="346"/>
      <c r="B451" s="358"/>
      <c r="C451" s="359"/>
      <c r="D451" s="360"/>
    </row>
    <row r="452" spans="1:4" x14ac:dyDescent="0.55000000000000004">
      <c r="A452" s="346"/>
      <c r="B452" s="358"/>
      <c r="C452" s="359"/>
      <c r="D452" s="360"/>
    </row>
    <row r="453" spans="1:4" x14ac:dyDescent="0.55000000000000004">
      <c r="A453" s="346"/>
      <c r="B453" s="358"/>
      <c r="C453" s="359"/>
      <c r="D453" s="360"/>
    </row>
    <row r="454" spans="1:4" x14ac:dyDescent="0.55000000000000004">
      <c r="A454" s="346"/>
      <c r="B454" s="358"/>
      <c r="C454" s="359"/>
      <c r="D454" s="360"/>
    </row>
    <row r="455" spans="1:4" x14ac:dyDescent="0.55000000000000004">
      <c r="A455" s="346"/>
      <c r="B455" s="358"/>
      <c r="C455" s="359"/>
      <c r="D455" s="360"/>
    </row>
    <row r="456" spans="1:4" x14ac:dyDescent="0.55000000000000004">
      <c r="A456" s="346"/>
      <c r="B456" s="358"/>
      <c r="C456" s="359"/>
      <c r="D456" s="360"/>
    </row>
    <row r="457" spans="1:4" x14ac:dyDescent="0.55000000000000004">
      <c r="A457" s="346"/>
      <c r="B457" s="358"/>
      <c r="C457" s="359"/>
      <c r="D457" s="360"/>
    </row>
    <row r="458" spans="1:4" x14ac:dyDescent="0.55000000000000004">
      <c r="A458" s="346"/>
      <c r="B458" s="358"/>
      <c r="C458" s="359"/>
      <c r="D458" s="360"/>
    </row>
    <row r="459" spans="1:4" x14ac:dyDescent="0.55000000000000004">
      <c r="A459" s="346"/>
      <c r="B459" s="358"/>
      <c r="C459" s="359"/>
      <c r="D459" s="360"/>
    </row>
    <row r="460" spans="1:4" x14ac:dyDescent="0.55000000000000004">
      <c r="A460" s="346"/>
      <c r="B460" s="358"/>
      <c r="C460" s="359"/>
      <c r="D460" s="360"/>
    </row>
    <row r="461" spans="1:4" x14ac:dyDescent="0.55000000000000004">
      <c r="A461" s="346"/>
      <c r="B461" s="358"/>
      <c r="C461" s="359"/>
      <c r="D461" s="360"/>
    </row>
    <row r="462" spans="1:4" x14ac:dyDescent="0.55000000000000004">
      <c r="A462" s="346"/>
      <c r="B462" s="358"/>
      <c r="C462" s="359"/>
      <c r="D462" s="360"/>
    </row>
    <row r="463" spans="1:4" x14ac:dyDescent="0.55000000000000004">
      <c r="A463" s="346"/>
      <c r="B463" s="358"/>
      <c r="C463" s="359"/>
      <c r="D463" s="360"/>
    </row>
    <row r="464" spans="1:4" x14ac:dyDescent="0.55000000000000004">
      <c r="A464" s="346"/>
      <c r="B464" s="358"/>
      <c r="C464" s="359"/>
      <c r="D464" s="360"/>
    </row>
    <row r="465" spans="1:4" x14ac:dyDescent="0.55000000000000004">
      <c r="A465" s="346"/>
      <c r="B465" s="358"/>
      <c r="C465" s="359"/>
      <c r="D465" s="360"/>
    </row>
    <row r="466" spans="1:4" x14ac:dyDescent="0.55000000000000004">
      <c r="A466" s="346"/>
      <c r="B466" s="358"/>
      <c r="C466" s="359"/>
      <c r="D466" s="360"/>
    </row>
    <row r="467" spans="1:4" x14ac:dyDescent="0.55000000000000004">
      <c r="A467" s="346"/>
      <c r="B467" s="358"/>
      <c r="C467" s="359"/>
      <c r="D467" s="360"/>
    </row>
    <row r="468" spans="1:4" x14ac:dyDescent="0.55000000000000004">
      <c r="A468" s="346"/>
      <c r="B468" s="358"/>
      <c r="C468" s="359"/>
      <c r="D468" s="360"/>
    </row>
    <row r="469" spans="1:4" x14ac:dyDescent="0.55000000000000004">
      <c r="A469" s="346"/>
      <c r="B469" s="358"/>
      <c r="C469" s="359"/>
      <c r="D469" s="360"/>
    </row>
    <row r="470" spans="1:4" x14ac:dyDescent="0.55000000000000004">
      <c r="A470" s="346"/>
      <c r="B470" s="358"/>
      <c r="C470" s="359"/>
      <c r="D470" s="360"/>
    </row>
    <row r="471" spans="1:4" x14ac:dyDescent="0.55000000000000004">
      <c r="A471" s="346"/>
      <c r="B471" s="358"/>
      <c r="C471" s="359"/>
      <c r="D471" s="360"/>
    </row>
    <row r="472" spans="1:4" x14ac:dyDescent="0.55000000000000004">
      <c r="A472" s="346"/>
      <c r="B472" s="358"/>
      <c r="C472" s="359"/>
      <c r="D472" s="360"/>
    </row>
    <row r="473" spans="1:4" x14ac:dyDescent="0.55000000000000004">
      <c r="A473" s="346"/>
      <c r="B473" s="358"/>
      <c r="C473" s="359"/>
      <c r="D473" s="360"/>
    </row>
    <row r="474" spans="1:4" x14ac:dyDescent="0.55000000000000004">
      <c r="A474" s="346"/>
      <c r="B474" s="358"/>
      <c r="C474" s="359"/>
      <c r="D474" s="360"/>
    </row>
    <row r="475" spans="1:4" x14ac:dyDescent="0.55000000000000004">
      <c r="A475" s="346"/>
      <c r="B475" s="358"/>
      <c r="C475" s="359"/>
      <c r="D475" s="360"/>
    </row>
    <row r="476" spans="1:4" x14ac:dyDescent="0.55000000000000004">
      <c r="A476" s="346"/>
      <c r="B476" s="358"/>
      <c r="C476" s="359"/>
      <c r="D476" s="360"/>
    </row>
    <row r="477" spans="1:4" x14ac:dyDescent="0.55000000000000004">
      <c r="A477" s="346"/>
      <c r="B477" s="358"/>
      <c r="C477" s="359"/>
      <c r="D477" s="360"/>
    </row>
    <row r="478" spans="1:4" x14ac:dyDescent="0.55000000000000004">
      <c r="A478" s="346"/>
      <c r="B478" s="358"/>
      <c r="C478" s="359"/>
      <c r="D478" s="360"/>
    </row>
    <row r="479" spans="1:4" x14ac:dyDescent="0.55000000000000004">
      <c r="A479" s="346"/>
      <c r="B479" s="358"/>
      <c r="C479" s="359"/>
      <c r="D479" s="360"/>
    </row>
    <row r="480" spans="1:4" x14ac:dyDescent="0.55000000000000004">
      <c r="A480" s="346"/>
      <c r="B480" s="358"/>
      <c r="C480" s="359"/>
      <c r="D480" s="360"/>
    </row>
    <row r="481" spans="1:4" x14ac:dyDescent="0.55000000000000004">
      <c r="A481" s="346"/>
      <c r="B481" s="358"/>
      <c r="C481" s="359"/>
      <c r="D481" s="360"/>
    </row>
    <row r="482" spans="1:4" x14ac:dyDescent="0.55000000000000004">
      <c r="A482" s="346"/>
      <c r="B482" s="358"/>
      <c r="C482" s="359"/>
      <c r="D482" s="360"/>
    </row>
    <row r="483" spans="1:4" x14ac:dyDescent="0.55000000000000004">
      <c r="A483" s="346"/>
      <c r="B483" s="358"/>
      <c r="C483" s="359"/>
      <c r="D483" s="360"/>
    </row>
    <row r="484" spans="1:4" x14ac:dyDescent="0.55000000000000004">
      <c r="A484" s="346"/>
      <c r="B484" s="358"/>
      <c r="C484" s="359"/>
      <c r="D484" s="360"/>
    </row>
    <row r="485" spans="1:4" x14ac:dyDescent="0.55000000000000004">
      <c r="A485" s="346"/>
      <c r="B485" s="358"/>
      <c r="C485" s="359"/>
      <c r="D485" s="360"/>
    </row>
    <row r="486" spans="1:4" x14ac:dyDescent="0.55000000000000004">
      <c r="A486" s="346"/>
      <c r="B486" s="358"/>
      <c r="C486" s="359"/>
      <c r="D486" s="360"/>
    </row>
    <row r="487" spans="1:4" x14ac:dyDescent="0.55000000000000004">
      <c r="A487" s="346"/>
      <c r="B487" s="358"/>
      <c r="C487" s="359"/>
      <c r="D487" s="360"/>
    </row>
    <row r="488" spans="1:4" x14ac:dyDescent="0.55000000000000004">
      <c r="A488" s="346"/>
      <c r="B488" s="358"/>
      <c r="C488" s="359"/>
      <c r="D488" s="360"/>
    </row>
    <row r="489" spans="1:4" x14ac:dyDescent="0.55000000000000004">
      <c r="A489" s="346"/>
      <c r="B489" s="358"/>
      <c r="C489" s="359"/>
      <c r="D489" s="360"/>
    </row>
    <row r="490" spans="1:4" x14ac:dyDescent="0.55000000000000004">
      <c r="A490" s="346"/>
      <c r="B490" s="358"/>
      <c r="C490" s="359"/>
      <c r="D490" s="360"/>
    </row>
    <row r="491" spans="1:4" x14ac:dyDescent="0.55000000000000004">
      <c r="A491" s="346"/>
      <c r="B491" s="358"/>
      <c r="C491" s="359"/>
      <c r="D491" s="360"/>
    </row>
    <row r="492" spans="1:4" x14ac:dyDescent="0.55000000000000004">
      <c r="A492" s="346"/>
      <c r="B492" s="358"/>
      <c r="C492" s="359"/>
      <c r="D492" s="360"/>
    </row>
    <row r="493" spans="1:4" x14ac:dyDescent="0.55000000000000004">
      <c r="A493" s="346"/>
      <c r="B493" s="358"/>
      <c r="C493" s="359"/>
      <c r="D493" s="360"/>
    </row>
    <row r="494" spans="1:4" x14ac:dyDescent="0.55000000000000004">
      <c r="A494" s="346"/>
      <c r="B494" s="358"/>
      <c r="C494" s="359"/>
      <c r="D494" s="360"/>
    </row>
    <row r="495" spans="1:4" x14ac:dyDescent="0.55000000000000004">
      <c r="A495" s="346"/>
      <c r="B495" s="358"/>
      <c r="C495" s="359"/>
      <c r="D495" s="360"/>
    </row>
    <row r="496" spans="1:4" x14ac:dyDescent="0.55000000000000004">
      <c r="A496" s="346"/>
      <c r="B496" s="358"/>
      <c r="C496" s="359"/>
      <c r="D496" s="360"/>
    </row>
    <row r="497" spans="1:4" x14ac:dyDescent="0.55000000000000004">
      <c r="A497" s="346"/>
      <c r="B497" s="358"/>
      <c r="C497" s="359"/>
      <c r="D497" s="360"/>
    </row>
    <row r="498" spans="1:4" x14ac:dyDescent="0.55000000000000004">
      <c r="A498" s="346"/>
      <c r="B498" s="358"/>
      <c r="C498" s="359"/>
      <c r="D498" s="360"/>
    </row>
    <row r="499" spans="1:4" x14ac:dyDescent="0.55000000000000004">
      <c r="A499" s="346"/>
      <c r="B499" s="358"/>
      <c r="C499" s="359"/>
      <c r="D499" s="360"/>
    </row>
    <row r="500" spans="1:4" x14ac:dyDescent="0.55000000000000004">
      <c r="A500" s="346"/>
      <c r="B500" s="358"/>
      <c r="C500" s="359"/>
      <c r="D500" s="360"/>
    </row>
    <row r="501" spans="1:4" x14ac:dyDescent="0.55000000000000004">
      <c r="A501" s="346"/>
      <c r="B501" s="358"/>
      <c r="C501" s="359"/>
      <c r="D501" s="360"/>
    </row>
    <row r="502" spans="1:4" x14ac:dyDescent="0.55000000000000004">
      <c r="A502" s="346"/>
      <c r="B502" s="358"/>
      <c r="C502" s="359"/>
      <c r="D502" s="360"/>
    </row>
    <row r="503" spans="1:4" x14ac:dyDescent="0.55000000000000004">
      <c r="A503" s="346"/>
      <c r="B503" s="358"/>
      <c r="C503" s="359"/>
      <c r="D503" s="360"/>
    </row>
    <row r="504" spans="1:4" x14ac:dyDescent="0.55000000000000004">
      <c r="A504" s="346"/>
      <c r="B504" s="358"/>
      <c r="C504" s="359"/>
      <c r="D504" s="360"/>
    </row>
    <row r="505" spans="1:4" x14ac:dyDescent="0.55000000000000004">
      <c r="A505" s="346"/>
      <c r="B505" s="358"/>
      <c r="C505" s="359"/>
      <c r="D505" s="360"/>
    </row>
    <row r="506" spans="1:4" x14ac:dyDescent="0.55000000000000004">
      <c r="A506" s="346"/>
      <c r="B506" s="358"/>
      <c r="C506" s="359"/>
      <c r="D506" s="360"/>
    </row>
    <row r="507" spans="1:4" x14ac:dyDescent="0.55000000000000004">
      <c r="A507" s="346"/>
      <c r="B507" s="358"/>
      <c r="C507" s="359"/>
      <c r="D507" s="360"/>
    </row>
    <row r="508" spans="1:4" x14ac:dyDescent="0.55000000000000004">
      <c r="A508" s="346"/>
      <c r="B508" s="358"/>
      <c r="C508" s="359"/>
      <c r="D508" s="360"/>
    </row>
    <row r="509" spans="1:4" x14ac:dyDescent="0.55000000000000004">
      <c r="A509" s="346"/>
      <c r="B509" s="358"/>
      <c r="C509" s="359"/>
      <c r="D509" s="360"/>
    </row>
    <row r="510" spans="1:4" x14ac:dyDescent="0.55000000000000004">
      <c r="A510" s="346"/>
      <c r="B510" s="358"/>
      <c r="C510" s="359"/>
      <c r="D510" s="360"/>
    </row>
    <row r="511" spans="1:4" x14ac:dyDescent="0.55000000000000004">
      <c r="A511" s="346"/>
      <c r="B511" s="358"/>
      <c r="C511" s="359"/>
      <c r="D511" s="360"/>
    </row>
    <row r="512" spans="1:4" x14ac:dyDescent="0.55000000000000004">
      <c r="A512" s="346"/>
      <c r="B512" s="358"/>
      <c r="C512" s="359"/>
      <c r="D512" s="360"/>
    </row>
    <row r="513" spans="1:4" x14ac:dyDescent="0.55000000000000004">
      <c r="A513" s="346"/>
      <c r="B513" s="358"/>
      <c r="C513" s="359"/>
      <c r="D513" s="360"/>
    </row>
    <row r="514" spans="1:4" x14ac:dyDescent="0.55000000000000004">
      <c r="A514" s="346"/>
      <c r="B514" s="358"/>
      <c r="C514" s="359"/>
      <c r="D514" s="360"/>
    </row>
    <row r="515" spans="1:4" x14ac:dyDescent="0.55000000000000004">
      <c r="A515" s="346"/>
      <c r="B515" s="358"/>
      <c r="C515" s="359"/>
      <c r="D515" s="360"/>
    </row>
    <row r="516" spans="1:4" x14ac:dyDescent="0.55000000000000004">
      <c r="A516" s="346"/>
      <c r="B516" s="358"/>
      <c r="C516" s="359"/>
      <c r="D516" s="360"/>
    </row>
    <row r="517" spans="1:4" x14ac:dyDescent="0.55000000000000004">
      <c r="A517" s="346"/>
      <c r="B517" s="358"/>
      <c r="C517" s="359"/>
      <c r="D517" s="360"/>
    </row>
    <row r="518" spans="1:4" x14ac:dyDescent="0.55000000000000004">
      <c r="A518" s="346"/>
      <c r="B518" s="358"/>
      <c r="C518" s="359"/>
      <c r="D518" s="360"/>
    </row>
    <row r="519" spans="1:4" x14ac:dyDescent="0.55000000000000004">
      <c r="A519" s="346"/>
      <c r="B519" s="358"/>
      <c r="C519" s="359"/>
      <c r="D519" s="360"/>
    </row>
    <row r="520" spans="1:4" x14ac:dyDescent="0.55000000000000004">
      <c r="A520" s="346"/>
      <c r="B520" s="358"/>
      <c r="C520" s="359"/>
      <c r="D520" s="360"/>
    </row>
    <row r="521" spans="1:4" x14ac:dyDescent="0.55000000000000004">
      <c r="A521" s="346"/>
      <c r="B521" s="358"/>
      <c r="C521" s="359"/>
      <c r="D521" s="360"/>
    </row>
    <row r="522" spans="1:4" x14ac:dyDescent="0.55000000000000004">
      <c r="A522" s="346"/>
      <c r="B522" s="358"/>
      <c r="C522" s="359"/>
      <c r="D522" s="360"/>
    </row>
    <row r="523" spans="1:4" x14ac:dyDescent="0.55000000000000004">
      <c r="A523" s="346"/>
      <c r="B523" s="358"/>
      <c r="C523" s="359"/>
      <c r="D523" s="360"/>
    </row>
    <row r="524" spans="1:4" x14ac:dyDescent="0.55000000000000004">
      <c r="A524" s="346"/>
      <c r="B524" s="358"/>
      <c r="C524" s="359"/>
      <c r="D524" s="360"/>
    </row>
    <row r="525" spans="1:4" x14ac:dyDescent="0.55000000000000004">
      <c r="A525" s="346"/>
      <c r="B525" s="358"/>
      <c r="C525" s="359"/>
      <c r="D525" s="360"/>
    </row>
    <row r="526" spans="1:4" x14ac:dyDescent="0.55000000000000004">
      <c r="A526" s="346"/>
      <c r="B526" s="358"/>
      <c r="C526" s="359"/>
      <c r="D526" s="360"/>
    </row>
    <row r="527" spans="1:4" x14ac:dyDescent="0.55000000000000004">
      <c r="A527" s="346"/>
      <c r="B527" s="358"/>
      <c r="C527" s="359"/>
      <c r="D527" s="360"/>
    </row>
    <row r="528" spans="1:4" x14ac:dyDescent="0.55000000000000004">
      <c r="A528" s="346"/>
      <c r="B528" s="358"/>
      <c r="C528" s="359"/>
      <c r="D528" s="360"/>
    </row>
    <row r="529" spans="1:4" x14ac:dyDescent="0.55000000000000004">
      <c r="A529" s="346"/>
      <c r="B529" s="358"/>
      <c r="C529" s="359"/>
      <c r="D529" s="360"/>
    </row>
    <row r="530" spans="1:4" x14ac:dyDescent="0.55000000000000004">
      <c r="A530" s="346"/>
      <c r="B530" s="358"/>
      <c r="C530" s="359"/>
      <c r="D530" s="360"/>
    </row>
    <row r="531" spans="1:4" x14ac:dyDescent="0.55000000000000004">
      <c r="A531" s="346"/>
      <c r="B531" s="358"/>
      <c r="C531" s="359"/>
      <c r="D531" s="360"/>
    </row>
    <row r="532" spans="1:4" x14ac:dyDescent="0.55000000000000004">
      <c r="A532" s="346"/>
      <c r="B532" s="358"/>
      <c r="C532" s="359"/>
      <c r="D532" s="360"/>
    </row>
    <row r="533" spans="1:4" x14ac:dyDescent="0.55000000000000004">
      <c r="A533" s="346"/>
      <c r="B533" s="358"/>
      <c r="C533" s="359"/>
      <c r="D533" s="360"/>
    </row>
    <row r="534" spans="1:4" x14ac:dyDescent="0.55000000000000004">
      <c r="A534" s="346"/>
      <c r="B534" s="358"/>
      <c r="C534" s="359"/>
      <c r="D534" s="360"/>
    </row>
    <row r="535" spans="1:4" x14ac:dyDescent="0.55000000000000004">
      <c r="A535" s="346"/>
      <c r="B535" s="358"/>
      <c r="C535" s="359"/>
      <c r="D535" s="360"/>
    </row>
    <row r="536" spans="1:4" x14ac:dyDescent="0.55000000000000004">
      <c r="A536" s="346"/>
      <c r="B536" s="358"/>
      <c r="C536" s="359"/>
      <c r="D536" s="360"/>
    </row>
    <row r="537" spans="1:4" x14ac:dyDescent="0.55000000000000004">
      <c r="A537" s="346"/>
      <c r="B537" s="358"/>
      <c r="C537" s="359"/>
      <c r="D537" s="360"/>
    </row>
    <row r="538" spans="1:4" x14ac:dyDescent="0.55000000000000004">
      <c r="A538" s="346"/>
      <c r="B538" s="358"/>
      <c r="C538" s="359"/>
      <c r="D538" s="360"/>
    </row>
    <row r="539" spans="1:4" x14ac:dyDescent="0.55000000000000004">
      <c r="A539" s="346"/>
      <c r="B539" s="358"/>
      <c r="C539" s="359"/>
      <c r="D539" s="360"/>
    </row>
    <row r="540" spans="1:4" x14ac:dyDescent="0.55000000000000004">
      <c r="A540" s="346"/>
      <c r="B540" s="358"/>
      <c r="C540" s="359"/>
      <c r="D540" s="360"/>
    </row>
    <row r="541" spans="1:4" x14ac:dyDescent="0.55000000000000004">
      <c r="A541" s="346"/>
      <c r="B541" s="358"/>
      <c r="C541" s="359"/>
      <c r="D541" s="360"/>
    </row>
    <row r="542" spans="1:4" x14ac:dyDescent="0.55000000000000004">
      <c r="A542" s="346"/>
      <c r="B542" s="358"/>
      <c r="C542" s="359"/>
      <c r="D542" s="360"/>
    </row>
    <row r="543" spans="1:4" x14ac:dyDescent="0.55000000000000004">
      <c r="A543" s="346"/>
      <c r="B543" s="358"/>
      <c r="C543" s="359"/>
      <c r="D543" s="360"/>
    </row>
    <row r="544" spans="1:4" x14ac:dyDescent="0.55000000000000004">
      <c r="A544" s="346"/>
      <c r="B544" s="358"/>
      <c r="C544" s="359"/>
      <c r="D544" s="360"/>
    </row>
    <row r="545" spans="1:4" x14ac:dyDescent="0.55000000000000004">
      <c r="A545" s="346"/>
      <c r="B545" s="358"/>
      <c r="C545" s="359"/>
      <c r="D545" s="360"/>
    </row>
    <row r="546" spans="1:4" x14ac:dyDescent="0.55000000000000004">
      <c r="A546" s="346"/>
      <c r="B546" s="358"/>
      <c r="C546" s="359"/>
      <c r="D546" s="360"/>
    </row>
    <row r="547" spans="1:4" x14ac:dyDescent="0.55000000000000004">
      <c r="A547" s="346"/>
      <c r="B547" s="358"/>
      <c r="C547" s="359"/>
      <c r="D547" s="360"/>
    </row>
    <row r="548" spans="1:4" x14ac:dyDescent="0.55000000000000004">
      <c r="A548" s="346"/>
      <c r="B548" s="358"/>
      <c r="C548" s="359"/>
      <c r="D548" s="360"/>
    </row>
    <row r="549" spans="1:4" x14ac:dyDescent="0.55000000000000004">
      <c r="A549" s="346"/>
      <c r="B549" s="358"/>
      <c r="C549" s="359"/>
      <c r="D549" s="360"/>
    </row>
    <row r="550" spans="1:4" x14ac:dyDescent="0.55000000000000004">
      <c r="A550" s="346"/>
      <c r="B550" s="358"/>
      <c r="C550" s="359"/>
      <c r="D550" s="360"/>
    </row>
    <row r="551" spans="1:4" x14ac:dyDescent="0.55000000000000004">
      <c r="A551" s="346"/>
      <c r="B551" s="358"/>
      <c r="C551" s="359"/>
      <c r="D551" s="360"/>
    </row>
    <row r="552" spans="1:4" x14ac:dyDescent="0.55000000000000004">
      <c r="A552" s="346"/>
      <c r="B552" s="358"/>
      <c r="C552" s="359"/>
      <c r="D552" s="360"/>
    </row>
    <row r="553" spans="1:4" x14ac:dyDescent="0.55000000000000004">
      <c r="A553" s="346"/>
      <c r="B553" s="358"/>
      <c r="C553" s="359"/>
      <c r="D553" s="360"/>
    </row>
    <row r="554" spans="1:4" x14ac:dyDescent="0.55000000000000004">
      <c r="A554" s="346"/>
      <c r="B554" s="358"/>
      <c r="C554" s="359"/>
      <c r="D554" s="360"/>
    </row>
    <row r="555" spans="1:4" x14ac:dyDescent="0.55000000000000004">
      <c r="A555" s="346"/>
      <c r="B555" s="358"/>
      <c r="C555" s="359"/>
      <c r="D555" s="360"/>
    </row>
    <row r="556" spans="1:4" x14ac:dyDescent="0.55000000000000004">
      <c r="A556" s="346"/>
      <c r="B556" s="358"/>
      <c r="C556" s="359"/>
      <c r="D556" s="360"/>
    </row>
    <row r="557" spans="1:4" x14ac:dyDescent="0.55000000000000004">
      <c r="A557" s="346"/>
      <c r="B557" s="358"/>
      <c r="C557" s="359"/>
      <c r="D557" s="360"/>
    </row>
    <row r="558" spans="1:4" x14ac:dyDescent="0.55000000000000004">
      <c r="A558" s="346"/>
      <c r="B558" s="358"/>
      <c r="C558" s="359"/>
      <c r="D558" s="360"/>
    </row>
    <row r="559" spans="1:4" x14ac:dyDescent="0.55000000000000004">
      <c r="A559" s="346"/>
      <c r="B559" s="358"/>
      <c r="C559" s="359"/>
      <c r="D559" s="360"/>
    </row>
    <row r="560" spans="1:4" x14ac:dyDescent="0.55000000000000004">
      <c r="A560" s="346"/>
      <c r="B560" s="358"/>
      <c r="C560" s="359"/>
      <c r="D560" s="360"/>
    </row>
    <row r="561" spans="1:4" x14ac:dyDescent="0.55000000000000004">
      <c r="A561" s="346"/>
      <c r="B561" s="358"/>
      <c r="C561" s="359"/>
      <c r="D561" s="360"/>
    </row>
    <row r="562" spans="1:4" x14ac:dyDescent="0.55000000000000004">
      <c r="A562" s="346"/>
      <c r="B562" s="358"/>
      <c r="C562" s="359"/>
      <c r="D562" s="360"/>
    </row>
    <row r="563" spans="1:4" x14ac:dyDescent="0.55000000000000004">
      <c r="A563" s="346"/>
      <c r="B563" s="358"/>
      <c r="C563" s="359"/>
      <c r="D563" s="360"/>
    </row>
    <row r="564" spans="1:4" x14ac:dyDescent="0.55000000000000004">
      <c r="A564" s="346"/>
      <c r="B564" s="358"/>
      <c r="C564" s="359"/>
      <c r="D564" s="360"/>
    </row>
    <row r="565" spans="1:4" x14ac:dyDescent="0.55000000000000004">
      <c r="A565" s="346"/>
      <c r="B565" s="358"/>
      <c r="C565" s="359"/>
      <c r="D565" s="360"/>
    </row>
    <row r="566" spans="1:4" x14ac:dyDescent="0.55000000000000004">
      <c r="A566" s="346"/>
      <c r="B566" s="358"/>
      <c r="C566" s="359"/>
      <c r="D566" s="360"/>
    </row>
    <row r="567" spans="1:4" x14ac:dyDescent="0.55000000000000004">
      <c r="A567" s="346"/>
      <c r="B567" s="358"/>
      <c r="C567" s="359"/>
      <c r="D567" s="360"/>
    </row>
    <row r="568" spans="1:4" x14ac:dyDescent="0.55000000000000004">
      <c r="A568" s="346"/>
      <c r="B568" s="358"/>
      <c r="C568" s="359"/>
      <c r="D568" s="360"/>
    </row>
    <row r="569" spans="1:4" x14ac:dyDescent="0.55000000000000004">
      <c r="A569" s="346"/>
      <c r="B569" s="358"/>
      <c r="C569" s="359"/>
      <c r="D569" s="360"/>
    </row>
    <row r="570" spans="1:4" x14ac:dyDescent="0.55000000000000004">
      <c r="A570" s="346"/>
      <c r="B570" s="358"/>
      <c r="C570" s="359"/>
      <c r="D570" s="360"/>
    </row>
    <row r="571" spans="1:4" x14ac:dyDescent="0.55000000000000004">
      <c r="A571" s="346"/>
      <c r="B571" s="358"/>
      <c r="C571" s="359"/>
      <c r="D571" s="360"/>
    </row>
    <row r="572" spans="1:4" x14ac:dyDescent="0.55000000000000004">
      <c r="A572" s="346"/>
      <c r="B572" s="358"/>
      <c r="C572" s="359"/>
      <c r="D572" s="360"/>
    </row>
    <row r="573" spans="1:4" x14ac:dyDescent="0.55000000000000004">
      <c r="A573" s="346"/>
      <c r="B573" s="358"/>
      <c r="C573" s="359"/>
      <c r="D573" s="360"/>
    </row>
    <row r="574" spans="1:4" x14ac:dyDescent="0.55000000000000004">
      <c r="A574" s="346"/>
      <c r="B574" s="358"/>
      <c r="C574" s="359"/>
      <c r="D574" s="360"/>
    </row>
    <row r="575" spans="1:4" x14ac:dyDescent="0.55000000000000004">
      <c r="A575" s="346"/>
      <c r="B575" s="358"/>
      <c r="C575" s="359"/>
      <c r="D575" s="360"/>
    </row>
    <row r="576" spans="1:4" x14ac:dyDescent="0.55000000000000004">
      <c r="A576" s="346"/>
      <c r="B576" s="358"/>
      <c r="C576" s="359"/>
      <c r="D576" s="360"/>
    </row>
    <row r="577" spans="1:4" x14ac:dyDescent="0.55000000000000004">
      <c r="A577" s="346"/>
      <c r="B577" s="358"/>
      <c r="C577" s="359"/>
      <c r="D577" s="360"/>
    </row>
    <row r="578" spans="1:4" x14ac:dyDescent="0.55000000000000004">
      <c r="A578" s="346"/>
      <c r="B578" s="358"/>
      <c r="C578" s="359"/>
      <c r="D578" s="360"/>
    </row>
    <row r="579" spans="1:4" x14ac:dyDescent="0.55000000000000004">
      <c r="A579" s="346"/>
      <c r="B579" s="358"/>
      <c r="C579" s="359"/>
      <c r="D579" s="360"/>
    </row>
    <row r="580" spans="1:4" x14ac:dyDescent="0.55000000000000004">
      <c r="A580" s="346"/>
      <c r="B580" s="358"/>
      <c r="C580" s="359"/>
      <c r="D580" s="360"/>
    </row>
    <row r="581" spans="1:4" x14ac:dyDescent="0.55000000000000004">
      <c r="A581" s="346"/>
      <c r="B581" s="358"/>
      <c r="C581" s="359"/>
      <c r="D581" s="360"/>
    </row>
    <row r="582" spans="1:4" x14ac:dyDescent="0.55000000000000004">
      <c r="A582" s="346"/>
      <c r="B582" s="358"/>
      <c r="C582" s="359"/>
      <c r="D582" s="360"/>
    </row>
    <row r="583" spans="1:4" x14ac:dyDescent="0.55000000000000004">
      <c r="A583" s="346"/>
      <c r="B583" s="358"/>
      <c r="C583" s="359"/>
      <c r="D583" s="360"/>
    </row>
    <row r="584" spans="1:4" x14ac:dyDescent="0.55000000000000004">
      <c r="A584" s="346"/>
      <c r="B584" s="358"/>
      <c r="C584" s="359"/>
      <c r="D584" s="360"/>
    </row>
    <row r="585" spans="1:4" x14ac:dyDescent="0.55000000000000004">
      <c r="A585" s="346"/>
      <c r="B585" s="358"/>
      <c r="C585" s="359"/>
      <c r="D585" s="360"/>
    </row>
    <row r="586" spans="1:4" x14ac:dyDescent="0.55000000000000004">
      <c r="A586" s="346"/>
      <c r="B586" s="358"/>
      <c r="C586" s="359"/>
      <c r="D586" s="360"/>
    </row>
    <row r="587" spans="1:4" x14ac:dyDescent="0.55000000000000004">
      <c r="A587" s="346"/>
      <c r="B587" s="358"/>
      <c r="C587" s="359"/>
      <c r="D587" s="360"/>
    </row>
    <row r="588" spans="1:4" x14ac:dyDescent="0.55000000000000004">
      <c r="A588" s="346"/>
      <c r="B588" s="358"/>
      <c r="C588" s="359"/>
      <c r="D588" s="360"/>
    </row>
    <row r="589" spans="1:4" x14ac:dyDescent="0.55000000000000004">
      <c r="A589" s="346"/>
      <c r="B589" s="358"/>
      <c r="C589" s="359"/>
      <c r="D589" s="360"/>
    </row>
    <row r="590" spans="1:4" x14ac:dyDescent="0.55000000000000004">
      <c r="A590" s="346"/>
      <c r="B590" s="358"/>
      <c r="C590" s="359"/>
      <c r="D590" s="360"/>
    </row>
    <row r="591" spans="1:4" x14ac:dyDescent="0.55000000000000004">
      <c r="A591" s="346"/>
      <c r="B591" s="358"/>
      <c r="C591" s="359"/>
      <c r="D591" s="360"/>
    </row>
    <row r="592" spans="1:4" x14ac:dyDescent="0.55000000000000004">
      <c r="A592" s="346"/>
      <c r="B592" s="358"/>
      <c r="C592" s="359"/>
      <c r="D592" s="360"/>
    </row>
    <row r="593" spans="1:4" x14ac:dyDescent="0.55000000000000004">
      <c r="A593" s="346"/>
      <c r="B593" s="358"/>
      <c r="C593" s="359"/>
      <c r="D593" s="360"/>
    </row>
    <row r="594" spans="1:4" x14ac:dyDescent="0.55000000000000004">
      <c r="A594" s="346"/>
      <c r="B594" s="358"/>
      <c r="C594" s="359"/>
      <c r="D594" s="360"/>
    </row>
    <row r="595" spans="1:4" x14ac:dyDescent="0.55000000000000004">
      <c r="A595" s="346"/>
      <c r="B595" s="358"/>
      <c r="C595" s="359"/>
      <c r="D595" s="360"/>
    </row>
    <row r="596" spans="1:4" x14ac:dyDescent="0.55000000000000004">
      <c r="A596" s="346"/>
      <c r="B596" s="358"/>
      <c r="C596" s="359"/>
      <c r="D596" s="360"/>
    </row>
    <row r="597" spans="1:4" x14ac:dyDescent="0.55000000000000004">
      <c r="A597" s="346"/>
      <c r="B597" s="358"/>
      <c r="C597" s="359"/>
      <c r="D597" s="360"/>
    </row>
    <row r="598" spans="1:4" x14ac:dyDescent="0.55000000000000004">
      <c r="A598" s="346"/>
      <c r="B598" s="358"/>
      <c r="C598" s="359"/>
      <c r="D598" s="360"/>
    </row>
    <row r="599" spans="1:4" x14ac:dyDescent="0.55000000000000004">
      <c r="A599" s="346"/>
      <c r="B599" s="358"/>
      <c r="C599" s="359"/>
      <c r="D599" s="360"/>
    </row>
    <row r="600" spans="1:4" x14ac:dyDescent="0.55000000000000004">
      <c r="A600" s="346"/>
      <c r="B600" s="358"/>
      <c r="C600" s="359"/>
      <c r="D600" s="360"/>
    </row>
    <row r="601" spans="1:4" x14ac:dyDescent="0.55000000000000004">
      <c r="A601" s="346"/>
      <c r="B601" s="358"/>
      <c r="C601" s="359"/>
      <c r="D601" s="360"/>
    </row>
    <row r="602" spans="1:4" x14ac:dyDescent="0.55000000000000004">
      <c r="A602" s="346"/>
      <c r="B602" s="358"/>
      <c r="C602" s="359"/>
      <c r="D602" s="360"/>
    </row>
    <row r="603" spans="1:4" x14ac:dyDescent="0.55000000000000004">
      <c r="A603" s="346"/>
      <c r="B603" s="358"/>
      <c r="C603" s="359"/>
      <c r="D603" s="360"/>
    </row>
    <row r="604" spans="1:4" x14ac:dyDescent="0.55000000000000004">
      <c r="A604" s="346"/>
      <c r="B604" s="358"/>
      <c r="C604" s="359"/>
      <c r="D604" s="360"/>
    </row>
    <row r="605" spans="1:4" x14ac:dyDescent="0.55000000000000004">
      <c r="A605" s="346"/>
      <c r="B605" s="358"/>
      <c r="C605" s="359"/>
      <c r="D605" s="360"/>
    </row>
    <row r="606" spans="1:4" x14ac:dyDescent="0.55000000000000004">
      <c r="A606" s="346"/>
      <c r="B606" s="358"/>
      <c r="C606" s="359"/>
      <c r="D606" s="360"/>
    </row>
    <row r="607" spans="1:4" x14ac:dyDescent="0.55000000000000004">
      <c r="A607" s="346"/>
      <c r="B607" s="358"/>
      <c r="C607" s="359"/>
      <c r="D607" s="360"/>
    </row>
    <row r="608" spans="1:4" x14ac:dyDescent="0.55000000000000004">
      <c r="A608" s="346"/>
      <c r="B608" s="358"/>
      <c r="C608" s="359"/>
      <c r="D608" s="360"/>
    </row>
    <row r="609" spans="1:4" x14ac:dyDescent="0.55000000000000004">
      <c r="A609" s="346"/>
      <c r="B609" s="358"/>
      <c r="C609" s="359"/>
      <c r="D609" s="360"/>
    </row>
    <row r="610" spans="1:4" x14ac:dyDescent="0.55000000000000004">
      <c r="A610" s="346"/>
      <c r="B610" s="358"/>
      <c r="C610" s="359"/>
      <c r="D610" s="360"/>
    </row>
    <row r="611" spans="1:4" x14ac:dyDescent="0.55000000000000004">
      <c r="A611" s="346"/>
      <c r="B611" s="358"/>
      <c r="C611" s="359"/>
      <c r="D611" s="360"/>
    </row>
    <row r="612" spans="1:4" x14ac:dyDescent="0.55000000000000004">
      <c r="A612" s="346"/>
      <c r="B612" s="358"/>
      <c r="C612" s="359"/>
      <c r="D612" s="360"/>
    </row>
    <row r="613" spans="1:4" x14ac:dyDescent="0.55000000000000004">
      <c r="A613" s="346"/>
      <c r="B613" s="358"/>
      <c r="C613" s="359"/>
      <c r="D613" s="360"/>
    </row>
    <row r="614" spans="1:4" x14ac:dyDescent="0.55000000000000004">
      <c r="A614" s="346"/>
      <c r="B614" s="358"/>
      <c r="C614" s="359"/>
      <c r="D614" s="360"/>
    </row>
    <row r="615" spans="1:4" x14ac:dyDescent="0.55000000000000004">
      <c r="A615" s="346"/>
      <c r="B615" s="358"/>
      <c r="C615" s="359"/>
      <c r="D615" s="360"/>
    </row>
    <row r="616" spans="1:4" x14ac:dyDescent="0.55000000000000004">
      <c r="A616" s="346"/>
      <c r="B616" s="358"/>
      <c r="C616" s="359"/>
      <c r="D616" s="360"/>
    </row>
    <row r="617" spans="1:4" x14ac:dyDescent="0.55000000000000004">
      <c r="A617" s="346"/>
      <c r="B617" s="358"/>
      <c r="C617" s="359"/>
      <c r="D617" s="360"/>
    </row>
    <row r="618" spans="1:4" x14ac:dyDescent="0.55000000000000004">
      <c r="A618" s="346"/>
      <c r="B618" s="358"/>
      <c r="C618" s="359"/>
      <c r="D618" s="360"/>
    </row>
    <row r="619" spans="1:4" x14ac:dyDescent="0.55000000000000004">
      <c r="A619" s="346"/>
      <c r="B619" s="358"/>
      <c r="C619" s="359"/>
      <c r="D619" s="360"/>
    </row>
    <row r="620" spans="1:4" x14ac:dyDescent="0.55000000000000004">
      <c r="A620" s="346"/>
      <c r="B620" s="358"/>
      <c r="C620" s="359"/>
      <c r="D620" s="360"/>
    </row>
    <row r="621" spans="1:4" x14ac:dyDescent="0.55000000000000004">
      <c r="A621" s="346"/>
      <c r="B621" s="358"/>
      <c r="C621" s="359"/>
      <c r="D621" s="360"/>
    </row>
    <row r="622" spans="1:4" x14ac:dyDescent="0.55000000000000004">
      <c r="A622" s="346"/>
      <c r="B622" s="358"/>
      <c r="C622" s="359"/>
      <c r="D622" s="360"/>
    </row>
    <row r="623" spans="1:4" x14ac:dyDescent="0.55000000000000004">
      <c r="A623" s="346"/>
      <c r="B623" s="358"/>
      <c r="C623" s="359"/>
      <c r="D623" s="360"/>
    </row>
    <row r="624" spans="1:4" x14ac:dyDescent="0.55000000000000004">
      <c r="A624" s="346"/>
      <c r="B624" s="358"/>
      <c r="C624" s="359"/>
      <c r="D624" s="360"/>
    </row>
    <row r="625" spans="1:4" x14ac:dyDescent="0.55000000000000004">
      <c r="A625" s="346"/>
      <c r="B625" s="358"/>
      <c r="C625" s="359"/>
      <c r="D625" s="360"/>
    </row>
    <row r="626" spans="1:4" x14ac:dyDescent="0.55000000000000004">
      <c r="A626" s="346"/>
      <c r="B626" s="358"/>
      <c r="C626" s="359"/>
      <c r="D626" s="360"/>
    </row>
    <row r="627" spans="1:4" x14ac:dyDescent="0.55000000000000004">
      <c r="A627" s="346"/>
      <c r="B627" s="358"/>
      <c r="C627" s="359"/>
      <c r="D627" s="360"/>
    </row>
    <row r="628" spans="1:4" x14ac:dyDescent="0.55000000000000004">
      <c r="A628" s="346"/>
      <c r="B628" s="358"/>
      <c r="C628" s="359"/>
      <c r="D628" s="360"/>
    </row>
    <row r="629" spans="1:4" x14ac:dyDescent="0.55000000000000004">
      <c r="A629" s="346"/>
      <c r="B629" s="358"/>
      <c r="C629" s="359"/>
      <c r="D629" s="360"/>
    </row>
    <row r="630" spans="1:4" x14ac:dyDescent="0.55000000000000004">
      <c r="A630" s="346"/>
      <c r="B630" s="358"/>
      <c r="C630" s="359"/>
      <c r="D630" s="360"/>
    </row>
    <row r="631" spans="1:4" x14ac:dyDescent="0.55000000000000004">
      <c r="A631" s="346"/>
      <c r="B631" s="358"/>
      <c r="C631" s="359"/>
      <c r="D631" s="360"/>
    </row>
    <row r="632" spans="1:4" x14ac:dyDescent="0.55000000000000004">
      <c r="A632" s="346"/>
      <c r="B632" s="358"/>
      <c r="C632" s="359"/>
      <c r="D632" s="360"/>
    </row>
    <row r="633" spans="1:4" x14ac:dyDescent="0.55000000000000004">
      <c r="A633" s="346"/>
      <c r="B633" s="358"/>
      <c r="C633" s="359"/>
      <c r="D633" s="360"/>
    </row>
    <row r="634" spans="1:4" x14ac:dyDescent="0.55000000000000004">
      <c r="A634" s="346"/>
      <c r="B634" s="358"/>
      <c r="C634" s="359"/>
      <c r="D634" s="360"/>
    </row>
    <row r="635" spans="1:4" x14ac:dyDescent="0.55000000000000004">
      <c r="A635" s="346"/>
      <c r="B635" s="358"/>
      <c r="C635" s="359"/>
      <c r="D635" s="360"/>
    </row>
    <row r="636" spans="1:4" x14ac:dyDescent="0.55000000000000004">
      <c r="A636" s="346"/>
      <c r="B636" s="358"/>
      <c r="C636" s="359"/>
      <c r="D636" s="360"/>
    </row>
    <row r="637" spans="1:4" x14ac:dyDescent="0.55000000000000004">
      <c r="A637" s="346"/>
      <c r="B637" s="358"/>
      <c r="C637" s="359"/>
      <c r="D637" s="360"/>
    </row>
    <row r="638" spans="1:4" x14ac:dyDescent="0.55000000000000004">
      <c r="A638" s="346"/>
      <c r="B638" s="358"/>
      <c r="C638" s="359"/>
      <c r="D638" s="360"/>
    </row>
    <row r="639" spans="1:4" x14ac:dyDescent="0.55000000000000004">
      <c r="A639" s="346"/>
      <c r="B639" s="358"/>
      <c r="C639" s="359"/>
      <c r="D639" s="360"/>
    </row>
    <row r="640" spans="1:4" x14ac:dyDescent="0.55000000000000004">
      <c r="A640" s="346"/>
      <c r="B640" s="358"/>
      <c r="C640" s="359"/>
      <c r="D640" s="360"/>
    </row>
    <row r="641" spans="1:4" x14ac:dyDescent="0.55000000000000004">
      <c r="A641" s="346"/>
      <c r="B641" s="358"/>
      <c r="C641" s="359"/>
      <c r="D641" s="360"/>
    </row>
    <row r="642" spans="1:4" x14ac:dyDescent="0.55000000000000004">
      <c r="A642" s="346"/>
      <c r="B642" s="358"/>
      <c r="C642" s="359"/>
      <c r="D642" s="360"/>
    </row>
    <row r="643" spans="1:4" x14ac:dyDescent="0.55000000000000004">
      <c r="A643" s="346"/>
      <c r="B643" s="358"/>
      <c r="C643" s="359"/>
      <c r="D643" s="360"/>
    </row>
    <row r="644" spans="1:4" x14ac:dyDescent="0.55000000000000004">
      <c r="A644" s="346"/>
      <c r="B644" s="358"/>
      <c r="C644" s="359"/>
      <c r="D644" s="360"/>
    </row>
    <row r="645" spans="1:4" x14ac:dyDescent="0.55000000000000004">
      <c r="A645" s="346"/>
      <c r="B645" s="358"/>
      <c r="C645" s="359"/>
      <c r="D645" s="360"/>
    </row>
    <row r="646" spans="1:4" x14ac:dyDescent="0.55000000000000004">
      <c r="A646" s="346"/>
      <c r="B646" s="358"/>
      <c r="C646" s="359"/>
      <c r="D646" s="360"/>
    </row>
    <row r="647" spans="1:4" x14ac:dyDescent="0.55000000000000004">
      <c r="A647" s="346"/>
      <c r="B647" s="358"/>
      <c r="C647" s="359"/>
      <c r="D647" s="360"/>
    </row>
    <row r="648" spans="1:4" x14ac:dyDescent="0.55000000000000004">
      <c r="A648" s="346"/>
      <c r="B648" s="358"/>
      <c r="C648" s="359"/>
      <c r="D648" s="360"/>
    </row>
    <row r="649" spans="1:4" x14ac:dyDescent="0.55000000000000004">
      <c r="A649" s="346"/>
      <c r="B649" s="358"/>
      <c r="C649" s="359"/>
      <c r="D649" s="360"/>
    </row>
    <row r="650" spans="1:4" x14ac:dyDescent="0.55000000000000004">
      <c r="A650" s="346"/>
      <c r="B650" s="358"/>
      <c r="C650" s="359"/>
      <c r="D650" s="360"/>
    </row>
    <row r="651" spans="1:4" x14ac:dyDescent="0.55000000000000004">
      <c r="A651" s="346"/>
      <c r="B651" s="358"/>
      <c r="C651" s="359"/>
      <c r="D651" s="360"/>
    </row>
    <row r="652" spans="1:4" x14ac:dyDescent="0.55000000000000004">
      <c r="A652" s="346"/>
      <c r="B652" s="358"/>
      <c r="C652" s="359"/>
      <c r="D652" s="360"/>
    </row>
    <row r="653" spans="1:4" x14ac:dyDescent="0.55000000000000004">
      <c r="A653" s="346"/>
      <c r="B653" s="358"/>
      <c r="C653" s="359"/>
      <c r="D653" s="360"/>
    </row>
    <row r="654" spans="1:4" x14ac:dyDescent="0.55000000000000004">
      <c r="A654" s="346"/>
      <c r="B654" s="358"/>
      <c r="C654" s="359"/>
      <c r="D654" s="360"/>
    </row>
    <row r="655" spans="1:4" x14ac:dyDescent="0.55000000000000004">
      <c r="A655" s="346"/>
      <c r="B655" s="358"/>
      <c r="C655" s="359"/>
      <c r="D655" s="360"/>
    </row>
    <row r="656" spans="1:4" x14ac:dyDescent="0.55000000000000004">
      <c r="A656" s="346"/>
      <c r="B656" s="358"/>
      <c r="C656" s="359"/>
      <c r="D656" s="360"/>
    </row>
    <row r="657" spans="1:4" x14ac:dyDescent="0.55000000000000004">
      <c r="A657" s="346"/>
      <c r="B657" s="358"/>
      <c r="C657" s="359"/>
      <c r="D657" s="360"/>
    </row>
    <row r="658" spans="1:4" x14ac:dyDescent="0.55000000000000004">
      <c r="A658" s="346"/>
      <c r="B658" s="358"/>
      <c r="C658" s="359"/>
      <c r="D658" s="360"/>
    </row>
    <row r="659" spans="1:4" x14ac:dyDescent="0.55000000000000004">
      <c r="A659" s="346"/>
      <c r="B659" s="358"/>
      <c r="C659" s="359"/>
      <c r="D659" s="360"/>
    </row>
    <row r="660" spans="1:4" x14ac:dyDescent="0.55000000000000004">
      <c r="A660" s="346"/>
      <c r="B660" s="358"/>
      <c r="C660" s="359"/>
      <c r="D660" s="360"/>
    </row>
    <row r="661" spans="1:4" x14ac:dyDescent="0.55000000000000004">
      <c r="A661" s="346"/>
      <c r="B661" s="358"/>
      <c r="C661" s="359"/>
      <c r="D661" s="360"/>
    </row>
    <row r="662" spans="1:4" x14ac:dyDescent="0.55000000000000004">
      <c r="A662" s="346"/>
      <c r="B662" s="358"/>
      <c r="C662" s="359"/>
      <c r="D662" s="360"/>
    </row>
    <row r="663" spans="1:4" x14ac:dyDescent="0.55000000000000004">
      <c r="A663" s="346"/>
      <c r="B663" s="358"/>
      <c r="C663" s="359"/>
      <c r="D663" s="360"/>
    </row>
    <row r="664" spans="1:4" x14ac:dyDescent="0.55000000000000004">
      <c r="A664" s="346"/>
      <c r="B664" s="358"/>
      <c r="C664" s="359"/>
      <c r="D664" s="360"/>
    </row>
    <row r="665" spans="1:4" x14ac:dyDescent="0.55000000000000004">
      <c r="A665" s="346"/>
      <c r="B665" s="358"/>
      <c r="C665" s="359"/>
      <c r="D665" s="360"/>
    </row>
    <row r="666" spans="1:4" x14ac:dyDescent="0.55000000000000004">
      <c r="A666" s="346"/>
      <c r="B666" s="358"/>
      <c r="C666" s="359"/>
      <c r="D666" s="360"/>
    </row>
    <row r="667" spans="1:4" x14ac:dyDescent="0.55000000000000004">
      <c r="A667" s="346"/>
      <c r="B667" s="358"/>
      <c r="C667" s="359"/>
      <c r="D667" s="360"/>
    </row>
    <row r="668" spans="1:4" x14ac:dyDescent="0.55000000000000004">
      <c r="A668" s="346"/>
      <c r="B668" s="358"/>
      <c r="C668" s="359"/>
      <c r="D668" s="360"/>
    </row>
    <row r="669" spans="1:4" x14ac:dyDescent="0.55000000000000004">
      <c r="A669" s="346"/>
      <c r="B669" s="358"/>
      <c r="C669" s="359"/>
      <c r="D669" s="360"/>
    </row>
    <row r="670" spans="1:4" x14ac:dyDescent="0.55000000000000004">
      <c r="A670" s="346"/>
      <c r="B670" s="358"/>
      <c r="C670" s="359"/>
      <c r="D670" s="360"/>
    </row>
    <row r="671" spans="1:4" x14ac:dyDescent="0.55000000000000004">
      <c r="A671" s="346"/>
      <c r="B671" s="358"/>
      <c r="C671" s="359"/>
      <c r="D671" s="360"/>
    </row>
    <row r="672" spans="1:4" x14ac:dyDescent="0.55000000000000004">
      <c r="A672" s="346"/>
      <c r="B672" s="358"/>
      <c r="C672" s="359"/>
      <c r="D672" s="360"/>
    </row>
    <row r="673" spans="1:4" x14ac:dyDescent="0.55000000000000004">
      <c r="A673" s="346"/>
      <c r="B673" s="358"/>
      <c r="C673" s="359"/>
      <c r="D673" s="360"/>
    </row>
    <row r="674" spans="1:4" x14ac:dyDescent="0.55000000000000004">
      <c r="A674" s="346"/>
      <c r="B674" s="358"/>
      <c r="C674" s="359"/>
      <c r="D674" s="360"/>
    </row>
    <row r="675" spans="1:4" x14ac:dyDescent="0.55000000000000004">
      <c r="A675" s="346"/>
      <c r="B675" s="358"/>
      <c r="C675" s="359"/>
      <c r="D675" s="360"/>
    </row>
    <row r="676" spans="1:4" x14ac:dyDescent="0.55000000000000004">
      <c r="A676" s="346"/>
      <c r="B676" s="358"/>
      <c r="C676" s="359"/>
      <c r="D676" s="360"/>
    </row>
    <row r="677" spans="1:4" x14ac:dyDescent="0.55000000000000004">
      <c r="A677" s="346"/>
      <c r="B677" s="358"/>
      <c r="C677" s="359"/>
      <c r="D677" s="360"/>
    </row>
    <row r="678" spans="1:4" x14ac:dyDescent="0.55000000000000004">
      <c r="A678" s="346"/>
      <c r="B678" s="358"/>
      <c r="C678" s="359"/>
      <c r="D678" s="360"/>
    </row>
    <row r="679" spans="1:4" x14ac:dyDescent="0.55000000000000004">
      <c r="A679" s="346"/>
      <c r="B679" s="358"/>
      <c r="C679" s="359"/>
      <c r="D679" s="360"/>
    </row>
    <row r="680" spans="1:4" x14ac:dyDescent="0.55000000000000004">
      <c r="A680" s="346"/>
      <c r="B680" s="358"/>
      <c r="C680" s="359"/>
      <c r="D680" s="360"/>
    </row>
    <row r="681" spans="1:4" x14ac:dyDescent="0.55000000000000004">
      <c r="A681" s="346"/>
      <c r="B681" s="358"/>
      <c r="C681" s="359"/>
      <c r="D681" s="360"/>
    </row>
    <row r="682" spans="1:4" x14ac:dyDescent="0.55000000000000004">
      <c r="A682" s="346"/>
      <c r="B682" s="358"/>
      <c r="C682" s="359"/>
      <c r="D682" s="360"/>
    </row>
    <row r="683" spans="1:4" x14ac:dyDescent="0.55000000000000004">
      <c r="A683" s="346"/>
      <c r="B683" s="358"/>
      <c r="C683" s="359"/>
      <c r="D683" s="360"/>
    </row>
    <row r="684" spans="1:4" x14ac:dyDescent="0.55000000000000004">
      <c r="A684" s="346"/>
      <c r="B684" s="358"/>
      <c r="C684" s="359"/>
      <c r="D684" s="360"/>
    </row>
    <row r="685" spans="1:4" x14ac:dyDescent="0.55000000000000004">
      <c r="A685" s="346"/>
      <c r="B685" s="358"/>
      <c r="C685" s="359"/>
      <c r="D685" s="360"/>
    </row>
    <row r="686" spans="1:4" x14ac:dyDescent="0.55000000000000004">
      <c r="A686" s="346"/>
      <c r="B686" s="358"/>
      <c r="C686" s="359"/>
      <c r="D686" s="360"/>
    </row>
    <row r="687" spans="1:4" x14ac:dyDescent="0.55000000000000004">
      <c r="A687" s="346"/>
      <c r="B687" s="358"/>
      <c r="C687" s="359"/>
      <c r="D687" s="360"/>
    </row>
    <row r="688" spans="1:4" x14ac:dyDescent="0.55000000000000004">
      <c r="A688" s="346"/>
      <c r="B688" s="358"/>
      <c r="C688" s="359"/>
      <c r="D688" s="360"/>
    </row>
    <row r="689" spans="1:4" x14ac:dyDescent="0.55000000000000004">
      <c r="A689" s="346"/>
      <c r="B689" s="358"/>
      <c r="C689" s="359"/>
      <c r="D689" s="360"/>
    </row>
    <row r="690" spans="1:4" x14ac:dyDescent="0.55000000000000004">
      <c r="A690" s="346"/>
      <c r="B690" s="358"/>
      <c r="C690" s="359"/>
      <c r="D690" s="360"/>
    </row>
    <row r="691" spans="1:4" x14ac:dyDescent="0.55000000000000004">
      <c r="A691" s="346"/>
      <c r="B691" s="358"/>
      <c r="C691" s="359"/>
      <c r="D691" s="360"/>
    </row>
    <row r="692" spans="1:4" x14ac:dyDescent="0.55000000000000004">
      <c r="A692" s="346"/>
      <c r="B692" s="358"/>
      <c r="C692" s="359"/>
      <c r="D692" s="360"/>
    </row>
    <row r="693" spans="1:4" x14ac:dyDescent="0.55000000000000004">
      <c r="A693" s="346"/>
      <c r="B693" s="358"/>
      <c r="C693" s="359"/>
      <c r="D693" s="360"/>
    </row>
    <row r="694" spans="1:4" x14ac:dyDescent="0.55000000000000004">
      <c r="A694" s="346"/>
      <c r="B694" s="358"/>
      <c r="C694" s="359"/>
      <c r="D694" s="360"/>
    </row>
    <row r="695" spans="1:4" x14ac:dyDescent="0.55000000000000004">
      <c r="A695" s="346"/>
      <c r="B695" s="358"/>
      <c r="C695" s="359"/>
      <c r="D695" s="360"/>
    </row>
    <row r="696" spans="1:4" x14ac:dyDescent="0.55000000000000004">
      <c r="A696" s="346"/>
      <c r="B696" s="358"/>
      <c r="C696" s="359"/>
      <c r="D696" s="360"/>
    </row>
    <row r="697" spans="1:4" x14ac:dyDescent="0.55000000000000004">
      <c r="A697" s="346"/>
      <c r="B697" s="358"/>
      <c r="C697" s="359"/>
      <c r="D697" s="360"/>
    </row>
    <row r="698" spans="1:4" x14ac:dyDescent="0.55000000000000004">
      <c r="A698" s="346"/>
      <c r="B698" s="358"/>
      <c r="C698" s="359"/>
      <c r="D698" s="360"/>
    </row>
    <row r="699" spans="1:4" x14ac:dyDescent="0.55000000000000004">
      <c r="A699" s="346"/>
      <c r="B699" s="358"/>
      <c r="C699" s="359"/>
      <c r="D699" s="360"/>
    </row>
    <row r="700" spans="1:4" x14ac:dyDescent="0.55000000000000004">
      <c r="A700" s="346"/>
      <c r="B700" s="358"/>
      <c r="C700" s="359"/>
      <c r="D700" s="360"/>
    </row>
    <row r="701" spans="1:4" x14ac:dyDescent="0.55000000000000004">
      <c r="A701" s="346"/>
      <c r="B701" s="358"/>
      <c r="C701" s="359"/>
      <c r="D701" s="360"/>
    </row>
    <row r="702" spans="1:4" x14ac:dyDescent="0.55000000000000004">
      <c r="A702" s="346"/>
      <c r="B702" s="358"/>
      <c r="C702" s="359"/>
      <c r="D702" s="360"/>
    </row>
    <row r="703" spans="1:4" x14ac:dyDescent="0.55000000000000004">
      <c r="A703" s="346"/>
      <c r="B703" s="358"/>
      <c r="C703" s="359"/>
      <c r="D703" s="360"/>
    </row>
    <row r="704" spans="1:4" x14ac:dyDescent="0.55000000000000004">
      <c r="A704" s="346"/>
      <c r="B704" s="358"/>
      <c r="C704" s="359"/>
      <c r="D704" s="360"/>
    </row>
    <row r="705" spans="1:4" x14ac:dyDescent="0.55000000000000004">
      <c r="A705" s="346"/>
      <c r="B705" s="358"/>
      <c r="C705" s="359"/>
      <c r="D705" s="360"/>
    </row>
    <row r="706" spans="1:4" x14ac:dyDescent="0.55000000000000004">
      <c r="A706" s="346"/>
      <c r="B706" s="358"/>
      <c r="C706" s="359"/>
      <c r="D706" s="360"/>
    </row>
    <row r="707" spans="1:4" x14ac:dyDescent="0.55000000000000004">
      <c r="A707" s="346"/>
      <c r="B707" s="358"/>
      <c r="C707" s="359"/>
      <c r="D707" s="360"/>
    </row>
    <row r="708" spans="1:4" x14ac:dyDescent="0.55000000000000004">
      <c r="A708" s="346"/>
      <c r="B708" s="358"/>
      <c r="C708" s="359"/>
      <c r="D708" s="360"/>
    </row>
    <row r="709" spans="1:4" x14ac:dyDescent="0.55000000000000004">
      <c r="A709" s="346"/>
      <c r="B709" s="358"/>
      <c r="C709" s="359"/>
      <c r="D709" s="360"/>
    </row>
    <row r="710" spans="1:4" x14ac:dyDescent="0.55000000000000004">
      <c r="A710" s="346"/>
      <c r="B710" s="358"/>
      <c r="C710" s="359"/>
      <c r="D710" s="360"/>
    </row>
    <row r="711" spans="1:4" x14ac:dyDescent="0.55000000000000004">
      <c r="A711" s="346"/>
      <c r="B711" s="358"/>
      <c r="C711" s="359"/>
      <c r="D711" s="360"/>
    </row>
    <row r="712" spans="1:4" x14ac:dyDescent="0.55000000000000004">
      <c r="A712" s="346"/>
      <c r="B712" s="358"/>
      <c r="C712" s="359"/>
      <c r="D712" s="360"/>
    </row>
    <row r="713" spans="1:4" x14ac:dyDescent="0.55000000000000004">
      <c r="A713" s="346"/>
      <c r="B713" s="358"/>
      <c r="C713" s="359"/>
      <c r="D713" s="360"/>
    </row>
    <row r="714" spans="1:4" x14ac:dyDescent="0.55000000000000004">
      <c r="A714" s="346"/>
      <c r="B714" s="358"/>
      <c r="C714" s="359"/>
      <c r="D714" s="360"/>
    </row>
    <row r="715" spans="1:4" x14ac:dyDescent="0.55000000000000004">
      <c r="A715" s="346"/>
      <c r="B715" s="358"/>
      <c r="C715" s="359"/>
      <c r="D715" s="360"/>
    </row>
    <row r="716" spans="1:4" x14ac:dyDescent="0.55000000000000004">
      <c r="A716" s="346"/>
      <c r="B716" s="358"/>
      <c r="C716" s="359"/>
      <c r="D716" s="360"/>
    </row>
    <row r="717" spans="1:4" x14ac:dyDescent="0.55000000000000004">
      <c r="A717" s="346"/>
      <c r="B717" s="358"/>
      <c r="C717" s="359"/>
      <c r="D717" s="360"/>
    </row>
    <row r="718" spans="1:4" x14ac:dyDescent="0.55000000000000004">
      <c r="A718" s="346"/>
      <c r="B718" s="358"/>
      <c r="C718" s="359"/>
      <c r="D718" s="360"/>
    </row>
    <row r="719" spans="1:4" x14ac:dyDescent="0.55000000000000004">
      <c r="A719" s="346"/>
      <c r="B719" s="358"/>
      <c r="C719" s="359"/>
      <c r="D719" s="360"/>
    </row>
    <row r="720" spans="1:4" x14ac:dyDescent="0.55000000000000004">
      <c r="A720" s="346"/>
      <c r="B720" s="358"/>
      <c r="C720" s="359"/>
      <c r="D720" s="360"/>
    </row>
    <row r="721" spans="1:4" x14ac:dyDescent="0.55000000000000004">
      <c r="A721" s="346"/>
      <c r="B721" s="358"/>
      <c r="C721" s="359"/>
      <c r="D721" s="360"/>
    </row>
    <row r="722" spans="1:4" x14ac:dyDescent="0.55000000000000004">
      <c r="A722" s="346"/>
      <c r="B722" s="358"/>
      <c r="C722" s="359"/>
      <c r="D722" s="360"/>
    </row>
    <row r="723" spans="1:4" x14ac:dyDescent="0.55000000000000004">
      <c r="A723" s="346"/>
      <c r="B723" s="358"/>
      <c r="C723" s="359"/>
      <c r="D723" s="360"/>
    </row>
    <row r="724" spans="1:4" x14ac:dyDescent="0.55000000000000004">
      <c r="A724" s="346"/>
      <c r="B724" s="358"/>
      <c r="C724" s="359"/>
      <c r="D724" s="360"/>
    </row>
    <row r="725" spans="1:4" x14ac:dyDescent="0.55000000000000004">
      <c r="A725" s="346"/>
      <c r="B725" s="358"/>
      <c r="C725" s="359"/>
      <c r="D725" s="360"/>
    </row>
    <row r="726" spans="1:4" x14ac:dyDescent="0.55000000000000004">
      <c r="A726" s="346"/>
      <c r="B726" s="358"/>
      <c r="C726" s="359"/>
      <c r="D726" s="360"/>
    </row>
    <row r="727" spans="1:4" x14ac:dyDescent="0.55000000000000004">
      <c r="A727" s="346"/>
      <c r="B727" s="358"/>
      <c r="C727" s="359"/>
      <c r="D727" s="360"/>
    </row>
    <row r="728" spans="1:4" x14ac:dyDescent="0.55000000000000004">
      <c r="A728" s="346"/>
      <c r="B728" s="358"/>
      <c r="C728" s="359"/>
      <c r="D728" s="360"/>
    </row>
    <row r="729" spans="1:4" x14ac:dyDescent="0.55000000000000004">
      <c r="A729" s="346"/>
      <c r="B729" s="358"/>
      <c r="C729" s="359"/>
      <c r="D729" s="360"/>
    </row>
    <row r="730" spans="1:4" x14ac:dyDescent="0.55000000000000004">
      <c r="A730" s="346"/>
      <c r="B730" s="358"/>
      <c r="C730" s="359"/>
      <c r="D730" s="360"/>
    </row>
    <row r="731" spans="1:4" x14ac:dyDescent="0.55000000000000004">
      <c r="A731" s="346"/>
      <c r="B731" s="358"/>
      <c r="C731" s="359"/>
      <c r="D731" s="360"/>
    </row>
    <row r="732" spans="1:4" x14ac:dyDescent="0.55000000000000004">
      <c r="A732" s="346"/>
      <c r="B732" s="358"/>
      <c r="C732" s="359"/>
      <c r="D732" s="360"/>
    </row>
    <row r="733" spans="1:4" x14ac:dyDescent="0.55000000000000004">
      <c r="A733" s="346"/>
      <c r="B733" s="358"/>
      <c r="C733" s="359"/>
      <c r="D733" s="360"/>
    </row>
    <row r="734" spans="1:4" x14ac:dyDescent="0.55000000000000004">
      <c r="A734" s="346"/>
      <c r="B734" s="358"/>
      <c r="C734" s="359"/>
      <c r="D734" s="360"/>
    </row>
    <row r="735" spans="1:4" x14ac:dyDescent="0.55000000000000004">
      <c r="A735" s="346"/>
      <c r="B735" s="358"/>
      <c r="C735" s="359"/>
      <c r="D735" s="360"/>
    </row>
    <row r="736" spans="1:4" x14ac:dyDescent="0.55000000000000004">
      <c r="A736" s="346"/>
      <c r="B736" s="358"/>
      <c r="C736" s="359"/>
      <c r="D736" s="360"/>
    </row>
    <row r="737" spans="1:4" x14ac:dyDescent="0.55000000000000004">
      <c r="A737" s="346"/>
      <c r="B737" s="358"/>
      <c r="C737" s="359"/>
      <c r="D737" s="360"/>
    </row>
    <row r="738" spans="1:4" x14ac:dyDescent="0.55000000000000004">
      <c r="A738" s="346"/>
      <c r="B738" s="358"/>
      <c r="C738" s="359"/>
      <c r="D738" s="360"/>
    </row>
    <row r="739" spans="1:4" x14ac:dyDescent="0.55000000000000004">
      <c r="A739" s="346"/>
      <c r="B739" s="358"/>
      <c r="C739" s="359"/>
      <c r="D739" s="360"/>
    </row>
    <row r="740" spans="1:4" x14ac:dyDescent="0.55000000000000004">
      <c r="A740" s="346"/>
      <c r="B740" s="358"/>
      <c r="C740" s="359"/>
      <c r="D740" s="360"/>
    </row>
    <row r="741" spans="1:4" x14ac:dyDescent="0.55000000000000004">
      <c r="A741" s="346"/>
      <c r="B741" s="358"/>
      <c r="C741" s="359"/>
      <c r="D741" s="360"/>
    </row>
    <row r="742" spans="1:4" x14ac:dyDescent="0.55000000000000004">
      <c r="A742" s="346"/>
      <c r="B742" s="358"/>
      <c r="C742" s="359"/>
      <c r="D742" s="360"/>
    </row>
    <row r="743" spans="1:4" x14ac:dyDescent="0.55000000000000004">
      <c r="A743" s="346"/>
      <c r="B743" s="358"/>
      <c r="C743" s="359"/>
      <c r="D743" s="360"/>
    </row>
    <row r="744" spans="1:4" x14ac:dyDescent="0.55000000000000004">
      <c r="A744" s="346"/>
      <c r="B744" s="358"/>
      <c r="C744" s="359"/>
      <c r="D744" s="360"/>
    </row>
    <row r="745" spans="1:4" x14ac:dyDescent="0.55000000000000004">
      <c r="A745" s="346"/>
      <c r="B745" s="358"/>
      <c r="C745" s="359"/>
      <c r="D745" s="360"/>
    </row>
    <row r="746" spans="1:4" x14ac:dyDescent="0.55000000000000004">
      <c r="A746" s="346"/>
      <c r="B746" s="358"/>
      <c r="C746" s="359"/>
      <c r="D746" s="360"/>
    </row>
    <row r="747" spans="1:4" x14ac:dyDescent="0.55000000000000004">
      <c r="A747" s="346"/>
      <c r="B747" s="358"/>
      <c r="C747" s="359"/>
      <c r="D747" s="360"/>
    </row>
    <row r="748" spans="1:4" x14ac:dyDescent="0.55000000000000004">
      <c r="A748" s="346"/>
      <c r="B748" s="358"/>
      <c r="C748" s="359"/>
      <c r="D748" s="360"/>
    </row>
    <row r="749" spans="1:4" x14ac:dyDescent="0.55000000000000004">
      <c r="A749" s="346"/>
      <c r="B749" s="358"/>
      <c r="C749" s="359"/>
      <c r="D749" s="360"/>
    </row>
    <row r="750" spans="1:4" x14ac:dyDescent="0.55000000000000004">
      <c r="A750" s="346"/>
      <c r="B750" s="358"/>
      <c r="C750" s="359"/>
      <c r="D750" s="360"/>
    </row>
    <row r="751" spans="1:4" x14ac:dyDescent="0.55000000000000004">
      <c r="A751" s="346"/>
      <c r="B751" s="358"/>
      <c r="C751" s="359"/>
      <c r="D751" s="360"/>
    </row>
    <row r="752" spans="1:4" x14ac:dyDescent="0.55000000000000004">
      <c r="A752" s="346"/>
      <c r="B752" s="358"/>
      <c r="C752" s="359"/>
      <c r="D752" s="360"/>
    </row>
    <row r="753" spans="1:4" x14ac:dyDescent="0.55000000000000004">
      <c r="A753" s="346"/>
      <c r="B753" s="358"/>
      <c r="C753" s="359"/>
      <c r="D753" s="360"/>
    </row>
    <row r="754" spans="1:4" x14ac:dyDescent="0.55000000000000004">
      <c r="A754" s="346"/>
      <c r="B754" s="358"/>
      <c r="C754" s="359"/>
      <c r="D754" s="360"/>
    </row>
    <row r="755" spans="1:4" x14ac:dyDescent="0.55000000000000004">
      <c r="A755" s="346"/>
      <c r="B755" s="358"/>
      <c r="C755" s="359"/>
      <c r="D755" s="360"/>
    </row>
    <row r="756" spans="1:4" x14ac:dyDescent="0.55000000000000004">
      <c r="A756" s="346"/>
      <c r="B756" s="358"/>
      <c r="C756" s="359"/>
      <c r="D756" s="360"/>
    </row>
    <row r="757" spans="1:4" x14ac:dyDescent="0.55000000000000004">
      <c r="A757" s="346"/>
      <c r="B757" s="358"/>
      <c r="C757" s="359"/>
      <c r="D757" s="360"/>
    </row>
    <row r="758" spans="1:4" x14ac:dyDescent="0.55000000000000004">
      <c r="A758" s="346"/>
      <c r="B758" s="358"/>
      <c r="C758" s="359"/>
      <c r="D758" s="360"/>
    </row>
    <row r="759" spans="1:4" x14ac:dyDescent="0.55000000000000004">
      <c r="A759" s="346"/>
      <c r="B759" s="358"/>
      <c r="C759" s="359"/>
      <c r="D759" s="360"/>
    </row>
    <row r="760" spans="1:4" x14ac:dyDescent="0.55000000000000004">
      <c r="A760" s="346"/>
      <c r="B760" s="358"/>
      <c r="C760" s="359"/>
      <c r="D760" s="360"/>
    </row>
    <row r="761" spans="1:4" x14ac:dyDescent="0.55000000000000004">
      <c r="A761" s="346"/>
      <c r="B761" s="358"/>
      <c r="C761" s="359"/>
      <c r="D761" s="360"/>
    </row>
    <row r="762" spans="1:4" x14ac:dyDescent="0.55000000000000004">
      <c r="A762" s="346"/>
      <c r="B762" s="358"/>
      <c r="C762" s="359"/>
      <c r="D762" s="360"/>
    </row>
    <row r="763" spans="1:4" x14ac:dyDescent="0.55000000000000004">
      <c r="A763" s="346"/>
      <c r="B763" s="358"/>
      <c r="C763" s="359"/>
      <c r="D763" s="360"/>
    </row>
    <row r="764" spans="1:4" x14ac:dyDescent="0.55000000000000004">
      <c r="A764" s="346"/>
      <c r="B764" s="358"/>
      <c r="C764" s="359"/>
      <c r="D764" s="360"/>
    </row>
    <row r="765" spans="1:4" x14ac:dyDescent="0.55000000000000004">
      <c r="A765" s="346"/>
      <c r="B765" s="358"/>
      <c r="C765" s="359"/>
      <c r="D765" s="360"/>
    </row>
    <row r="766" spans="1:4" x14ac:dyDescent="0.55000000000000004">
      <c r="A766" s="346"/>
      <c r="B766" s="358"/>
      <c r="C766" s="359"/>
      <c r="D766" s="360"/>
    </row>
    <row r="767" spans="1:4" x14ac:dyDescent="0.55000000000000004">
      <c r="A767" s="346"/>
      <c r="B767" s="358"/>
      <c r="C767" s="359"/>
      <c r="D767" s="360"/>
    </row>
    <row r="768" spans="1:4" x14ac:dyDescent="0.55000000000000004">
      <c r="A768" s="346"/>
      <c r="B768" s="358"/>
      <c r="C768" s="359"/>
      <c r="D768" s="360"/>
    </row>
    <row r="769" spans="1:4" x14ac:dyDescent="0.55000000000000004">
      <c r="A769" s="346"/>
      <c r="B769" s="358"/>
      <c r="C769" s="359"/>
      <c r="D769" s="360"/>
    </row>
    <row r="770" spans="1:4" x14ac:dyDescent="0.55000000000000004">
      <c r="A770" s="346"/>
      <c r="B770" s="358"/>
      <c r="C770" s="359"/>
      <c r="D770" s="360"/>
    </row>
    <row r="771" spans="1:4" x14ac:dyDescent="0.55000000000000004">
      <c r="A771" s="346"/>
      <c r="B771" s="358"/>
      <c r="C771" s="359"/>
      <c r="D771" s="360"/>
    </row>
    <row r="772" spans="1:4" x14ac:dyDescent="0.55000000000000004">
      <c r="A772" s="346"/>
      <c r="B772" s="358"/>
      <c r="C772" s="359"/>
      <c r="D772" s="360"/>
    </row>
    <row r="773" spans="1:4" x14ac:dyDescent="0.55000000000000004">
      <c r="A773" s="346"/>
      <c r="B773" s="358"/>
      <c r="C773" s="359"/>
      <c r="D773" s="360"/>
    </row>
    <row r="774" spans="1:4" x14ac:dyDescent="0.55000000000000004">
      <c r="A774" s="346"/>
      <c r="B774" s="358"/>
      <c r="C774" s="359"/>
      <c r="D774" s="360"/>
    </row>
    <row r="775" spans="1:4" x14ac:dyDescent="0.55000000000000004">
      <c r="A775" s="346"/>
      <c r="B775" s="358"/>
      <c r="C775" s="359"/>
      <c r="D775" s="360"/>
    </row>
    <row r="776" spans="1:4" x14ac:dyDescent="0.55000000000000004">
      <c r="A776" s="346"/>
      <c r="B776" s="358"/>
      <c r="C776" s="359"/>
      <c r="D776" s="360"/>
    </row>
    <row r="777" spans="1:4" x14ac:dyDescent="0.55000000000000004">
      <c r="A777" s="346"/>
      <c r="B777" s="358"/>
      <c r="C777" s="359"/>
      <c r="D777" s="360"/>
    </row>
    <row r="778" spans="1:4" x14ac:dyDescent="0.55000000000000004">
      <c r="A778" s="346"/>
      <c r="B778" s="358"/>
      <c r="C778" s="359"/>
      <c r="D778" s="360"/>
    </row>
    <row r="779" spans="1:4" x14ac:dyDescent="0.55000000000000004">
      <c r="A779" s="346"/>
      <c r="B779" s="358"/>
      <c r="C779" s="359"/>
      <c r="D779" s="360"/>
    </row>
    <row r="780" spans="1:4" x14ac:dyDescent="0.55000000000000004">
      <c r="A780" s="346"/>
      <c r="B780" s="358"/>
      <c r="C780" s="359"/>
      <c r="D780" s="360"/>
    </row>
    <row r="781" spans="1:4" x14ac:dyDescent="0.55000000000000004">
      <c r="A781" s="346"/>
      <c r="B781" s="358"/>
      <c r="C781" s="359"/>
      <c r="D781" s="360"/>
    </row>
    <row r="782" spans="1:4" x14ac:dyDescent="0.55000000000000004">
      <c r="A782" s="346"/>
      <c r="B782" s="358"/>
      <c r="C782" s="359"/>
      <c r="D782" s="360"/>
    </row>
    <row r="783" spans="1:4" x14ac:dyDescent="0.55000000000000004">
      <c r="A783" s="346"/>
      <c r="B783" s="358"/>
      <c r="C783" s="359"/>
      <c r="D783" s="360"/>
    </row>
    <row r="784" spans="1:4" x14ac:dyDescent="0.55000000000000004">
      <c r="A784" s="346"/>
      <c r="B784" s="358"/>
      <c r="C784" s="359"/>
      <c r="D784" s="360"/>
    </row>
    <row r="785" spans="1:4" x14ac:dyDescent="0.55000000000000004">
      <c r="A785" s="346"/>
      <c r="B785" s="358"/>
      <c r="C785" s="359"/>
      <c r="D785" s="360"/>
    </row>
    <row r="786" spans="1:4" x14ac:dyDescent="0.55000000000000004">
      <c r="A786" s="346"/>
      <c r="B786" s="358"/>
      <c r="C786" s="359"/>
      <c r="D786" s="360"/>
    </row>
    <row r="787" spans="1:4" x14ac:dyDescent="0.55000000000000004">
      <c r="A787" s="346"/>
      <c r="B787" s="358"/>
      <c r="C787" s="359"/>
      <c r="D787" s="360"/>
    </row>
    <row r="788" spans="1:4" x14ac:dyDescent="0.55000000000000004">
      <c r="A788" s="346"/>
      <c r="B788" s="358"/>
      <c r="C788" s="359"/>
      <c r="D788" s="360"/>
    </row>
    <row r="789" spans="1:4" x14ac:dyDescent="0.55000000000000004">
      <c r="A789" s="346"/>
      <c r="B789" s="358"/>
      <c r="C789" s="359"/>
      <c r="D789" s="360"/>
    </row>
    <row r="790" spans="1:4" x14ac:dyDescent="0.55000000000000004">
      <c r="A790" s="346"/>
      <c r="B790" s="358"/>
      <c r="C790" s="359"/>
      <c r="D790" s="360"/>
    </row>
    <row r="791" spans="1:4" x14ac:dyDescent="0.55000000000000004">
      <c r="A791" s="346"/>
      <c r="B791" s="358"/>
      <c r="C791" s="359"/>
      <c r="D791" s="360"/>
    </row>
    <row r="792" spans="1:4" x14ac:dyDescent="0.55000000000000004">
      <c r="A792" s="346"/>
      <c r="B792" s="358"/>
      <c r="C792" s="359"/>
      <c r="D792" s="360"/>
    </row>
    <row r="793" spans="1:4" x14ac:dyDescent="0.55000000000000004">
      <c r="A793" s="346"/>
      <c r="B793" s="358"/>
      <c r="C793" s="359"/>
      <c r="D793" s="360"/>
    </row>
    <row r="794" spans="1:4" x14ac:dyDescent="0.55000000000000004">
      <c r="A794" s="346"/>
      <c r="B794" s="358"/>
      <c r="C794" s="359"/>
      <c r="D794" s="360"/>
    </row>
    <row r="795" spans="1:4" x14ac:dyDescent="0.55000000000000004">
      <c r="A795" s="346"/>
      <c r="B795" s="358"/>
      <c r="C795" s="359"/>
      <c r="D795" s="360"/>
    </row>
    <row r="796" spans="1:4" x14ac:dyDescent="0.55000000000000004">
      <c r="A796" s="346"/>
      <c r="B796" s="358"/>
      <c r="C796" s="359"/>
      <c r="D796" s="360"/>
    </row>
    <row r="797" spans="1:4" x14ac:dyDescent="0.55000000000000004">
      <c r="A797" s="346"/>
      <c r="B797" s="358"/>
      <c r="C797" s="359"/>
      <c r="D797" s="360"/>
    </row>
    <row r="798" spans="1:4" x14ac:dyDescent="0.55000000000000004">
      <c r="A798" s="346"/>
      <c r="B798" s="358"/>
      <c r="C798" s="359"/>
      <c r="D798" s="360"/>
    </row>
    <row r="799" spans="1:4" x14ac:dyDescent="0.55000000000000004">
      <c r="A799" s="346"/>
      <c r="B799" s="358"/>
      <c r="C799" s="359"/>
      <c r="D799" s="360"/>
    </row>
    <row r="800" spans="1:4" x14ac:dyDescent="0.55000000000000004">
      <c r="A800" s="346"/>
      <c r="B800" s="358"/>
      <c r="C800" s="359"/>
      <c r="D800" s="360"/>
    </row>
    <row r="801" spans="1:4" x14ac:dyDescent="0.55000000000000004">
      <c r="A801" s="346"/>
      <c r="B801" s="358"/>
      <c r="C801" s="359"/>
      <c r="D801" s="360"/>
    </row>
    <row r="802" spans="1:4" x14ac:dyDescent="0.55000000000000004">
      <c r="A802" s="346"/>
      <c r="B802" s="358"/>
      <c r="C802" s="359"/>
      <c r="D802" s="360"/>
    </row>
    <row r="803" spans="1:4" x14ac:dyDescent="0.55000000000000004">
      <c r="A803" s="346"/>
      <c r="B803" s="358"/>
      <c r="C803" s="359"/>
      <c r="D803" s="360"/>
    </row>
    <row r="804" spans="1:4" x14ac:dyDescent="0.55000000000000004">
      <c r="A804" s="346"/>
      <c r="B804" s="358"/>
      <c r="C804" s="359"/>
      <c r="D804" s="360"/>
    </row>
    <row r="805" spans="1:4" x14ac:dyDescent="0.55000000000000004">
      <c r="A805" s="346"/>
      <c r="B805" s="358"/>
      <c r="C805" s="359"/>
      <c r="D805" s="360"/>
    </row>
    <row r="806" spans="1:4" x14ac:dyDescent="0.55000000000000004">
      <c r="A806" s="346"/>
      <c r="B806" s="358"/>
      <c r="C806" s="359"/>
      <c r="D806" s="360"/>
    </row>
    <row r="807" spans="1:4" x14ac:dyDescent="0.55000000000000004">
      <c r="A807" s="346"/>
      <c r="B807" s="358"/>
      <c r="C807" s="359"/>
      <c r="D807" s="360"/>
    </row>
    <row r="808" spans="1:4" x14ac:dyDescent="0.55000000000000004">
      <c r="A808" s="346"/>
      <c r="B808" s="358"/>
      <c r="C808" s="359"/>
      <c r="D808" s="360"/>
    </row>
    <row r="809" spans="1:4" x14ac:dyDescent="0.55000000000000004">
      <c r="A809" s="346"/>
      <c r="B809" s="358"/>
      <c r="C809" s="359"/>
      <c r="D809" s="360"/>
    </row>
    <row r="810" spans="1:4" x14ac:dyDescent="0.55000000000000004">
      <c r="A810" s="346"/>
      <c r="B810" s="358"/>
      <c r="C810" s="359"/>
      <c r="D810" s="360"/>
    </row>
    <row r="811" spans="1:4" x14ac:dyDescent="0.55000000000000004">
      <c r="A811" s="346"/>
      <c r="B811" s="358"/>
      <c r="C811" s="359"/>
      <c r="D811" s="360"/>
    </row>
    <row r="812" spans="1:4" x14ac:dyDescent="0.55000000000000004">
      <c r="A812" s="346"/>
      <c r="B812" s="358"/>
      <c r="C812" s="359"/>
      <c r="D812" s="360"/>
    </row>
    <row r="813" spans="1:4" x14ac:dyDescent="0.55000000000000004">
      <c r="A813" s="346"/>
      <c r="B813" s="358"/>
      <c r="C813" s="359"/>
      <c r="D813" s="360"/>
    </row>
    <row r="814" spans="1:4" x14ac:dyDescent="0.55000000000000004">
      <c r="A814" s="346"/>
      <c r="B814" s="358"/>
      <c r="C814" s="359"/>
      <c r="D814" s="360"/>
    </row>
    <row r="815" spans="1:4" x14ac:dyDescent="0.55000000000000004">
      <c r="A815" s="346"/>
      <c r="B815" s="358"/>
      <c r="C815" s="359"/>
      <c r="D815" s="360"/>
    </row>
    <row r="816" spans="1:4" x14ac:dyDescent="0.55000000000000004">
      <c r="A816" s="346"/>
      <c r="B816" s="358"/>
      <c r="C816" s="359"/>
      <c r="D816" s="360"/>
    </row>
    <row r="817" spans="1:4" x14ac:dyDescent="0.55000000000000004">
      <c r="A817" s="346"/>
      <c r="B817" s="358"/>
      <c r="C817" s="359"/>
      <c r="D817" s="360"/>
    </row>
    <row r="818" spans="1:4" x14ac:dyDescent="0.55000000000000004">
      <c r="A818" s="346"/>
      <c r="B818" s="358"/>
      <c r="C818" s="359"/>
      <c r="D818" s="360"/>
    </row>
    <row r="819" spans="1:4" x14ac:dyDescent="0.55000000000000004">
      <c r="A819" s="346"/>
      <c r="B819" s="358"/>
      <c r="C819" s="359"/>
      <c r="D819" s="360"/>
    </row>
    <row r="820" spans="1:4" x14ac:dyDescent="0.55000000000000004">
      <c r="A820" s="346"/>
      <c r="B820" s="358"/>
      <c r="C820" s="359"/>
      <c r="D820" s="360"/>
    </row>
    <row r="821" spans="1:4" x14ac:dyDescent="0.55000000000000004">
      <c r="A821" s="346"/>
      <c r="B821" s="358"/>
      <c r="C821" s="359"/>
      <c r="D821" s="360"/>
    </row>
    <row r="822" spans="1:4" x14ac:dyDescent="0.55000000000000004">
      <c r="A822" s="346"/>
      <c r="B822" s="358"/>
      <c r="C822" s="359"/>
      <c r="D822" s="360"/>
    </row>
    <row r="823" spans="1:4" x14ac:dyDescent="0.55000000000000004">
      <c r="A823" s="346"/>
      <c r="B823" s="358"/>
      <c r="C823" s="359"/>
      <c r="D823" s="360"/>
    </row>
    <row r="824" spans="1:4" x14ac:dyDescent="0.55000000000000004">
      <c r="A824" s="346"/>
      <c r="B824" s="358"/>
      <c r="C824" s="359"/>
      <c r="D824" s="360"/>
    </row>
    <row r="825" spans="1:4" x14ac:dyDescent="0.55000000000000004">
      <c r="A825" s="346"/>
      <c r="B825" s="358"/>
      <c r="C825" s="359"/>
      <c r="D825" s="360"/>
    </row>
    <row r="826" spans="1:4" x14ac:dyDescent="0.55000000000000004">
      <c r="A826" s="346"/>
      <c r="B826" s="358"/>
      <c r="C826" s="359"/>
      <c r="D826" s="360"/>
    </row>
    <row r="827" spans="1:4" x14ac:dyDescent="0.55000000000000004">
      <c r="A827" s="346"/>
      <c r="B827" s="358"/>
      <c r="C827" s="359"/>
      <c r="D827" s="360"/>
    </row>
    <row r="828" spans="1:4" x14ac:dyDescent="0.55000000000000004">
      <c r="A828" s="346"/>
      <c r="B828" s="358"/>
      <c r="C828" s="359"/>
      <c r="D828" s="360"/>
    </row>
    <row r="829" spans="1:4" x14ac:dyDescent="0.55000000000000004">
      <c r="A829" s="346"/>
      <c r="B829" s="358"/>
      <c r="C829" s="359"/>
      <c r="D829" s="360"/>
    </row>
    <row r="830" spans="1:4" x14ac:dyDescent="0.55000000000000004">
      <c r="A830" s="346"/>
      <c r="B830" s="358"/>
      <c r="C830" s="359"/>
      <c r="D830" s="360"/>
    </row>
    <row r="831" spans="1:4" x14ac:dyDescent="0.55000000000000004">
      <c r="A831" s="346"/>
      <c r="B831" s="358"/>
      <c r="C831" s="359"/>
      <c r="D831" s="360"/>
    </row>
    <row r="832" spans="1:4" x14ac:dyDescent="0.55000000000000004">
      <c r="A832" s="346"/>
      <c r="B832" s="358"/>
      <c r="C832" s="359"/>
      <c r="D832" s="360"/>
    </row>
    <row r="833" spans="1:4" x14ac:dyDescent="0.55000000000000004">
      <c r="A833" s="346"/>
      <c r="B833" s="358"/>
      <c r="C833" s="359"/>
      <c r="D833" s="360"/>
    </row>
    <row r="834" spans="1:4" x14ac:dyDescent="0.55000000000000004">
      <c r="A834" s="346"/>
      <c r="B834" s="358"/>
      <c r="C834" s="359"/>
      <c r="D834" s="360"/>
    </row>
    <row r="835" spans="1:4" x14ac:dyDescent="0.55000000000000004">
      <c r="A835" s="346"/>
      <c r="B835" s="358"/>
      <c r="C835" s="359"/>
      <c r="D835" s="360"/>
    </row>
    <row r="836" spans="1:4" x14ac:dyDescent="0.55000000000000004">
      <c r="A836" s="346"/>
      <c r="B836" s="358"/>
      <c r="C836" s="359"/>
      <c r="D836" s="360"/>
    </row>
    <row r="837" spans="1:4" x14ac:dyDescent="0.55000000000000004">
      <c r="A837" s="346"/>
      <c r="B837" s="358"/>
      <c r="C837" s="359"/>
      <c r="D837" s="360"/>
    </row>
    <row r="838" spans="1:4" x14ac:dyDescent="0.55000000000000004">
      <c r="A838" s="346"/>
      <c r="B838" s="358"/>
      <c r="C838" s="359"/>
      <c r="D838" s="360"/>
    </row>
    <row r="839" spans="1:4" x14ac:dyDescent="0.55000000000000004">
      <c r="A839" s="346"/>
      <c r="B839" s="358"/>
      <c r="C839" s="359"/>
      <c r="D839" s="360"/>
    </row>
    <row r="840" spans="1:4" x14ac:dyDescent="0.55000000000000004">
      <c r="A840" s="346"/>
      <c r="B840" s="358"/>
      <c r="C840" s="359"/>
      <c r="D840" s="360"/>
    </row>
    <row r="841" spans="1:4" x14ac:dyDescent="0.55000000000000004">
      <c r="A841" s="346"/>
      <c r="B841" s="358"/>
      <c r="C841" s="359"/>
      <c r="D841" s="360"/>
    </row>
    <row r="842" spans="1:4" x14ac:dyDescent="0.55000000000000004">
      <c r="A842" s="346"/>
      <c r="B842" s="358"/>
      <c r="C842" s="359"/>
      <c r="D842" s="360"/>
    </row>
    <row r="843" spans="1:4" x14ac:dyDescent="0.55000000000000004">
      <c r="A843" s="346"/>
      <c r="B843" s="358"/>
      <c r="C843" s="359"/>
      <c r="D843" s="360"/>
    </row>
    <row r="844" spans="1:4" x14ac:dyDescent="0.55000000000000004">
      <c r="A844" s="346"/>
      <c r="B844" s="358"/>
      <c r="C844" s="359"/>
      <c r="D844" s="360"/>
    </row>
    <row r="845" spans="1:4" x14ac:dyDescent="0.55000000000000004">
      <c r="A845" s="346"/>
      <c r="B845" s="358"/>
      <c r="C845" s="359"/>
      <c r="D845" s="360"/>
    </row>
    <row r="846" spans="1:4" x14ac:dyDescent="0.55000000000000004">
      <c r="A846" s="346"/>
      <c r="B846" s="358"/>
      <c r="C846" s="359"/>
      <c r="D846" s="360"/>
    </row>
    <row r="847" spans="1:4" x14ac:dyDescent="0.55000000000000004">
      <c r="A847" s="346"/>
      <c r="B847" s="358"/>
      <c r="C847" s="359"/>
      <c r="D847" s="360"/>
    </row>
    <row r="848" spans="1:4" x14ac:dyDescent="0.55000000000000004">
      <c r="A848" s="346"/>
      <c r="B848" s="358"/>
      <c r="C848" s="359"/>
      <c r="D848" s="360"/>
    </row>
    <row r="849" spans="1:4" x14ac:dyDescent="0.55000000000000004">
      <c r="A849" s="346"/>
      <c r="B849" s="358"/>
      <c r="C849" s="359"/>
      <c r="D849" s="360"/>
    </row>
    <row r="850" spans="1:4" x14ac:dyDescent="0.55000000000000004">
      <c r="A850" s="346"/>
      <c r="B850" s="358"/>
      <c r="C850" s="359"/>
      <c r="D850" s="360"/>
    </row>
    <row r="851" spans="1:4" x14ac:dyDescent="0.55000000000000004">
      <c r="A851" s="346"/>
      <c r="B851" s="358"/>
      <c r="C851" s="359"/>
      <c r="D851" s="360"/>
    </row>
    <row r="852" spans="1:4" x14ac:dyDescent="0.55000000000000004">
      <c r="A852" s="346"/>
      <c r="B852" s="358"/>
      <c r="C852" s="359"/>
      <c r="D852" s="360"/>
    </row>
    <row r="853" spans="1:4" x14ac:dyDescent="0.55000000000000004">
      <c r="A853" s="346"/>
      <c r="B853" s="358"/>
      <c r="C853" s="359"/>
      <c r="D853" s="360"/>
    </row>
    <row r="854" spans="1:4" x14ac:dyDescent="0.55000000000000004">
      <c r="A854" s="346"/>
      <c r="B854" s="358"/>
      <c r="C854" s="359"/>
      <c r="D854" s="360"/>
    </row>
    <row r="855" spans="1:4" x14ac:dyDescent="0.55000000000000004">
      <c r="A855" s="346"/>
      <c r="B855" s="358"/>
      <c r="C855" s="359"/>
      <c r="D855" s="360"/>
    </row>
    <row r="856" spans="1:4" x14ac:dyDescent="0.55000000000000004">
      <c r="A856" s="346"/>
      <c r="B856" s="358"/>
      <c r="C856" s="359"/>
      <c r="D856" s="360"/>
    </row>
    <row r="857" spans="1:4" x14ac:dyDescent="0.55000000000000004">
      <c r="A857" s="346"/>
      <c r="B857" s="358"/>
      <c r="C857" s="359"/>
      <c r="D857" s="360"/>
    </row>
    <row r="858" spans="1:4" x14ac:dyDescent="0.55000000000000004">
      <c r="A858" s="346"/>
      <c r="B858" s="358"/>
      <c r="C858" s="359"/>
      <c r="D858" s="360"/>
    </row>
    <row r="859" spans="1:4" x14ac:dyDescent="0.55000000000000004">
      <c r="A859" s="346"/>
      <c r="B859" s="358"/>
      <c r="C859" s="359"/>
      <c r="D859" s="360"/>
    </row>
    <row r="860" spans="1:4" x14ac:dyDescent="0.55000000000000004">
      <c r="A860" s="346"/>
      <c r="B860" s="358"/>
      <c r="C860" s="359"/>
      <c r="D860" s="360"/>
    </row>
    <row r="861" spans="1:4" x14ac:dyDescent="0.55000000000000004">
      <c r="A861" s="346"/>
      <c r="B861" s="358"/>
      <c r="C861" s="359"/>
      <c r="D861" s="360"/>
    </row>
    <row r="862" spans="1:4" x14ac:dyDescent="0.55000000000000004">
      <c r="A862" s="346"/>
      <c r="B862" s="358"/>
      <c r="C862" s="359"/>
      <c r="D862" s="360"/>
    </row>
    <row r="863" spans="1:4" x14ac:dyDescent="0.55000000000000004">
      <c r="A863" s="346"/>
      <c r="B863" s="358"/>
      <c r="C863" s="359"/>
      <c r="D863" s="360"/>
    </row>
    <row r="864" spans="1:4" x14ac:dyDescent="0.55000000000000004">
      <c r="A864" s="346"/>
      <c r="B864" s="358"/>
      <c r="C864" s="359"/>
      <c r="D864" s="360"/>
    </row>
    <row r="865" spans="1:4" x14ac:dyDescent="0.55000000000000004">
      <c r="A865" s="346"/>
      <c r="B865" s="358"/>
      <c r="C865" s="359"/>
      <c r="D865" s="360"/>
    </row>
    <row r="866" spans="1:4" x14ac:dyDescent="0.55000000000000004">
      <c r="A866" s="346"/>
      <c r="B866" s="358"/>
      <c r="C866" s="359"/>
      <c r="D866" s="360"/>
    </row>
    <row r="867" spans="1:4" x14ac:dyDescent="0.55000000000000004">
      <c r="A867" s="346"/>
      <c r="B867" s="358"/>
      <c r="C867" s="359"/>
      <c r="D867" s="360"/>
    </row>
    <row r="868" spans="1:4" x14ac:dyDescent="0.55000000000000004">
      <c r="A868" s="346"/>
      <c r="B868" s="358"/>
      <c r="C868" s="359"/>
      <c r="D868" s="360"/>
    </row>
    <row r="869" spans="1:4" x14ac:dyDescent="0.55000000000000004">
      <c r="A869" s="346"/>
      <c r="B869" s="358"/>
      <c r="C869" s="359"/>
      <c r="D869" s="360"/>
    </row>
    <row r="870" spans="1:4" x14ac:dyDescent="0.55000000000000004">
      <c r="A870" s="346"/>
      <c r="B870" s="358"/>
      <c r="C870" s="359"/>
      <c r="D870" s="360"/>
    </row>
    <row r="871" spans="1:4" x14ac:dyDescent="0.55000000000000004">
      <c r="A871" s="346"/>
      <c r="B871" s="358"/>
      <c r="C871" s="359"/>
      <c r="D871" s="360"/>
    </row>
    <row r="872" spans="1:4" x14ac:dyDescent="0.55000000000000004">
      <c r="A872" s="346"/>
      <c r="B872" s="358"/>
      <c r="C872" s="359"/>
      <c r="D872" s="360"/>
    </row>
    <row r="873" spans="1:4" x14ac:dyDescent="0.55000000000000004">
      <c r="A873" s="346"/>
      <c r="B873" s="358"/>
      <c r="C873" s="359"/>
      <c r="D873" s="360"/>
    </row>
    <row r="874" spans="1:4" x14ac:dyDescent="0.55000000000000004">
      <c r="A874" s="346"/>
      <c r="B874" s="358"/>
      <c r="C874" s="359"/>
      <c r="D874" s="360"/>
    </row>
    <row r="875" spans="1:4" x14ac:dyDescent="0.55000000000000004">
      <c r="A875" s="346"/>
      <c r="B875" s="358"/>
      <c r="C875" s="359"/>
      <c r="D875" s="360"/>
    </row>
    <row r="876" spans="1:4" x14ac:dyDescent="0.55000000000000004">
      <c r="A876" s="346"/>
      <c r="B876" s="358"/>
      <c r="C876" s="359"/>
      <c r="D876" s="360"/>
    </row>
    <row r="877" spans="1:4" x14ac:dyDescent="0.55000000000000004">
      <c r="A877" s="346"/>
      <c r="B877" s="358"/>
      <c r="C877" s="359"/>
      <c r="D877" s="360"/>
    </row>
    <row r="878" spans="1:4" x14ac:dyDescent="0.55000000000000004">
      <c r="A878" s="346"/>
      <c r="B878" s="358"/>
      <c r="C878" s="359"/>
      <c r="D878" s="360"/>
    </row>
    <row r="879" spans="1:4" x14ac:dyDescent="0.55000000000000004">
      <c r="A879" s="346"/>
      <c r="B879" s="358"/>
      <c r="C879" s="359"/>
      <c r="D879" s="360"/>
    </row>
    <row r="880" spans="1:4" x14ac:dyDescent="0.55000000000000004">
      <c r="A880" s="346"/>
      <c r="B880" s="358"/>
      <c r="C880" s="359"/>
      <c r="D880" s="360"/>
    </row>
    <row r="881" spans="1:4" x14ac:dyDescent="0.55000000000000004">
      <c r="A881" s="346"/>
      <c r="B881" s="358"/>
      <c r="C881" s="359"/>
      <c r="D881" s="360"/>
    </row>
    <row r="882" spans="1:4" x14ac:dyDescent="0.55000000000000004">
      <c r="A882" s="346"/>
      <c r="B882" s="358"/>
      <c r="C882" s="359"/>
      <c r="D882" s="360"/>
    </row>
    <row r="883" spans="1:4" x14ac:dyDescent="0.55000000000000004">
      <c r="A883" s="346"/>
      <c r="B883" s="358"/>
      <c r="C883" s="359"/>
      <c r="D883" s="360"/>
    </row>
    <row r="884" spans="1:4" x14ac:dyDescent="0.55000000000000004">
      <c r="A884" s="346"/>
      <c r="B884" s="358"/>
      <c r="C884" s="359"/>
      <c r="D884" s="360"/>
    </row>
    <row r="885" spans="1:4" x14ac:dyDescent="0.55000000000000004">
      <c r="A885" s="346"/>
      <c r="B885" s="358"/>
      <c r="C885" s="359"/>
      <c r="D885" s="360"/>
    </row>
    <row r="886" spans="1:4" x14ac:dyDescent="0.55000000000000004">
      <c r="A886" s="346"/>
      <c r="B886" s="358"/>
      <c r="C886" s="359"/>
      <c r="D886" s="360"/>
    </row>
    <row r="887" spans="1:4" x14ac:dyDescent="0.55000000000000004">
      <c r="A887" s="346"/>
      <c r="B887" s="358"/>
      <c r="C887" s="359"/>
      <c r="D887" s="360"/>
    </row>
    <row r="888" spans="1:4" x14ac:dyDescent="0.55000000000000004">
      <c r="A888" s="346"/>
      <c r="B888" s="358"/>
      <c r="C888" s="359"/>
      <c r="D888" s="360"/>
    </row>
    <row r="889" spans="1:4" x14ac:dyDescent="0.55000000000000004">
      <c r="A889" s="346"/>
      <c r="B889" s="358"/>
      <c r="C889" s="359"/>
      <c r="D889" s="360"/>
    </row>
    <row r="890" spans="1:4" x14ac:dyDescent="0.55000000000000004">
      <c r="A890" s="346"/>
      <c r="B890" s="358"/>
      <c r="C890" s="359"/>
      <c r="D890" s="360"/>
    </row>
    <row r="891" spans="1:4" x14ac:dyDescent="0.55000000000000004">
      <c r="A891" s="346"/>
      <c r="B891" s="358"/>
      <c r="C891" s="359"/>
      <c r="D891" s="360"/>
    </row>
    <row r="892" spans="1:4" x14ac:dyDescent="0.55000000000000004">
      <c r="A892" s="346"/>
      <c r="B892" s="358"/>
      <c r="C892" s="359"/>
      <c r="D892" s="360"/>
    </row>
    <row r="893" spans="1:4" x14ac:dyDescent="0.55000000000000004">
      <c r="A893" s="346"/>
      <c r="B893" s="358"/>
      <c r="C893" s="359"/>
      <c r="D893" s="360"/>
    </row>
    <row r="894" spans="1:4" x14ac:dyDescent="0.55000000000000004">
      <c r="A894" s="346"/>
      <c r="B894" s="358"/>
      <c r="C894" s="359"/>
      <c r="D894" s="360"/>
    </row>
    <row r="895" spans="1:4" x14ac:dyDescent="0.55000000000000004">
      <c r="A895" s="346"/>
      <c r="B895" s="358"/>
      <c r="C895" s="359"/>
      <c r="D895" s="360"/>
    </row>
    <row r="896" spans="1:4" x14ac:dyDescent="0.55000000000000004">
      <c r="A896" s="346"/>
      <c r="B896" s="358"/>
      <c r="C896" s="359"/>
      <c r="D896" s="360"/>
    </row>
    <row r="897" spans="1:4" x14ac:dyDescent="0.55000000000000004">
      <c r="A897" s="346"/>
      <c r="B897" s="358"/>
      <c r="C897" s="359"/>
      <c r="D897" s="360"/>
    </row>
    <row r="898" spans="1:4" x14ac:dyDescent="0.55000000000000004">
      <c r="A898" s="346"/>
      <c r="B898" s="358"/>
      <c r="C898" s="359"/>
      <c r="D898" s="360"/>
    </row>
    <row r="899" spans="1:4" x14ac:dyDescent="0.55000000000000004">
      <c r="A899" s="346"/>
      <c r="B899" s="358"/>
      <c r="C899" s="359"/>
      <c r="D899" s="360"/>
    </row>
    <row r="900" spans="1:4" x14ac:dyDescent="0.55000000000000004">
      <c r="A900" s="346"/>
      <c r="B900" s="358"/>
      <c r="C900" s="359"/>
      <c r="D900" s="360"/>
    </row>
    <row r="901" spans="1:4" x14ac:dyDescent="0.55000000000000004">
      <c r="A901" s="346"/>
      <c r="B901" s="358"/>
      <c r="C901" s="359"/>
      <c r="D901" s="360"/>
    </row>
    <row r="902" spans="1:4" x14ac:dyDescent="0.55000000000000004">
      <c r="A902" s="346"/>
      <c r="B902" s="358"/>
      <c r="C902" s="359"/>
      <c r="D902" s="360"/>
    </row>
    <row r="903" spans="1:4" x14ac:dyDescent="0.55000000000000004">
      <c r="A903" s="346"/>
      <c r="B903" s="358"/>
      <c r="C903" s="359"/>
      <c r="D903" s="360"/>
    </row>
    <row r="904" spans="1:4" x14ac:dyDescent="0.55000000000000004">
      <c r="A904" s="346"/>
      <c r="B904" s="358"/>
      <c r="C904" s="359"/>
      <c r="D904" s="360"/>
    </row>
    <row r="905" spans="1:4" x14ac:dyDescent="0.55000000000000004">
      <c r="A905" s="346"/>
      <c r="B905" s="358"/>
      <c r="C905" s="359"/>
      <c r="D905" s="360"/>
    </row>
    <row r="906" spans="1:4" x14ac:dyDescent="0.55000000000000004">
      <c r="A906" s="346"/>
      <c r="B906" s="358"/>
      <c r="C906" s="359"/>
      <c r="D906" s="360"/>
    </row>
    <row r="907" spans="1:4" x14ac:dyDescent="0.55000000000000004">
      <c r="A907" s="346"/>
      <c r="B907" s="358"/>
      <c r="C907" s="359"/>
      <c r="D907" s="360"/>
    </row>
    <row r="908" spans="1:4" x14ac:dyDescent="0.55000000000000004">
      <c r="A908" s="346"/>
      <c r="B908" s="358"/>
      <c r="C908" s="359"/>
      <c r="D908" s="360"/>
    </row>
    <row r="909" spans="1:4" x14ac:dyDescent="0.55000000000000004">
      <c r="A909" s="346"/>
      <c r="B909" s="358"/>
      <c r="C909" s="359"/>
      <c r="D909" s="360"/>
    </row>
    <row r="910" spans="1:4" x14ac:dyDescent="0.55000000000000004">
      <c r="A910" s="346"/>
      <c r="B910" s="358"/>
      <c r="C910" s="359"/>
      <c r="D910" s="360"/>
    </row>
    <row r="911" spans="1:4" x14ac:dyDescent="0.55000000000000004">
      <c r="A911" s="346"/>
      <c r="B911" s="358"/>
      <c r="C911" s="359"/>
      <c r="D911" s="360"/>
    </row>
    <row r="912" spans="1:4" x14ac:dyDescent="0.55000000000000004">
      <c r="A912" s="346"/>
      <c r="B912" s="358"/>
      <c r="C912" s="359"/>
      <c r="D912" s="360"/>
    </row>
    <row r="913" spans="1:4" x14ac:dyDescent="0.55000000000000004">
      <c r="A913" s="346"/>
      <c r="B913" s="358"/>
      <c r="C913" s="359"/>
      <c r="D913" s="360"/>
    </row>
    <row r="914" spans="1:4" x14ac:dyDescent="0.55000000000000004">
      <c r="A914" s="346"/>
      <c r="B914" s="358"/>
      <c r="C914" s="359"/>
      <c r="D914" s="360"/>
    </row>
    <row r="915" spans="1:4" x14ac:dyDescent="0.55000000000000004">
      <c r="A915" s="346"/>
      <c r="B915" s="358"/>
      <c r="C915" s="359"/>
      <c r="D915" s="360"/>
    </row>
    <row r="916" spans="1:4" x14ac:dyDescent="0.55000000000000004">
      <c r="A916" s="346"/>
      <c r="B916" s="358"/>
      <c r="C916" s="359"/>
      <c r="D916" s="360"/>
    </row>
    <row r="917" spans="1:4" x14ac:dyDescent="0.55000000000000004">
      <c r="A917" s="346"/>
      <c r="B917" s="358"/>
      <c r="C917" s="359"/>
      <c r="D917" s="360"/>
    </row>
    <row r="918" spans="1:4" x14ac:dyDescent="0.55000000000000004">
      <c r="A918" s="346"/>
      <c r="B918" s="358"/>
      <c r="C918" s="359"/>
      <c r="D918" s="360"/>
    </row>
    <row r="919" spans="1:4" x14ac:dyDescent="0.55000000000000004">
      <c r="A919" s="346"/>
      <c r="B919" s="358"/>
      <c r="C919" s="359"/>
      <c r="D919" s="360"/>
    </row>
    <row r="920" spans="1:4" x14ac:dyDescent="0.55000000000000004">
      <c r="A920" s="346"/>
      <c r="B920" s="358"/>
      <c r="C920" s="359"/>
      <c r="D920" s="360"/>
    </row>
    <row r="921" spans="1:4" x14ac:dyDescent="0.55000000000000004">
      <c r="A921" s="346"/>
      <c r="B921" s="358"/>
      <c r="C921" s="359"/>
      <c r="D921" s="360"/>
    </row>
    <row r="922" spans="1:4" x14ac:dyDescent="0.55000000000000004">
      <c r="A922" s="346"/>
      <c r="B922" s="358"/>
      <c r="C922" s="359"/>
      <c r="D922" s="360"/>
    </row>
    <row r="923" spans="1:4" x14ac:dyDescent="0.55000000000000004">
      <c r="A923" s="346"/>
      <c r="B923" s="358"/>
      <c r="C923" s="359"/>
      <c r="D923" s="360"/>
    </row>
    <row r="924" spans="1:4" x14ac:dyDescent="0.55000000000000004">
      <c r="A924" s="346"/>
      <c r="B924" s="358"/>
      <c r="C924" s="359"/>
      <c r="D924" s="360"/>
    </row>
    <row r="925" spans="1:4" x14ac:dyDescent="0.55000000000000004">
      <c r="A925" s="346"/>
      <c r="B925" s="358"/>
      <c r="C925" s="359"/>
      <c r="D925" s="360"/>
    </row>
    <row r="926" spans="1:4" x14ac:dyDescent="0.55000000000000004">
      <c r="A926" s="346"/>
      <c r="B926" s="358"/>
      <c r="C926" s="359"/>
      <c r="D926" s="360"/>
    </row>
    <row r="927" spans="1:4" x14ac:dyDescent="0.55000000000000004">
      <c r="A927" s="346"/>
      <c r="B927" s="358"/>
      <c r="C927" s="359"/>
      <c r="D927" s="360"/>
    </row>
    <row r="928" spans="1:4" x14ac:dyDescent="0.55000000000000004">
      <c r="A928" s="346"/>
      <c r="B928" s="358"/>
      <c r="C928" s="359"/>
      <c r="D928" s="360"/>
    </row>
    <row r="929" spans="1:4" x14ac:dyDescent="0.55000000000000004">
      <c r="A929" s="346"/>
      <c r="B929" s="358"/>
      <c r="C929" s="359"/>
      <c r="D929" s="360"/>
    </row>
    <row r="930" spans="1:4" x14ac:dyDescent="0.55000000000000004">
      <c r="A930" s="346"/>
      <c r="B930" s="358"/>
      <c r="C930" s="359"/>
      <c r="D930" s="360"/>
    </row>
    <row r="931" spans="1:4" x14ac:dyDescent="0.55000000000000004">
      <c r="A931" s="346"/>
      <c r="B931" s="358"/>
      <c r="C931" s="359"/>
      <c r="D931" s="360"/>
    </row>
    <row r="932" spans="1:4" x14ac:dyDescent="0.55000000000000004">
      <c r="A932" s="346"/>
      <c r="B932" s="358"/>
      <c r="C932" s="359"/>
      <c r="D932" s="360"/>
    </row>
    <row r="933" spans="1:4" x14ac:dyDescent="0.55000000000000004">
      <c r="A933" s="346"/>
      <c r="B933" s="358"/>
      <c r="C933" s="359"/>
      <c r="D933" s="360"/>
    </row>
    <row r="934" spans="1:4" x14ac:dyDescent="0.55000000000000004">
      <c r="A934" s="346"/>
      <c r="B934" s="358"/>
      <c r="C934" s="359"/>
      <c r="D934" s="360"/>
    </row>
    <row r="935" spans="1:4" x14ac:dyDescent="0.55000000000000004">
      <c r="A935" s="346"/>
      <c r="B935" s="358"/>
      <c r="C935" s="359"/>
      <c r="D935" s="360"/>
    </row>
    <row r="936" spans="1:4" x14ac:dyDescent="0.55000000000000004">
      <c r="A936" s="346"/>
      <c r="B936" s="358"/>
      <c r="C936" s="359"/>
      <c r="D936" s="360"/>
    </row>
    <row r="937" spans="1:4" x14ac:dyDescent="0.55000000000000004">
      <c r="A937" s="346"/>
      <c r="B937" s="358"/>
      <c r="C937" s="359"/>
      <c r="D937" s="360"/>
    </row>
    <row r="938" spans="1:4" x14ac:dyDescent="0.55000000000000004">
      <c r="A938" s="346"/>
      <c r="B938" s="358"/>
      <c r="C938" s="359"/>
      <c r="D938" s="360"/>
    </row>
    <row r="939" spans="1:4" x14ac:dyDescent="0.55000000000000004">
      <c r="A939" s="346"/>
      <c r="B939" s="358"/>
      <c r="C939" s="359"/>
      <c r="D939" s="360"/>
    </row>
    <row r="940" spans="1:4" x14ac:dyDescent="0.55000000000000004">
      <c r="A940" s="346"/>
      <c r="B940" s="358"/>
      <c r="C940" s="359"/>
      <c r="D940" s="360"/>
    </row>
    <row r="941" spans="1:4" x14ac:dyDescent="0.55000000000000004">
      <c r="A941" s="346"/>
      <c r="B941" s="358"/>
      <c r="C941" s="359"/>
      <c r="D941" s="360"/>
    </row>
    <row r="942" spans="1:4" x14ac:dyDescent="0.55000000000000004">
      <c r="A942" s="346"/>
      <c r="B942" s="358"/>
      <c r="C942" s="359"/>
      <c r="D942" s="360"/>
    </row>
    <row r="943" spans="1:4" x14ac:dyDescent="0.55000000000000004">
      <c r="A943" s="346"/>
      <c r="B943" s="358"/>
      <c r="C943" s="359"/>
      <c r="D943" s="360"/>
    </row>
    <row r="944" spans="1:4" x14ac:dyDescent="0.55000000000000004">
      <c r="A944" s="346"/>
      <c r="B944" s="358"/>
      <c r="C944" s="359"/>
      <c r="D944" s="360"/>
    </row>
    <row r="945" spans="1:4" x14ac:dyDescent="0.55000000000000004">
      <c r="A945" s="346"/>
      <c r="B945" s="358"/>
      <c r="C945" s="359"/>
      <c r="D945" s="360"/>
    </row>
    <row r="946" spans="1:4" x14ac:dyDescent="0.55000000000000004">
      <c r="A946" s="346"/>
      <c r="B946" s="358"/>
      <c r="C946" s="359"/>
      <c r="D946" s="360"/>
    </row>
    <row r="947" spans="1:4" x14ac:dyDescent="0.55000000000000004">
      <c r="A947" s="346"/>
      <c r="B947" s="358"/>
      <c r="C947" s="359"/>
      <c r="D947" s="360"/>
    </row>
    <row r="948" spans="1:4" x14ac:dyDescent="0.55000000000000004">
      <c r="A948" s="346"/>
      <c r="B948" s="358"/>
      <c r="C948" s="359"/>
      <c r="D948" s="360"/>
    </row>
    <row r="949" spans="1:4" x14ac:dyDescent="0.55000000000000004">
      <c r="A949" s="346"/>
      <c r="B949" s="358"/>
      <c r="C949" s="359"/>
      <c r="D949" s="360"/>
    </row>
    <row r="950" spans="1:4" x14ac:dyDescent="0.55000000000000004">
      <c r="A950" s="346"/>
      <c r="B950" s="358"/>
      <c r="C950" s="359"/>
      <c r="D950" s="360"/>
    </row>
    <row r="951" spans="1:4" x14ac:dyDescent="0.55000000000000004">
      <c r="A951" s="346"/>
      <c r="B951" s="358"/>
      <c r="C951" s="359"/>
      <c r="D951" s="360"/>
    </row>
    <row r="952" spans="1:4" x14ac:dyDescent="0.55000000000000004">
      <c r="A952" s="346"/>
      <c r="B952" s="358"/>
      <c r="C952" s="359"/>
      <c r="D952" s="360"/>
    </row>
    <row r="953" spans="1:4" x14ac:dyDescent="0.55000000000000004">
      <c r="A953" s="346"/>
      <c r="B953" s="358"/>
      <c r="C953" s="359"/>
      <c r="D953" s="360"/>
    </row>
    <row r="954" spans="1:4" x14ac:dyDescent="0.55000000000000004">
      <c r="A954" s="346"/>
      <c r="B954" s="358"/>
      <c r="C954" s="359"/>
      <c r="D954" s="360"/>
    </row>
    <row r="955" spans="1:4" x14ac:dyDescent="0.55000000000000004">
      <c r="A955" s="346"/>
      <c r="B955" s="358"/>
      <c r="C955" s="359"/>
      <c r="D955" s="360"/>
    </row>
    <row r="956" spans="1:4" x14ac:dyDescent="0.55000000000000004">
      <c r="A956" s="346"/>
      <c r="B956" s="358"/>
      <c r="C956" s="359"/>
      <c r="D956" s="360"/>
    </row>
    <row r="957" spans="1:4" x14ac:dyDescent="0.55000000000000004">
      <c r="A957" s="346"/>
      <c r="B957" s="358"/>
      <c r="C957" s="359"/>
      <c r="D957" s="360"/>
    </row>
    <row r="958" spans="1:4" x14ac:dyDescent="0.55000000000000004">
      <c r="A958" s="346"/>
      <c r="B958" s="358"/>
      <c r="C958" s="359"/>
      <c r="D958" s="360"/>
    </row>
    <row r="959" spans="1:4" x14ac:dyDescent="0.55000000000000004">
      <c r="A959" s="346"/>
      <c r="B959" s="358"/>
      <c r="C959" s="359"/>
      <c r="D959" s="360"/>
    </row>
    <row r="960" spans="1:4" x14ac:dyDescent="0.55000000000000004">
      <c r="A960" s="346"/>
      <c r="B960" s="358"/>
      <c r="C960" s="359"/>
      <c r="D960" s="360"/>
    </row>
    <row r="961" spans="1:4" x14ac:dyDescent="0.55000000000000004">
      <c r="A961" s="346"/>
      <c r="B961" s="358"/>
      <c r="C961" s="359"/>
      <c r="D961" s="360"/>
    </row>
    <row r="962" spans="1:4" x14ac:dyDescent="0.55000000000000004">
      <c r="A962" s="346"/>
      <c r="B962" s="358"/>
      <c r="C962" s="359"/>
      <c r="D962" s="360"/>
    </row>
    <row r="963" spans="1:4" x14ac:dyDescent="0.55000000000000004">
      <c r="A963" s="346"/>
      <c r="B963" s="358"/>
      <c r="C963" s="359"/>
      <c r="D963" s="360"/>
    </row>
    <row r="964" spans="1:4" x14ac:dyDescent="0.55000000000000004">
      <c r="A964" s="346"/>
      <c r="B964" s="358"/>
      <c r="C964" s="359"/>
      <c r="D964" s="360"/>
    </row>
    <row r="965" spans="1:4" x14ac:dyDescent="0.55000000000000004">
      <c r="A965" s="346"/>
      <c r="B965" s="358"/>
      <c r="C965" s="359"/>
      <c r="D965" s="360"/>
    </row>
    <row r="966" spans="1:4" x14ac:dyDescent="0.55000000000000004">
      <c r="A966" s="346"/>
      <c r="B966" s="358"/>
      <c r="C966" s="359"/>
      <c r="D966" s="360"/>
    </row>
    <row r="967" spans="1:4" x14ac:dyDescent="0.55000000000000004">
      <c r="A967" s="346"/>
      <c r="B967" s="358"/>
      <c r="C967" s="359"/>
      <c r="D967" s="360"/>
    </row>
    <row r="968" spans="1:4" x14ac:dyDescent="0.55000000000000004">
      <c r="A968" s="346"/>
      <c r="B968" s="358"/>
      <c r="C968" s="359"/>
      <c r="D968" s="360"/>
    </row>
    <row r="969" spans="1:4" x14ac:dyDescent="0.55000000000000004">
      <c r="A969" s="346"/>
      <c r="B969" s="358"/>
      <c r="C969" s="359"/>
      <c r="D969" s="360"/>
    </row>
    <row r="970" spans="1:4" x14ac:dyDescent="0.55000000000000004">
      <c r="A970" s="346"/>
      <c r="B970" s="358"/>
      <c r="C970" s="359"/>
      <c r="D970" s="360"/>
    </row>
    <row r="971" spans="1:4" x14ac:dyDescent="0.55000000000000004">
      <c r="A971" s="346"/>
      <c r="B971" s="358"/>
      <c r="C971" s="359"/>
      <c r="D971" s="360"/>
    </row>
    <row r="972" spans="1:4" x14ac:dyDescent="0.55000000000000004">
      <c r="A972" s="346"/>
      <c r="B972" s="358"/>
      <c r="C972" s="359"/>
      <c r="D972" s="360"/>
    </row>
    <row r="973" spans="1:4" x14ac:dyDescent="0.55000000000000004">
      <c r="A973" s="346"/>
      <c r="B973" s="358"/>
      <c r="C973" s="359"/>
      <c r="D973" s="360"/>
    </row>
    <row r="974" spans="1:4" x14ac:dyDescent="0.55000000000000004">
      <c r="A974" s="346"/>
      <c r="B974" s="358"/>
      <c r="C974" s="359"/>
      <c r="D974" s="360"/>
    </row>
    <row r="975" spans="1:4" x14ac:dyDescent="0.55000000000000004">
      <c r="A975" s="346"/>
      <c r="B975" s="358"/>
      <c r="C975" s="359"/>
      <c r="D975" s="360"/>
    </row>
    <row r="976" spans="1:4" x14ac:dyDescent="0.55000000000000004">
      <c r="A976" s="346"/>
      <c r="B976" s="358"/>
      <c r="C976" s="359"/>
      <c r="D976" s="360"/>
    </row>
    <row r="977" spans="1:4" x14ac:dyDescent="0.55000000000000004">
      <c r="A977" s="346"/>
      <c r="B977" s="358"/>
      <c r="C977" s="359"/>
      <c r="D977" s="360"/>
    </row>
    <row r="978" spans="1:4" x14ac:dyDescent="0.55000000000000004">
      <c r="A978" s="346"/>
      <c r="B978" s="358"/>
      <c r="C978" s="359"/>
      <c r="D978" s="360"/>
    </row>
    <row r="979" spans="1:4" x14ac:dyDescent="0.55000000000000004">
      <c r="A979" s="346"/>
      <c r="B979" s="358"/>
      <c r="C979" s="359"/>
      <c r="D979" s="360"/>
    </row>
    <row r="980" spans="1:4" x14ac:dyDescent="0.55000000000000004">
      <c r="A980" s="346"/>
      <c r="B980" s="358"/>
      <c r="C980" s="359"/>
      <c r="D980" s="360"/>
    </row>
    <row r="981" spans="1:4" x14ac:dyDescent="0.55000000000000004">
      <c r="A981" s="346"/>
      <c r="B981" s="358"/>
      <c r="C981" s="359"/>
      <c r="D981" s="360"/>
    </row>
    <row r="982" spans="1:4" x14ac:dyDescent="0.55000000000000004">
      <c r="A982" s="346"/>
      <c r="B982" s="358"/>
      <c r="C982" s="359"/>
      <c r="D982" s="360"/>
    </row>
    <row r="983" spans="1:4" x14ac:dyDescent="0.55000000000000004">
      <c r="A983" s="346"/>
      <c r="B983" s="358"/>
      <c r="C983" s="359"/>
      <c r="D983" s="360"/>
    </row>
    <row r="984" spans="1:4" x14ac:dyDescent="0.55000000000000004">
      <c r="A984" s="346"/>
      <c r="B984" s="358"/>
      <c r="C984" s="359"/>
      <c r="D984" s="360"/>
    </row>
    <row r="985" spans="1:4" x14ac:dyDescent="0.55000000000000004">
      <c r="A985" s="346"/>
      <c r="B985" s="358"/>
      <c r="C985" s="359"/>
      <c r="D985" s="360"/>
    </row>
    <row r="986" spans="1:4" x14ac:dyDescent="0.55000000000000004">
      <c r="A986" s="346"/>
      <c r="B986" s="358"/>
      <c r="C986" s="359"/>
      <c r="D986" s="360"/>
    </row>
    <row r="987" spans="1:4" x14ac:dyDescent="0.55000000000000004">
      <c r="A987" s="346"/>
      <c r="B987" s="358"/>
      <c r="C987" s="359"/>
      <c r="D987" s="360"/>
    </row>
    <row r="988" spans="1:4" x14ac:dyDescent="0.55000000000000004">
      <c r="A988" s="346"/>
      <c r="B988" s="358"/>
      <c r="C988" s="359"/>
      <c r="D988" s="360"/>
    </row>
    <row r="989" spans="1:4" x14ac:dyDescent="0.55000000000000004">
      <c r="A989" s="346"/>
      <c r="B989" s="358"/>
      <c r="C989" s="359"/>
      <c r="D989" s="360"/>
    </row>
    <row r="990" spans="1:4" x14ac:dyDescent="0.55000000000000004">
      <c r="A990" s="346"/>
      <c r="B990" s="358"/>
      <c r="C990" s="359"/>
      <c r="D990" s="360"/>
    </row>
    <row r="991" spans="1:4" x14ac:dyDescent="0.55000000000000004">
      <c r="A991" s="346"/>
      <c r="B991" s="358"/>
      <c r="C991" s="359"/>
      <c r="D991" s="360"/>
    </row>
    <row r="992" spans="1:4" x14ac:dyDescent="0.55000000000000004">
      <c r="A992" s="346"/>
      <c r="B992" s="358"/>
      <c r="C992" s="359"/>
      <c r="D992" s="360"/>
    </row>
    <row r="993" spans="1:4" x14ac:dyDescent="0.55000000000000004">
      <c r="A993" s="346"/>
      <c r="B993" s="358"/>
      <c r="C993" s="359"/>
      <c r="D993" s="360"/>
    </row>
    <row r="994" spans="1:4" x14ac:dyDescent="0.55000000000000004">
      <c r="A994" s="346"/>
      <c r="B994" s="358"/>
      <c r="C994" s="359"/>
      <c r="D994" s="360"/>
    </row>
    <row r="995" spans="1:4" x14ac:dyDescent="0.55000000000000004">
      <c r="A995" s="346"/>
      <c r="B995" s="358"/>
      <c r="C995" s="359"/>
      <c r="D995" s="360"/>
    </row>
    <row r="996" spans="1:4" x14ac:dyDescent="0.55000000000000004">
      <c r="A996" s="346"/>
      <c r="B996" s="358"/>
      <c r="C996" s="359"/>
      <c r="D996" s="360"/>
    </row>
    <row r="997" spans="1:4" x14ac:dyDescent="0.55000000000000004">
      <c r="A997" s="346"/>
      <c r="B997" s="358"/>
      <c r="C997" s="359"/>
      <c r="D997" s="360"/>
    </row>
    <row r="998" spans="1:4" x14ac:dyDescent="0.55000000000000004">
      <c r="A998" s="346"/>
      <c r="B998" s="358"/>
      <c r="C998" s="359"/>
      <c r="D998" s="360"/>
    </row>
    <row r="999" spans="1:4" x14ac:dyDescent="0.55000000000000004">
      <c r="A999" s="346"/>
      <c r="B999" s="358"/>
      <c r="C999" s="359"/>
      <c r="D999" s="360"/>
    </row>
    <row r="1000" spans="1:4" x14ac:dyDescent="0.55000000000000004">
      <c r="A1000" s="346"/>
      <c r="B1000" s="358"/>
      <c r="C1000" s="359"/>
      <c r="D1000" s="360"/>
    </row>
    <row r="1001" spans="1:4" x14ac:dyDescent="0.55000000000000004">
      <c r="A1001" s="346"/>
      <c r="B1001" s="358"/>
      <c r="C1001" s="359"/>
      <c r="D1001" s="360"/>
    </row>
    <row r="1002" spans="1:4" x14ac:dyDescent="0.55000000000000004">
      <c r="A1002" s="346"/>
      <c r="B1002" s="358"/>
      <c r="C1002" s="359"/>
      <c r="D1002" s="360"/>
    </row>
    <row r="1003" spans="1:4" x14ac:dyDescent="0.55000000000000004">
      <c r="A1003" s="346"/>
      <c r="B1003" s="358"/>
      <c r="C1003" s="359"/>
      <c r="D1003" s="360"/>
    </row>
    <row r="1004" spans="1:4" x14ac:dyDescent="0.55000000000000004">
      <c r="A1004" s="346"/>
      <c r="B1004" s="358"/>
      <c r="C1004" s="359"/>
      <c r="D1004" s="360"/>
    </row>
    <row r="1005" spans="1:4" x14ac:dyDescent="0.55000000000000004">
      <c r="A1005" s="346"/>
      <c r="B1005" s="358"/>
      <c r="C1005" s="359"/>
      <c r="D1005" s="360"/>
    </row>
    <row r="1006" spans="1:4" x14ac:dyDescent="0.55000000000000004">
      <c r="A1006" s="346"/>
      <c r="B1006" s="358"/>
      <c r="C1006" s="359"/>
      <c r="D1006" s="360"/>
    </row>
    <row r="1007" spans="1:4" x14ac:dyDescent="0.55000000000000004">
      <c r="A1007" s="346"/>
      <c r="B1007" s="358"/>
      <c r="C1007" s="359"/>
      <c r="D1007" s="360"/>
    </row>
    <row r="1008" spans="1:4" x14ac:dyDescent="0.55000000000000004">
      <c r="A1008" s="346"/>
      <c r="B1008" s="358"/>
      <c r="C1008" s="359"/>
      <c r="D1008" s="360"/>
    </row>
    <row r="1009" spans="1:4" x14ac:dyDescent="0.55000000000000004">
      <c r="A1009" s="346"/>
      <c r="B1009" s="358"/>
      <c r="C1009" s="359"/>
      <c r="D1009" s="360"/>
    </row>
    <row r="1010" spans="1:4" x14ac:dyDescent="0.55000000000000004">
      <c r="A1010" s="346"/>
      <c r="B1010" s="358"/>
      <c r="C1010" s="359"/>
      <c r="D1010" s="360"/>
    </row>
    <row r="1011" spans="1:4" x14ac:dyDescent="0.55000000000000004">
      <c r="A1011" s="346"/>
      <c r="B1011" s="358"/>
      <c r="C1011" s="359"/>
      <c r="D1011" s="360"/>
    </row>
    <row r="1012" spans="1:4" x14ac:dyDescent="0.55000000000000004">
      <c r="A1012" s="346"/>
      <c r="B1012" s="358"/>
      <c r="C1012" s="359"/>
      <c r="D1012" s="360"/>
    </row>
    <row r="1013" spans="1:4" x14ac:dyDescent="0.55000000000000004">
      <c r="A1013" s="346"/>
      <c r="B1013" s="358"/>
      <c r="C1013" s="359"/>
      <c r="D1013" s="360"/>
    </row>
    <row r="1014" spans="1:4" x14ac:dyDescent="0.55000000000000004">
      <c r="A1014" s="346"/>
      <c r="B1014" s="358"/>
      <c r="C1014" s="359"/>
      <c r="D1014" s="360"/>
    </row>
    <row r="1015" spans="1:4" x14ac:dyDescent="0.55000000000000004">
      <c r="A1015" s="346"/>
      <c r="B1015" s="358"/>
      <c r="C1015" s="359"/>
      <c r="D1015" s="360"/>
    </row>
    <row r="1016" spans="1:4" x14ac:dyDescent="0.55000000000000004">
      <c r="A1016" s="346"/>
      <c r="B1016" s="358"/>
      <c r="C1016" s="359"/>
      <c r="D1016" s="360"/>
    </row>
    <row r="1017" spans="1:4" x14ac:dyDescent="0.55000000000000004">
      <c r="A1017" s="346"/>
      <c r="B1017" s="358"/>
      <c r="C1017" s="359"/>
      <c r="D1017" s="360"/>
    </row>
    <row r="1018" spans="1:4" x14ac:dyDescent="0.55000000000000004">
      <c r="A1018" s="346"/>
      <c r="B1018" s="358"/>
      <c r="C1018" s="359"/>
      <c r="D1018" s="360"/>
    </row>
    <row r="1019" spans="1:4" x14ac:dyDescent="0.55000000000000004">
      <c r="A1019" s="346"/>
      <c r="B1019" s="358"/>
      <c r="C1019" s="359"/>
      <c r="D1019" s="360"/>
    </row>
    <row r="1020" spans="1:4" x14ac:dyDescent="0.55000000000000004">
      <c r="A1020" s="346"/>
      <c r="B1020" s="358"/>
      <c r="C1020" s="359"/>
      <c r="D1020" s="360"/>
    </row>
    <row r="1021" spans="1:4" x14ac:dyDescent="0.55000000000000004">
      <c r="A1021" s="346"/>
      <c r="B1021" s="358"/>
      <c r="C1021" s="359"/>
      <c r="D1021" s="360"/>
    </row>
    <row r="1022" spans="1:4" x14ac:dyDescent="0.55000000000000004">
      <c r="A1022" s="346"/>
      <c r="B1022" s="358"/>
      <c r="C1022" s="359"/>
      <c r="D1022" s="360"/>
    </row>
    <row r="1023" spans="1:4" x14ac:dyDescent="0.55000000000000004">
      <c r="A1023" s="346"/>
      <c r="B1023" s="358"/>
      <c r="C1023" s="359"/>
      <c r="D1023" s="360"/>
    </row>
    <row r="1024" spans="1:4" x14ac:dyDescent="0.55000000000000004">
      <c r="A1024" s="346"/>
      <c r="B1024" s="358"/>
      <c r="C1024" s="359"/>
      <c r="D1024" s="360"/>
    </row>
    <row r="1025" spans="1:4" x14ac:dyDescent="0.55000000000000004">
      <c r="A1025" s="346"/>
      <c r="B1025" s="358"/>
      <c r="C1025" s="359"/>
      <c r="D1025" s="360"/>
    </row>
    <row r="1026" spans="1:4" x14ac:dyDescent="0.55000000000000004">
      <c r="A1026" s="346"/>
      <c r="B1026" s="358"/>
      <c r="C1026" s="359"/>
      <c r="D1026" s="360"/>
    </row>
    <row r="1027" spans="1:4" x14ac:dyDescent="0.55000000000000004">
      <c r="A1027" s="346"/>
      <c r="B1027" s="358"/>
      <c r="C1027" s="359"/>
      <c r="D1027" s="360"/>
    </row>
    <row r="1028" spans="1:4" x14ac:dyDescent="0.55000000000000004">
      <c r="A1028" s="346"/>
      <c r="B1028" s="358"/>
      <c r="C1028" s="359"/>
      <c r="D1028" s="360"/>
    </row>
    <row r="1029" spans="1:4" x14ac:dyDescent="0.55000000000000004">
      <c r="A1029" s="346"/>
      <c r="B1029" s="358"/>
      <c r="C1029" s="359"/>
      <c r="D1029" s="360"/>
    </row>
    <row r="1030" spans="1:4" x14ac:dyDescent="0.55000000000000004">
      <c r="A1030" s="346"/>
      <c r="B1030" s="358"/>
      <c r="C1030" s="359"/>
      <c r="D1030" s="360"/>
    </row>
    <row r="1031" spans="1:4" x14ac:dyDescent="0.55000000000000004">
      <c r="A1031" s="346"/>
      <c r="B1031" s="358"/>
      <c r="C1031" s="359"/>
      <c r="D1031" s="360"/>
    </row>
    <row r="1032" spans="1:4" x14ac:dyDescent="0.55000000000000004">
      <c r="A1032" s="346"/>
      <c r="B1032" s="358"/>
      <c r="C1032" s="359"/>
      <c r="D1032" s="360"/>
    </row>
    <row r="1033" spans="1:4" x14ac:dyDescent="0.55000000000000004">
      <c r="A1033" s="346"/>
      <c r="B1033" s="358"/>
      <c r="C1033" s="359"/>
      <c r="D1033" s="360"/>
    </row>
    <row r="1034" spans="1:4" x14ac:dyDescent="0.55000000000000004">
      <c r="A1034" s="346"/>
      <c r="B1034" s="358"/>
      <c r="C1034" s="359"/>
      <c r="D1034" s="360"/>
    </row>
    <row r="1035" spans="1:4" x14ac:dyDescent="0.55000000000000004">
      <c r="A1035" s="346"/>
      <c r="B1035" s="358"/>
      <c r="C1035" s="359"/>
      <c r="D1035" s="360"/>
    </row>
    <row r="1036" spans="1:4" x14ac:dyDescent="0.55000000000000004">
      <c r="A1036" s="346"/>
      <c r="B1036" s="358"/>
      <c r="C1036" s="359"/>
      <c r="D1036" s="360"/>
    </row>
    <row r="1037" spans="1:4" x14ac:dyDescent="0.55000000000000004">
      <c r="A1037" s="346"/>
      <c r="B1037" s="358"/>
      <c r="C1037" s="359"/>
      <c r="D1037" s="360"/>
    </row>
    <row r="1038" spans="1:4" x14ac:dyDescent="0.55000000000000004">
      <c r="A1038" s="346"/>
      <c r="B1038" s="358"/>
      <c r="C1038" s="359"/>
      <c r="D1038" s="360"/>
    </row>
    <row r="1039" spans="1:4" x14ac:dyDescent="0.55000000000000004">
      <c r="A1039" s="346"/>
      <c r="B1039" s="358"/>
      <c r="C1039" s="359"/>
      <c r="D1039" s="360"/>
    </row>
    <row r="1040" spans="1:4" x14ac:dyDescent="0.55000000000000004">
      <c r="A1040" s="346"/>
      <c r="B1040" s="358"/>
      <c r="C1040" s="359"/>
      <c r="D1040" s="360"/>
    </row>
    <row r="1041" spans="1:4" x14ac:dyDescent="0.55000000000000004">
      <c r="A1041" s="346"/>
      <c r="B1041" s="358"/>
      <c r="C1041" s="359"/>
      <c r="D1041" s="360"/>
    </row>
    <row r="1042" spans="1:4" x14ac:dyDescent="0.55000000000000004">
      <c r="A1042" s="346"/>
      <c r="B1042" s="358"/>
      <c r="C1042" s="359"/>
      <c r="D1042" s="360"/>
    </row>
    <row r="1043" spans="1:4" x14ac:dyDescent="0.55000000000000004">
      <c r="A1043" s="346"/>
      <c r="B1043" s="358"/>
      <c r="C1043" s="359"/>
      <c r="D1043" s="360"/>
    </row>
    <row r="1044" spans="1:4" x14ac:dyDescent="0.55000000000000004">
      <c r="A1044" s="346"/>
      <c r="B1044" s="358"/>
      <c r="C1044" s="359"/>
      <c r="D1044" s="360"/>
    </row>
    <row r="1045" spans="1:4" x14ac:dyDescent="0.55000000000000004">
      <c r="A1045" s="346"/>
      <c r="B1045" s="358"/>
      <c r="C1045" s="359"/>
      <c r="D1045" s="360"/>
    </row>
    <row r="1046" spans="1:4" x14ac:dyDescent="0.55000000000000004">
      <c r="A1046" s="346"/>
      <c r="B1046" s="358"/>
      <c r="C1046" s="359"/>
      <c r="D1046" s="360"/>
    </row>
    <row r="1047" spans="1:4" x14ac:dyDescent="0.55000000000000004">
      <c r="A1047" s="346"/>
      <c r="B1047" s="358"/>
      <c r="C1047" s="359"/>
      <c r="D1047" s="360"/>
    </row>
    <row r="1048" spans="1:4" x14ac:dyDescent="0.55000000000000004">
      <c r="A1048" s="346"/>
      <c r="B1048" s="358"/>
      <c r="C1048" s="359"/>
      <c r="D1048" s="360"/>
    </row>
    <row r="1049" spans="1:4" x14ac:dyDescent="0.55000000000000004">
      <c r="A1049" s="346"/>
      <c r="B1049" s="358"/>
      <c r="C1049" s="359"/>
      <c r="D1049" s="360"/>
    </row>
    <row r="1050" spans="1:4" x14ac:dyDescent="0.55000000000000004">
      <c r="A1050" s="346"/>
      <c r="B1050" s="358"/>
      <c r="C1050" s="359"/>
      <c r="D1050" s="360"/>
    </row>
    <row r="1051" spans="1:4" x14ac:dyDescent="0.55000000000000004">
      <c r="A1051" s="346"/>
      <c r="B1051" s="358"/>
      <c r="C1051" s="359"/>
      <c r="D1051" s="360"/>
    </row>
    <row r="1052" spans="1:4" x14ac:dyDescent="0.55000000000000004">
      <c r="A1052" s="346"/>
      <c r="B1052" s="358"/>
      <c r="C1052" s="359"/>
      <c r="D1052" s="360"/>
    </row>
    <row r="1053" spans="1:4" x14ac:dyDescent="0.55000000000000004">
      <c r="A1053" s="346"/>
      <c r="B1053" s="358"/>
      <c r="C1053" s="359"/>
      <c r="D1053" s="360"/>
    </row>
    <row r="1054" spans="1:4" x14ac:dyDescent="0.55000000000000004">
      <c r="A1054" s="346"/>
      <c r="B1054" s="358"/>
      <c r="C1054" s="359"/>
      <c r="D1054" s="360"/>
    </row>
    <row r="1055" spans="1:4" x14ac:dyDescent="0.55000000000000004">
      <c r="A1055" s="346"/>
      <c r="B1055" s="358"/>
      <c r="C1055" s="359"/>
      <c r="D1055" s="360"/>
    </row>
    <row r="1056" spans="1:4" x14ac:dyDescent="0.55000000000000004">
      <c r="A1056" s="346"/>
      <c r="B1056" s="358"/>
      <c r="C1056" s="359"/>
      <c r="D1056" s="360"/>
    </row>
    <row r="1057" spans="1:4" x14ac:dyDescent="0.55000000000000004">
      <c r="A1057" s="346"/>
      <c r="B1057" s="358"/>
      <c r="C1057" s="359"/>
      <c r="D1057" s="360"/>
    </row>
    <row r="1058" spans="1:4" x14ac:dyDescent="0.55000000000000004">
      <c r="A1058" s="346"/>
      <c r="B1058" s="358"/>
      <c r="C1058" s="359"/>
      <c r="D1058" s="360"/>
    </row>
    <row r="1059" spans="1:4" x14ac:dyDescent="0.55000000000000004">
      <c r="A1059" s="346"/>
      <c r="B1059" s="358"/>
      <c r="C1059" s="359"/>
      <c r="D1059" s="360"/>
    </row>
    <row r="1060" spans="1:4" x14ac:dyDescent="0.55000000000000004">
      <c r="A1060" s="346"/>
      <c r="B1060" s="358"/>
      <c r="C1060" s="359"/>
      <c r="D1060" s="360"/>
    </row>
    <row r="1061" spans="1:4" x14ac:dyDescent="0.55000000000000004">
      <c r="A1061" s="346"/>
      <c r="B1061" s="358"/>
      <c r="C1061" s="359"/>
      <c r="D1061" s="360"/>
    </row>
    <row r="1062" spans="1:4" x14ac:dyDescent="0.55000000000000004">
      <c r="A1062" s="346"/>
      <c r="B1062" s="358"/>
      <c r="C1062" s="359"/>
      <c r="D1062" s="360"/>
    </row>
    <row r="1063" spans="1:4" x14ac:dyDescent="0.55000000000000004">
      <c r="A1063" s="346"/>
      <c r="B1063" s="358"/>
      <c r="C1063" s="359"/>
      <c r="D1063" s="360"/>
    </row>
    <row r="1064" spans="1:4" x14ac:dyDescent="0.55000000000000004">
      <c r="A1064" s="346"/>
      <c r="B1064" s="358"/>
      <c r="C1064" s="359"/>
      <c r="D1064" s="360"/>
    </row>
    <row r="1065" spans="1:4" x14ac:dyDescent="0.55000000000000004">
      <c r="A1065" s="346"/>
      <c r="B1065" s="358"/>
      <c r="C1065" s="359"/>
      <c r="D1065" s="360"/>
    </row>
    <row r="1066" spans="1:4" x14ac:dyDescent="0.55000000000000004">
      <c r="A1066" s="346"/>
      <c r="B1066" s="358"/>
      <c r="C1066" s="359"/>
      <c r="D1066" s="360"/>
    </row>
    <row r="1067" spans="1:4" x14ac:dyDescent="0.55000000000000004">
      <c r="A1067" s="346"/>
      <c r="B1067" s="358"/>
      <c r="C1067" s="359"/>
      <c r="D1067" s="360"/>
    </row>
    <row r="1068" spans="1:4" x14ac:dyDescent="0.55000000000000004">
      <c r="A1068" s="346"/>
      <c r="B1068" s="358"/>
      <c r="C1068" s="359"/>
      <c r="D1068" s="360"/>
    </row>
    <row r="1069" spans="1:4" x14ac:dyDescent="0.55000000000000004">
      <c r="A1069" s="346"/>
      <c r="B1069" s="358"/>
      <c r="C1069" s="359"/>
      <c r="D1069" s="360"/>
    </row>
    <row r="1070" spans="1:4" x14ac:dyDescent="0.55000000000000004">
      <c r="A1070" s="346"/>
      <c r="B1070" s="358"/>
      <c r="C1070" s="359"/>
      <c r="D1070" s="360"/>
    </row>
    <row r="1071" spans="1:4" x14ac:dyDescent="0.55000000000000004">
      <c r="A1071" s="346"/>
      <c r="B1071" s="358"/>
      <c r="C1071" s="359"/>
      <c r="D1071" s="360"/>
    </row>
    <row r="1072" spans="1:4" x14ac:dyDescent="0.55000000000000004">
      <c r="A1072" s="346"/>
      <c r="B1072" s="358"/>
      <c r="C1072" s="359"/>
      <c r="D1072" s="360"/>
    </row>
    <row r="1073" spans="1:4" x14ac:dyDescent="0.55000000000000004">
      <c r="A1073" s="346"/>
      <c r="B1073" s="358"/>
      <c r="C1073" s="359"/>
      <c r="D1073" s="360"/>
    </row>
    <row r="1074" spans="1:4" x14ac:dyDescent="0.55000000000000004">
      <c r="A1074" s="346"/>
      <c r="B1074" s="358"/>
      <c r="C1074" s="359"/>
      <c r="D1074" s="360"/>
    </row>
    <row r="1075" spans="1:4" x14ac:dyDescent="0.55000000000000004">
      <c r="A1075" s="346"/>
      <c r="B1075" s="358"/>
      <c r="C1075" s="359"/>
      <c r="D1075" s="360"/>
    </row>
    <row r="1076" spans="1:4" x14ac:dyDescent="0.55000000000000004">
      <c r="A1076" s="346"/>
      <c r="B1076" s="358"/>
      <c r="C1076" s="359"/>
      <c r="D1076" s="360"/>
    </row>
    <row r="1077" spans="1:4" x14ac:dyDescent="0.55000000000000004">
      <c r="A1077" s="346"/>
      <c r="B1077" s="358"/>
      <c r="C1077" s="359"/>
      <c r="D1077" s="360"/>
    </row>
    <row r="1078" spans="1:4" x14ac:dyDescent="0.55000000000000004">
      <c r="A1078" s="346"/>
      <c r="B1078" s="358"/>
      <c r="C1078" s="359"/>
      <c r="D1078" s="360"/>
    </row>
    <row r="1079" spans="1:4" x14ac:dyDescent="0.55000000000000004">
      <c r="A1079" s="346"/>
      <c r="B1079" s="358"/>
      <c r="C1079" s="359"/>
      <c r="D1079" s="360"/>
    </row>
    <row r="1080" spans="1:4" x14ac:dyDescent="0.55000000000000004">
      <c r="A1080" s="346"/>
      <c r="B1080" s="358"/>
      <c r="C1080" s="359"/>
      <c r="D1080" s="360"/>
    </row>
    <row r="1081" spans="1:4" x14ac:dyDescent="0.55000000000000004">
      <c r="A1081" s="346"/>
      <c r="B1081" s="358"/>
      <c r="C1081" s="359"/>
      <c r="D1081" s="360"/>
    </row>
    <row r="1082" spans="1:4" x14ac:dyDescent="0.55000000000000004">
      <c r="A1082" s="346"/>
      <c r="B1082" s="358"/>
      <c r="C1082" s="359"/>
      <c r="D1082" s="360"/>
    </row>
    <row r="1083" spans="1:4" x14ac:dyDescent="0.55000000000000004">
      <c r="A1083" s="346"/>
      <c r="B1083" s="358"/>
      <c r="C1083" s="359"/>
      <c r="D1083" s="360"/>
    </row>
    <row r="1084" spans="1:4" x14ac:dyDescent="0.55000000000000004">
      <c r="A1084" s="346"/>
      <c r="B1084" s="358"/>
      <c r="C1084" s="359"/>
      <c r="D1084" s="360"/>
    </row>
    <row r="1085" spans="1:4" x14ac:dyDescent="0.55000000000000004">
      <c r="A1085" s="346"/>
      <c r="B1085" s="358"/>
      <c r="C1085" s="359"/>
      <c r="D1085" s="360"/>
    </row>
    <row r="1086" spans="1:4" x14ac:dyDescent="0.55000000000000004">
      <c r="A1086" s="346"/>
      <c r="B1086" s="358"/>
      <c r="C1086" s="359"/>
      <c r="D1086" s="360"/>
    </row>
    <row r="1087" spans="1:4" x14ac:dyDescent="0.55000000000000004">
      <c r="A1087" s="346"/>
      <c r="B1087" s="358"/>
      <c r="C1087" s="359"/>
      <c r="D1087" s="360"/>
    </row>
    <row r="1088" spans="1:4" x14ac:dyDescent="0.55000000000000004">
      <c r="A1088" s="346"/>
      <c r="B1088" s="358"/>
      <c r="C1088" s="359"/>
      <c r="D1088" s="360"/>
    </row>
    <row r="1089" spans="1:4" x14ac:dyDescent="0.55000000000000004">
      <c r="A1089" s="346"/>
      <c r="B1089" s="358"/>
      <c r="C1089" s="359"/>
      <c r="D1089" s="360"/>
    </row>
    <row r="1090" spans="1:4" x14ac:dyDescent="0.55000000000000004">
      <c r="A1090" s="346"/>
      <c r="B1090" s="358"/>
      <c r="C1090" s="359"/>
      <c r="D1090" s="360"/>
    </row>
    <row r="1091" spans="1:4" x14ac:dyDescent="0.55000000000000004">
      <c r="A1091" s="346"/>
      <c r="B1091" s="358"/>
      <c r="C1091" s="359"/>
      <c r="D1091" s="360"/>
    </row>
    <row r="1092" spans="1:4" x14ac:dyDescent="0.55000000000000004">
      <c r="A1092" s="346"/>
      <c r="B1092" s="358"/>
      <c r="C1092" s="359"/>
      <c r="D1092" s="360"/>
    </row>
    <row r="1093" spans="1:4" x14ac:dyDescent="0.55000000000000004">
      <c r="A1093" s="346"/>
      <c r="B1093" s="358"/>
      <c r="C1093" s="359"/>
      <c r="D1093" s="360"/>
    </row>
    <row r="1094" spans="1:4" x14ac:dyDescent="0.55000000000000004">
      <c r="A1094" s="346"/>
      <c r="B1094" s="358"/>
      <c r="C1094" s="359"/>
      <c r="D1094" s="360"/>
    </row>
    <row r="1095" spans="1:4" x14ac:dyDescent="0.55000000000000004">
      <c r="A1095" s="346"/>
      <c r="B1095" s="358"/>
      <c r="C1095" s="359"/>
      <c r="D1095" s="360"/>
    </row>
    <row r="1096" spans="1:4" x14ac:dyDescent="0.55000000000000004">
      <c r="A1096" s="346"/>
      <c r="B1096" s="358"/>
      <c r="C1096" s="359"/>
      <c r="D1096" s="360"/>
    </row>
    <row r="1097" spans="1:4" x14ac:dyDescent="0.55000000000000004">
      <c r="A1097" s="346"/>
      <c r="B1097" s="358"/>
      <c r="C1097" s="359"/>
      <c r="D1097" s="360"/>
    </row>
    <row r="1098" spans="1:4" x14ac:dyDescent="0.55000000000000004">
      <c r="A1098" s="346"/>
      <c r="B1098" s="358"/>
      <c r="C1098" s="359"/>
      <c r="D1098" s="360"/>
    </row>
    <row r="1099" spans="1:4" x14ac:dyDescent="0.55000000000000004">
      <c r="A1099" s="346"/>
      <c r="B1099" s="358"/>
      <c r="C1099" s="359"/>
      <c r="D1099" s="360"/>
    </row>
    <row r="1100" spans="1:4" x14ac:dyDescent="0.55000000000000004">
      <c r="A1100" s="346"/>
      <c r="B1100" s="358"/>
      <c r="C1100" s="359"/>
      <c r="D1100" s="360"/>
    </row>
    <row r="1101" spans="1:4" x14ac:dyDescent="0.55000000000000004">
      <c r="A1101" s="346"/>
      <c r="B1101" s="358"/>
      <c r="C1101" s="359"/>
      <c r="D1101" s="360"/>
    </row>
    <row r="1102" spans="1:4" x14ac:dyDescent="0.55000000000000004">
      <c r="A1102" s="346"/>
      <c r="B1102" s="358"/>
      <c r="C1102" s="359"/>
      <c r="D1102" s="360"/>
    </row>
    <row r="1103" spans="1:4" x14ac:dyDescent="0.55000000000000004">
      <c r="A1103" s="346"/>
      <c r="B1103" s="358"/>
      <c r="C1103" s="359"/>
      <c r="D1103" s="360"/>
    </row>
    <row r="1104" spans="1:4" x14ac:dyDescent="0.55000000000000004">
      <c r="A1104" s="346"/>
      <c r="B1104" s="358"/>
      <c r="C1104" s="359"/>
      <c r="D1104" s="360"/>
    </row>
    <row r="1105" spans="1:4" x14ac:dyDescent="0.55000000000000004">
      <c r="A1105" s="346"/>
      <c r="B1105" s="358"/>
      <c r="C1105" s="359"/>
      <c r="D1105" s="360"/>
    </row>
    <row r="1106" spans="1:4" x14ac:dyDescent="0.55000000000000004">
      <c r="A1106" s="346"/>
      <c r="B1106" s="358"/>
      <c r="C1106" s="359"/>
      <c r="D1106" s="360"/>
    </row>
    <row r="1107" spans="1:4" x14ac:dyDescent="0.55000000000000004">
      <c r="A1107" s="346"/>
      <c r="B1107" s="358"/>
      <c r="C1107" s="359"/>
      <c r="D1107" s="360"/>
    </row>
    <row r="1108" spans="1:4" x14ac:dyDescent="0.55000000000000004">
      <c r="A1108" s="346"/>
      <c r="B1108" s="358"/>
      <c r="C1108" s="359"/>
      <c r="D1108" s="360"/>
    </row>
    <row r="1109" spans="1:4" x14ac:dyDescent="0.55000000000000004">
      <c r="A1109" s="346"/>
      <c r="B1109" s="358"/>
      <c r="C1109" s="359"/>
      <c r="D1109" s="360"/>
    </row>
    <row r="1110" spans="1:4" x14ac:dyDescent="0.55000000000000004">
      <c r="A1110" s="346"/>
      <c r="B1110" s="358"/>
      <c r="C1110" s="359"/>
      <c r="D1110" s="360"/>
    </row>
    <row r="1111" spans="1:4" x14ac:dyDescent="0.55000000000000004">
      <c r="A1111" s="346"/>
      <c r="B1111" s="358"/>
      <c r="C1111" s="359"/>
      <c r="D1111" s="360"/>
    </row>
    <row r="1112" spans="1:4" x14ac:dyDescent="0.55000000000000004">
      <c r="A1112" s="346"/>
      <c r="B1112" s="358"/>
      <c r="C1112" s="359"/>
      <c r="D1112" s="360"/>
    </row>
    <row r="1113" spans="1:4" x14ac:dyDescent="0.55000000000000004">
      <c r="A1113" s="346"/>
      <c r="B1113" s="358"/>
      <c r="C1113" s="359"/>
      <c r="D1113" s="360"/>
    </row>
    <row r="1114" spans="1:4" x14ac:dyDescent="0.55000000000000004">
      <c r="A1114" s="346"/>
      <c r="B1114" s="358"/>
      <c r="C1114" s="359"/>
      <c r="D1114" s="360"/>
    </row>
    <row r="1115" spans="1:4" x14ac:dyDescent="0.55000000000000004">
      <c r="A1115" s="346"/>
      <c r="B1115" s="358"/>
      <c r="C1115" s="359"/>
      <c r="D1115" s="360"/>
    </row>
    <row r="1116" spans="1:4" x14ac:dyDescent="0.55000000000000004">
      <c r="A1116" s="346"/>
      <c r="B1116" s="358"/>
      <c r="C1116" s="359"/>
      <c r="D1116" s="360"/>
    </row>
    <row r="1117" spans="1:4" x14ac:dyDescent="0.55000000000000004">
      <c r="A1117" s="346"/>
      <c r="B1117" s="358"/>
      <c r="C1117" s="359"/>
      <c r="D1117" s="360"/>
    </row>
    <row r="1118" spans="1:4" x14ac:dyDescent="0.55000000000000004">
      <c r="A1118" s="346"/>
      <c r="B1118" s="358"/>
      <c r="C1118" s="359"/>
      <c r="D1118" s="360"/>
    </row>
    <row r="1119" spans="1:4" x14ac:dyDescent="0.55000000000000004">
      <c r="A1119" s="346"/>
      <c r="B1119" s="358"/>
      <c r="C1119" s="359"/>
      <c r="D1119" s="360"/>
    </row>
    <row r="1120" spans="1:4" x14ac:dyDescent="0.55000000000000004">
      <c r="A1120" s="346"/>
      <c r="B1120" s="358"/>
      <c r="C1120" s="359"/>
      <c r="D1120" s="360"/>
    </row>
    <row r="1121" spans="1:4" x14ac:dyDescent="0.55000000000000004">
      <c r="A1121" s="346"/>
      <c r="B1121" s="358"/>
      <c r="C1121" s="359"/>
      <c r="D1121" s="360"/>
    </row>
    <row r="1122" spans="1:4" x14ac:dyDescent="0.55000000000000004">
      <c r="A1122" s="346"/>
      <c r="B1122" s="358"/>
      <c r="C1122" s="359"/>
      <c r="D1122" s="360"/>
    </row>
    <row r="1123" spans="1:4" x14ac:dyDescent="0.55000000000000004">
      <c r="A1123" s="346"/>
      <c r="B1123" s="358"/>
      <c r="C1123" s="359"/>
      <c r="D1123" s="360"/>
    </row>
    <row r="1124" spans="1:4" x14ac:dyDescent="0.55000000000000004">
      <c r="A1124" s="346"/>
      <c r="B1124" s="358"/>
      <c r="C1124" s="359"/>
      <c r="D1124" s="360"/>
    </row>
    <row r="1125" spans="1:4" x14ac:dyDescent="0.55000000000000004">
      <c r="A1125" s="346"/>
      <c r="B1125" s="358"/>
      <c r="C1125" s="359"/>
      <c r="D1125" s="360"/>
    </row>
    <row r="1126" spans="1:4" x14ac:dyDescent="0.55000000000000004">
      <c r="A1126" s="346"/>
      <c r="B1126" s="358"/>
      <c r="C1126" s="359"/>
      <c r="D1126" s="360"/>
    </row>
    <row r="1127" spans="1:4" x14ac:dyDescent="0.55000000000000004">
      <c r="A1127" s="346"/>
      <c r="B1127" s="358"/>
      <c r="C1127" s="359"/>
      <c r="D1127" s="360"/>
    </row>
    <row r="1128" spans="1:4" x14ac:dyDescent="0.55000000000000004">
      <c r="A1128" s="346"/>
      <c r="B1128" s="358"/>
      <c r="C1128" s="359"/>
      <c r="D1128" s="360"/>
    </row>
    <row r="1129" spans="1:4" x14ac:dyDescent="0.55000000000000004">
      <c r="A1129" s="346"/>
      <c r="B1129" s="358"/>
      <c r="C1129" s="359"/>
      <c r="D1129" s="360"/>
    </row>
    <row r="1130" spans="1:4" x14ac:dyDescent="0.55000000000000004">
      <c r="A1130" s="346"/>
      <c r="B1130" s="358"/>
      <c r="C1130" s="359"/>
      <c r="D1130" s="360"/>
    </row>
    <row r="1131" spans="1:4" x14ac:dyDescent="0.55000000000000004">
      <c r="A1131" s="346"/>
      <c r="B1131" s="358"/>
      <c r="C1131" s="359"/>
      <c r="D1131" s="360"/>
    </row>
    <row r="1132" spans="1:4" x14ac:dyDescent="0.55000000000000004">
      <c r="A1132" s="346"/>
      <c r="B1132" s="358"/>
      <c r="C1132" s="359"/>
      <c r="D1132" s="360"/>
    </row>
    <row r="1133" spans="1:4" x14ac:dyDescent="0.55000000000000004">
      <c r="A1133" s="346"/>
      <c r="B1133" s="358"/>
      <c r="C1133" s="359"/>
      <c r="D1133" s="360"/>
    </row>
    <row r="1134" spans="1:4" x14ac:dyDescent="0.55000000000000004">
      <c r="A1134" s="346"/>
      <c r="B1134" s="358"/>
      <c r="C1134" s="359"/>
      <c r="D1134" s="360"/>
    </row>
    <row r="1135" spans="1:4" x14ac:dyDescent="0.55000000000000004">
      <c r="A1135" s="346"/>
      <c r="B1135" s="358"/>
      <c r="C1135" s="359"/>
      <c r="D1135" s="360"/>
    </row>
    <row r="1136" spans="1:4" x14ac:dyDescent="0.55000000000000004">
      <c r="A1136" s="346"/>
      <c r="B1136" s="358"/>
      <c r="C1136" s="359"/>
      <c r="D1136" s="360"/>
    </row>
    <row r="1137" spans="1:4" x14ac:dyDescent="0.55000000000000004">
      <c r="A1137" s="346"/>
      <c r="B1137" s="358"/>
      <c r="C1137" s="359"/>
      <c r="D1137" s="360"/>
    </row>
    <row r="1138" spans="1:4" x14ac:dyDescent="0.55000000000000004">
      <c r="A1138" s="346"/>
      <c r="B1138" s="358"/>
      <c r="C1138" s="359"/>
      <c r="D1138" s="360"/>
    </row>
    <row r="1139" spans="1:4" x14ac:dyDescent="0.55000000000000004">
      <c r="A1139" s="346"/>
      <c r="B1139" s="358"/>
      <c r="C1139" s="359"/>
      <c r="D1139" s="360"/>
    </row>
    <row r="1140" spans="1:4" x14ac:dyDescent="0.55000000000000004">
      <c r="A1140" s="346"/>
      <c r="B1140" s="358"/>
      <c r="C1140" s="359"/>
      <c r="D1140" s="360"/>
    </row>
    <row r="1141" spans="1:4" x14ac:dyDescent="0.55000000000000004">
      <c r="A1141" s="346"/>
      <c r="B1141" s="358"/>
      <c r="C1141" s="359"/>
      <c r="D1141" s="360"/>
    </row>
    <row r="1142" spans="1:4" x14ac:dyDescent="0.55000000000000004">
      <c r="A1142" s="346"/>
      <c r="B1142" s="358"/>
      <c r="C1142" s="359"/>
      <c r="D1142" s="360"/>
    </row>
    <row r="1143" spans="1:4" x14ac:dyDescent="0.55000000000000004">
      <c r="A1143" s="346"/>
      <c r="B1143" s="358"/>
      <c r="C1143" s="359"/>
      <c r="D1143" s="360"/>
    </row>
    <row r="1144" spans="1:4" x14ac:dyDescent="0.55000000000000004">
      <c r="A1144" s="346"/>
      <c r="B1144" s="358"/>
      <c r="C1144" s="359"/>
      <c r="D1144" s="360"/>
    </row>
    <row r="1145" spans="1:4" x14ac:dyDescent="0.55000000000000004">
      <c r="A1145" s="346"/>
      <c r="B1145" s="358"/>
      <c r="C1145" s="359"/>
      <c r="D1145" s="360"/>
    </row>
    <row r="1146" spans="1:4" x14ac:dyDescent="0.55000000000000004">
      <c r="A1146" s="346"/>
      <c r="B1146" s="358"/>
      <c r="C1146" s="359"/>
      <c r="D1146" s="360"/>
    </row>
    <row r="1147" spans="1:4" x14ac:dyDescent="0.55000000000000004">
      <c r="A1147" s="346"/>
      <c r="B1147" s="358"/>
      <c r="C1147" s="359"/>
      <c r="D1147" s="360"/>
    </row>
    <row r="1148" spans="1:4" x14ac:dyDescent="0.55000000000000004">
      <c r="A1148" s="346"/>
      <c r="B1148" s="358"/>
      <c r="C1148" s="359"/>
      <c r="D1148" s="360"/>
    </row>
    <row r="1149" spans="1:4" x14ac:dyDescent="0.55000000000000004">
      <c r="A1149" s="346"/>
      <c r="B1149" s="358"/>
      <c r="C1149" s="359"/>
      <c r="D1149" s="360"/>
    </row>
    <row r="1150" spans="1:4" x14ac:dyDescent="0.55000000000000004">
      <c r="A1150" s="346"/>
      <c r="B1150" s="358"/>
      <c r="C1150" s="359"/>
      <c r="D1150" s="360"/>
    </row>
    <row r="1151" spans="1:4" x14ac:dyDescent="0.55000000000000004">
      <c r="A1151" s="346"/>
      <c r="B1151" s="358"/>
      <c r="C1151" s="359"/>
      <c r="D1151" s="360"/>
    </row>
    <row r="1152" spans="1:4" x14ac:dyDescent="0.55000000000000004">
      <c r="A1152" s="346"/>
      <c r="B1152" s="358"/>
      <c r="C1152" s="359"/>
      <c r="D1152" s="360"/>
    </row>
    <row r="1153" spans="1:4" x14ac:dyDescent="0.55000000000000004">
      <c r="A1153" s="346"/>
      <c r="B1153" s="358"/>
      <c r="C1153" s="359"/>
      <c r="D1153" s="360"/>
    </row>
    <row r="1154" spans="1:4" x14ac:dyDescent="0.55000000000000004">
      <c r="A1154" s="346"/>
      <c r="B1154" s="358"/>
      <c r="C1154" s="359"/>
      <c r="D1154" s="360"/>
    </row>
    <row r="1155" spans="1:4" x14ac:dyDescent="0.55000000000000004">
      <c r="A1155" s="346"/>
      <c r="B1155" s="358"/>
      <c r="C1155" s="359"/>
      <c r="D1155" s="360"/>
    </row>
    <row r="1156" spans="1:4" x14ac:dyDescent="0.55000000000000004">
      <c r="A1156" s="346"/>
      <c r="B1156" s="358"/>
      <c r="C1156" s="359"/>
      <c r="D1156" s="360"/>
    </row>
    <row r="1157" spans="1:4" x14ac:dyDescent="0.55000000000000004">
      <c r="A1157" s="346"/>
      <c r="B1157" s="358"/>
      <c r="C1157" s="359"/>
      <c r="D1157" s="360"/>
    </row>
    <row r="1158" spans="1:4" x14ac:dyDescent="0.55000000000000004">
      <c r="A1158" s="346"/>
      <c r="B1158" s="358"/>
      <c r="C1158" s="359"/>
      <c r="D1158" s="360"/>
    </row>
    <row r="1159" spans="1:4" x14ac:dyDescent="0.55000000000000004">
      <c r="A1159" s="346"/>
      <c r="B1159" s="358"/>
      <c r="C1159" s="359"/>
      <c r="D1159" s="360"/>
    </row>
    <row r="1160" spans="1:4" x14ac:dyDescent="0.55000000000000004">
      <c r="A1160" s="346"/>
      <c r="B1160" s="358"/>
      <c r="C1160" s="359"/>
      <c r="D1160" s="360"/>
    </row>
    <row r="1161" spans="1:4" x14ac:dyDescent="0.55000000000000004">
      <c r="A1161" s="346"/>
      <c r="B1161" s="358"/>
      <c r="C1161" s="359"/>
      <c r="D1161" s="360"/>
    </row>
    <row r="1162" spans="1:4" x14ac:dyDescent="0.55000000000000004">
      <c r="A1162" s="346"/>
      <c r="B1162" s="358"/>
      <c r="C1162" s="359"/>
      <c r="D1162" s="360"/>
    </row>
    <row r="1163" spans="1:4" x14ac:dyDescent="0.55000000000000004">
      <c r="A1163" s="346"/>
      <c r="B1163" s="358"/>
      <c r="C1163" s="359"/>
      <c r="D1163" s="360"/>
    </row>
    <row r="1164" spans="1:4" x14ac:dyDescent="0.55000000000000004">
      <c r="A1164" s="346"/>
      <c r="B1164" s="358"/>
      <c r="C1164" s="359"/>
      <c r="D1164" s="360"/>
    </row>
    <row r="1165" spans="1:4" x14ac:dyDescent="0.55000000000000004">
      <c r="A1165" s="346"/>
      <c r="B1165" s="358"/>
      <c r="C1165" s="359"/>
      <c r="D1165" s="360"/>
    </row>
    <row r="1166" spans="1:4" x14ac:dyDescent="0.55000000000000004">
      <c r="A1166" s="346"/>
      <c r="B1166" s="358"/>
      <c r="C1166" s="359"/>
      <c r="D1166" s="360"/>
    </row>
    <row r="1167" spans="1:4" x14ac:dyDescent="0.55000000000000004">
      <c r="A1167" s="346"/>
      <c r="B1167" s="358"/>
      <c r="C1167" s="359"/>
      <c r="D1167" s="360"/>
    </row>
    <row r="1168" spans="1:4" x14ac:dyDescent="0.55000000000000004">
      <c r="A1168" s="346"/>
      <c r="B1168" s="358"/>
      <c r="C1168" s="359"/>
      <c r="D1168" s="360"/>
    </row>
    <row r="1169" spans="1:4" x14ac:dyDescent="0.55000000000000004">
      <c r="A1169" s="346"/>
      <c r="B1169" s="358"/>
      <c r="C1169" s="359"/>
      <c r="D1169" s="360"/>
    </row>
    <row r="1170" spans="1:4" x14ac:dyDescent="0.55000000000000004">
      <c r="A1170" s="346"/>
      <c r="B1170" s="358"/>
      <c r="C1170" s="359"/>
      <c r="D1170" s="360"/>
    </row>
    <row r="1171" spans="1:4" x14ac:dyDescent="0.55000000000000004">
      <c r="A1171" s="346"/>
      <c r="B1171" s="358"/>
      <c r="C1171" s="359"/>
      <c r="D1171" s="360"/>
    </row>
    <row r="1172" spans="1:4" x14ac:dyDescent="0.55000000000000004">
      <c r="A1172" s="346"/>
      <c r="B1172" s="358"/>
      <c r="C1172" s="359"/>
      <c r="D1172" s="360"/>
    </row>
    <row r="1173" spans="1:4" x14ac:dyDescent="0.55000000000000004">
      <c r="A1173" s="346"/>
      <c r="B1173" s="358"/>
      <c r="C1173" s="359"/>
      <c r="D1173" s="360"/>
    </row>
    <row r="1174" spans="1:4" x14ac:dyDescent="0.55000000000000004">
      <c r="A1174" s="346"/>
      <c r="B1174" s="358"/>
      <c r="C1174" s="359"/>
      <c r="D1174" s="360"/>
    </row>
    <row r="1175" spans="1:4" x14ac:dyDescent="0.55000000000000004">
      <c r="A1175" s="346"/>
      <c r="B1175" s="358"/>
      <c r="C1175" s="359"/>
      <c r="D1175" s="360"/>
    </row>
    <row r="1176" spans="1:4" x14ac:dyDescent="0.55000000000000004">
      <c r="A1176" s="346"/>
      <c r="B1176" s="358"/>
      <c r="C1176" s="359"/>
      <c r="D1176" s="360"/>
    </row>
    <row r="1177" spans="1:4" x14ac:dyDescent="0.55000000000000004">
      <c r="A1177" s="346"/>
      <c r="B1177" s="358"/>
      <c r="C1177" s="359"/>
      <c r="D1177" s="360"/>
    </row>
    <row r="1178" spans="1:4" x14ac:dyDescent="0.55000000000000004">
      <c r="A1178" s="346"/>
      <c r="B1178" s="358"/>
      <c r="C1178" s="359"/>
      <c r="D1178" s="360"/>
    </row>
    <row r="1179" spans="1:4" x14ac:dyDescent="0.55000000000000004">
      <c r="A1179" s="346"/>
      <c r="B1179" s="358"/>
      <c r="C1179" s="359"/>
      <c r="D1179" s="360"/>
    </row>
    <row r="1180" spans="1:4" x14ac:dyDescent="0.55000000000000004">
      <c r="A1180" s="346"/>
      <c r="B1180" s="358"/>
      <c r="C1180" s="359"/>
      <c r="D1180" s="360"/>
    </row>
    <row r="1181" spans="1:4" x14ac:dyDescent="0.55000000000000004">
      <c r="A1181" s="346"/>
      <c r="B1181" s="358"/>
      <c r="C1181" s="359"/>
      <c r="D1181" s="360"/>
    </row>
    <row r="1182" spans="1:4" x14ac:dyDescent="0.55000000000000004">
      <c r="A1182" s="346"/>
      <c r="B1182" s="358"/>
      <c r="C1182" s="359"/>
      <c r="D1182" s="360"/>
    </row>
    <row r="1183" spans="1:4" x14ac:dyDescent="0.55000000000000004">
      <c r="A1183" s="346"/>
      <c r="B1183" s="358"/>
      <c r="C1183" s="359"/>
      <c r="D1183" s="360"/>
    </row>
    <row r="1184" spans="1:4" x14ac:dyDescent="0.55000000000000004">
      <c r="A1184" s="346"/>
      <c r="B1184" s="358"/>
      <c r="C1184" s="359"/>
      <c r="D1184" s="360"/>
    </row>
    <row r="1185" spans="1:4" x14ac:dyDescent="0.55000000000000004">
      <c r="A1185" s="346"/>
      <c r="B1185" s="358"/>
      <c r="C1185" s="359"/>
      <c r="D1185" s="360"/>
    </row>
    <row r="1186" spans="1:4" x14ac:dyDescent="0.55000000000000004">
      <c r="A1186" s="346"/>
      <c r="B1186" s="358"/>
      <c r="C1186" s="359"/>
      <c r="D1186" s="360"/>
    </row>
    <row r="1187" spans="1:4" x14ac:dyDescent="0.55000000000000004">
      <c r="A1187" s="346"/>
      <c r="B1187" s="358"/>
      <c r="C1187" s="359"/>
      <c r="D1187" s="360"/>
    </row>
    <row r="1188" spans="1:4" x14ac:dyDescent="0.55000000000000004">
      <c r="A1188" s="346"/>
      <c r="B1188" s="358"/>
      <c r="C1188" s="359"/>
      <c r="D1188" s="360"/>
    </row>
    <row r="1189" spans="1:4" x14ac:dyDescent="0.55000000000000004">
      <c r="A1189" s="346"/>
      <c r="B1189" s="358"/>
      <c r="C1189" s="359"/>
      <c r="D1189" s="360"/>
    </row>
    <row r="1190" spans="1:4" x14ac:dyDescent="0.55000000000000004">
      <c r="A1190" s="346"/>
      <c r="B1190" s="358"/>
      <c r="C1190" s="359"/>
      <c r="D1190" s="360"/>
    </row>
    <row r="1191" spans="1:4" x14ac:dyDescent="0.55000000000000004">
      <c r="A1191" s="346"/>
      <c r="B1191" s="358"/>
      <c r="C1191" s="359"/>
      <c r="D1191" s="360"/>
    </row>
    <row r="1192" spans="1:4" x14ac:dyDescent="0.55000000000000004">
      <c r="A1192" s="346"/>
      <c r="B1192" s="358"/>
      <c r="C1192" s="359"/>
      <c r="D1192" s="360"/>
    </row>
    <row r="1193" spans="1:4" x14ac:dyDescent="0.55000000000000004">
      <c r="A1193" s="346"/>
      <c r="B1193" s="358"/>
      <c r="C1193" s="359"/>
      <c r="D1193" s="360"/>
    </row>
    <row r="1194" spans="1:4" x14ac:dyDescent="0.55000000000000004">
      <c r="A1194" s="346"/>
      <c r="B1194" s="358"/>
      <c r="C1194" s="359"/>
      <c r="D1194" s="360"/>
    </row>
    <row r="1195" spans="1:4" x14ac:dyDescent="0.55000000000000004">
      <c r="A1195" s="346"/>
      <c r="B1195" s="358"/>
      <c r="C1195" s="359"/>
      <c r="D1195" s="360"/>
    </row>
    <row r="1196" spans="1:4" x14ac:dyDescent="0.55000000000000004">
      <c r="A1196" s="346"/>
      <c r="B1196" s="358"/>
      <c r="C1196" s="359"/>
      <c r="D1196" s="360"/>
    </row>
    <row r="1197" spans="1:4" x14ac:dyDescent="0.55000000000000004">
      <c r="A1197" s="346"/>
      <c r="B1197" s="358"/>
      <c r="C1197" s="359"/>
      <c r="D1197" s="360"/>
    </row>
    <row r="1198" spans="1:4" x14ac:dyDescent="0.55000000000000004">
      <c r="A1198" s="346"/>
      <c r="B1198" s="358"/>
      <c r="C1198" s="359"/>
      <c r="D1198" s="360"/>
    </row>
    <row r="1199" spans="1:4" x14ac:dyDescent="0.55000000000000004">
      <c r="A1199" s="346"/>
      <c r="B1199" s="358"/>
      <c r="C1199" s="359"/>
      <c r="D1199" s="360"/>
    </row>
    <row r="1200" spans="1:4" x14ac:dyDescent="0.55000000000000004">
      <c r="A1200" s="346"/>
      <c r="B1200" s="358"/>
      <c r="C1200" s="359"/>
      <c r="D1200" s="360"/>
    </row>
    <row r="1201" spans="1:4" x14ac:dyDescent="0.55000000000000004">
      <c r="A1201" s="346"/>
      <c r="B1201" s="358"/>
      <c r="C1201" s="359"/>
      <c r="D1201" s="360"/>
    </row>
    <row r="1202" spans="1:4" x14ac:dyDescent="0.55000000000000004">
      <c r="A1202" s="346"/>
      <c r="B1202" s="358"/>
      <c r="C1202" s="359"/>
      <c r="D1202" s="360"/>
    </row>
    <row r="1203" spans="1:4" x14ac:dyDescent="0.55000000000000004">
      <c r="A1203" s="346"/>
      <c r="B1203" s="358"/>
      <c r="C1203" s="359"/>
      <c r="D1203" s="360"/>
    </row>
    <row r="1204" spans="1:4" x14ac:dyDescent="0.55000000000000004">
      <c r="A1204" s="346"/>
      <c r="B1204" s="358"/>
      <c r="C1204" s="359"/>
      <c r="D1204" s="360"/>
    </row>
    <row r="1205" spans="1:4" x14ac:dyDescent="0.55000000000000004">
      <c r="A1205" s="346"/>
      <c r="B1205" s="358"/>
      <c r="C1205" s="359"/>
      <c r="D1205" s="360"/>
    </row>
    <row r="1206" spans="1:4" x14ac:dyDescent="0.55000000000000004">
      <c r="A1206" s="346"/>
      <c r="B1206" s="358"/>
      <c r="C1206" s="359"/>
      <c r="D1206" s="360"/>
    </row>
    <row r="1207" spans="1:4" x14ac:dyDescent="0.55000000000000004">
      <c r="A1207" s="346"/>
      <c r="B1207" s="358"/>
      <c r="C1207" s="359"/>
      <c r="D1207" s="360"/>
    </row>
    <row r="1208" spans="1:4" x14ac:dyDescent="0.55000000000000004">
      <c r="A1208" s="346"/>
      <c r="B1208" s="358"/>
      <c r="C1208" s="359"/>
      <c r="D1208" s="360"/>
    </row>
    <row r="1209" spans="1:4" x14ac:dyDescent="0.55000000000000004">
      <c r="A1209" s="346"/>
      <c r="B1209" s="358"/>
      <c r="C1209" s="359"/>
      <c r="D1209" s="360"/>
    </row>
    <row r="1210" spans="1:4" x14ac:dyDescent="0.55000000000000004">
      <c r="A1210" s="346"/>
      <c r="B1210" s="358"/>
      <c r="C1210" s="359"/>
      <c r="D1210" s="360"/>
    </row>
    <row r="1211" spans="1:4" x14ac:dyDescent="0.55000000000000004">
      <c r="A1211" s="346"/>
      <c r="B1211" s="358"/>
      <c r="C1211" s="359"/>
      <c r="D1211" s="360"/>
    </row>
    <row r="1212" spans="1:4" x14ac:dyDescent="0.55000000000000004">
      <c r="A1212" s="346"/>
      <c r="B1212" s="358"/>
      <c r="C1212" s="359"/>
      <c r="D1212" s="360"/>
    </row>
    <row r="1213" spans="1:4" x14ac:dyDescent="0.55000000000000004">
      <c r="A1213" s="346"/>
      <c r="B1213" s="358"/>
      <c r="C1213" s="359"/>
      <c r="D1213" s="360"/>
    </row>
    <row r="1214" spans="1:4" x14ac:dyDescent="0.55000000000000004">
      <c r="A1214" s="346"/>
      <c r="B1214" s="358"/>
      <c r="C1214" s="359"/>
      <c r="D1214" s="360"/>
    </row>
    <row r="1215" spans="1:4" x14ac:dyDescent="0.55000000000000004">
      <c r="A1215" s="346"/>
      <c r="B1215" s="358"/>
      <c r="C1215" s="359"/>
      <c r="D1215" s="360"/>
    </row>
    <row r="1216" spans="1:4" x14ac:dyDescent="0.55000000000000004">
      <c r="A1216" s="346"/>
      <c r="B1216" s="358"/>
      <c r="C1216" s="359"/>
      <c r="D1216" s="360"/>
    </row>
    <row r="1217" spans="1:4" x14ac:dyDescent="0.55000000000000004">
      <c r="A1217" s="346"/>
      <c r="B1217" s="358"/>
      <c r="C1217" s="359"/>
      <c r="D1217" s="360"/>
    </row>
    <row r="1218" spans="1:4" x14ac:dyDescent="0.55000000000000004">
      <c r="A1218" s="346"/>
      <c r="B1218" s="358"/>
      <c r="C1218" s="359"/>
      <c r="D1218" s="360"/>
    </row>
    <row r="1219" spans="1:4" x14ac:dyDescent="0.55000000000000004">
      <c r="A1219" s="346"/>
      <c r="B1219" s="358"/>
      <c r="C1219" s="359"/>
      <c r="D1219" s="360"/>
    </row>
    <row r="1220" spans="1:4" x14ac:dyDescent="0.55000000000000004">
      <c r="A1220" s="346"/>
      <c r="B1220" s="358"/>
      <c r="C1220" s="359"/>
      <c r="D1220" s="360"/>
    </row>
    <row r="1221" spans="1:4" x14ac:dyDescent="0.55000000000000004">
      <c r="A1221" s="346"/>
      <c r="B1221" s="358"/>
      <c r="C1221" s="359"/>
      <c r="D1221" s="360"/>
    </row>
    <row r="1222" spans="1:4" x14ac:dyDescent="0.55000000000000004">
      <c r="A1222" s="346"/>
      <c r="B1222" s="358"/>
      <c r="C1222" s="359"/>
      <c r="D1222" s="360"/>
    </row>
    <row r="1223" spans="1:4" x14ac:dyDescent="0.55000000000000004">
      <c r="A1223" s="346"/>
      <c r="B1223" s="358"/>
      <c r="C1223" s="359"/>
      <c r="D1223" s="360"/>
    </row>
    <row r="1224" spans="1:4" x14ac:dyDescent="0.55000000000000004">
      <c r="A1224" s="346"/>
      <c r="B1224" s="358"/>
      <c r="C1224" s="359"/>
      <c r="D1224" s="360"/>
    </row>
    <row r="1225" spans="1:4" x14ac:dyDescent="0.55000000000000004">
      <c r="A1225" s="346"/>
      <c r="B1225" s="358"/>
      <c r="C1225" s="359"/>
      <c r="D1225" s="360"/>
    </row>
    <row r="1226" spans="1:4" x14ac:dyDescent="0.55000000000000004">
      <c r="A1226" s="346"/>
      <c r="B1226" s="358"/>
      <c r="C1226" s="359"/>
      <c r="D1226" s="360"/>
    </row>
    <row r="1227" spans="1:4" x14ac:dyDescent="0.55000000000000004">
      <c r="A1227" s="346"/>
      <c r="B1227" s="358"/>
      <c r="C1227" s="359"/>
      <c r="D1227" s="360"/>
    </row>
    <row r="1228" spans="1:4" x14ac:dyDescent="0.55000000000000004">
      <c r="A1228" s="346"/>
      <c r="B1228" s="358"/>
      <c r="C1228" s="359"/>
      <c r="D1228" s="360"/>
    </row>
    <row r="1229" spans="1:4" x14ac:dyDescent="0.55000000000000004">
      <c r="A1229" s="346"/>
      <c r="B1229" s="358"/>
      <c r="C1229" s="359"/>
      <c r="D1229" s="360"/>
    </row>
    <row r="1230" spans="1:4" x14ac:dyDescent="0.55000000000000004">
      <c r="A1230" s="346"/>
      <c r="B1230" s="358"/>
      <c r="C1230" s="359"/>
      <c r="D1230" s="360"/>
    </row>
    <row r="1231" spans="1:4" x14ac:dyDescent="0.55000000000000004">
      <c r="A1231" s="346"/>
      <c r="B1231" s="358"/>
      <c r="C1231" s="359"/>
      <c r="D1231" s="360"/>
    </row>
    <row r="1232" spans="1:4" x14ac:dyDescent="0.55000000000000004">
      <c r="A1232" s="346"/>
      <c r="B1232" s="358"/>
      <c r="C1232" s="359"/>
      <c r="D1232" s="360"/>
    </row>
    <row r="1233" spans="1:4" x14ac:dyDescent="0.55000000000000004">
      <c r="A1233" s="346"/>
      <c r="B1233" s="358"/>
      <c r="C1233" s="359"/>
      <c r="D1233" s="360"/>
    </row>
    <row r="1234" spans="1:4" x14ac:dyDescent="0.55000000000000004">
      <c r="A1234" s="346"/>
      <c r="B1234" s="358"/>
      <c r="C1234" s="359"/>
      <c r="D1234" s="360"/>
    </row>
    <row r="1235" spans="1:4" x14ac:dyDescent="0.55000000000000004">
      <c r="A1235" s="346"/>
      <c r="B1235" s="358"/>
      <c r="C1235" s="359"/>
      <c r="D1235" s="360"/>
    </row>
    <row r="1236" spans="1:4" x14ac:dyDescent="0.55000000000000004">
      <c r="A1236" s="346"/>
      <c r="B1236" s="358"/>
      <c r="C1236" s="359"/>
      <c r="D1236" s="360"/>
    </row>
    <row r="1237" spans="1:4" x14ac:dyDescent="0.55000000000000004">
      <c r="A1237" s="346"/>
      <c r="B1237" s="358"/>
      <c r="C1237" s="359"/>
      <c r="D1237" s="360"/>
    </row>
    <row r="1238" spans="1:4" x14ac:dyDescent="0.55000000000000004">
      <c r="A1238" s="346"/>
      <c r="B1238" s="358"/>
      <c r="C1238" s="359"/>
      <c r="D1238" s="360"/>
    </row>
    <row r="1239" spans="1:4" x14ac:dyDescent="0.55000000000000004">
      <c r="A1239" s="346"/>
      <c r="B1239" s="358"/>
      <c r="C1239" s="359"/>
      <c r="D1239" s="360"/>
    </row>
    <row r="1240" spans="1:4" x14ac:dyDescent="0.55000000000000004">
      <c r="A1240" s="346"/>
      <c r="B1240" s="358"/>
      <c r="C1240" s="359"/>
      <c r="D1240" s="360"/>
    </row>
    <row r="1241" spans="1:4" x14ac:dyDescent="0.55000000000000004">
      <c r="A1241" s="346"/>
      <c r="B1241" s="358"/>
      <c r="C1241" s="359"/>
      <c r="D1241" s="360"/>
    </row>
    <row r="1242" spans="1:4" x14ac:dyDescent="0.55000000000000004">
      <c r="A1242" s="346"/>
      <c r="B1242" s="358"/>
      <c r="C1242" s="359"/>
      <c r="D1242" s="360"/>
    </row>
    <row r="1243" spans="1:4" x14ac:dyDescent="0.55000000000000004">
      <c r="A1243" s="346"/>
      <c r="B1243" s="358"/>
      <c r="C1243" s="359"/>
      <c r="D1243" s="360"/>
    </row>
    <row r="1244" spans="1:4" x14ac:dyDescent="0.55000000000000004">
      <c r="A1244" s="346"/>
      <c r="B1244" s="358"/>
      <c r="C1244" s="359"/>
      <c r="D1244" s="360"/>
    </row>
    <row r="1245" spans="1:4" x14ac:dyDescent="0.55000000000000004">
      <c r="A1245" s="346"/>
      <c r="B1245" s="358"/>
      <c r="C1245" s="359"/>
      <c r="D1245" s="360"/>
    </row>
    <row r="1246" spans="1:4" x14ac:dyDescent="0.55000000000000004">
      <c r="A1246" s="346"/>
      <c r="B1246" s="358"/>
      <c r="C1246" s="359"/>
      <c r="D1246" s="360"/>
    </row>
    <row r="1247" spans="1:4" x14ac:dyDescent="0.55000000000000004">
      <c r="A1247" s="346"/>
      <c r="B1247" s="358"/>
      <c r="C1247" s="359"/>
      <c r="D1247" s="360"/>
    </row>
    <row r="1248" spans="1:4" x14ac:dyDescent="0.55000000000000004">
      <c r="A1248" s="346"/>
      <c r="B1248" s="358"/>
      <c r="C1248" s="359"/>
      <c r="D1248" s="360"/>
    </row>
    <row r="1249" spans="1:4" x14ac:dyDescent="0.55000000000000004">
      <c r="A1249" s="346"/>
      <c r="B1249" s="358"/>
      <c r="C1249" s="359"/>
      <c r="D1249" s="360"/>
    </row>
    <row r="1250" spans="1:4" x14ac:dyDescent="0.55000000000000004">
      <c r="A1250" s="346"/>
      <c r="B1250" s="358"/>
      <c r="C1250" s="359"/>
      <c r="D1250" s="360"/>
    </row>
    <row r="1251" spans="1:4" x14ac:dyDescent="0.55000000000000004">
      <c r="A1251" s="346"/>
      <c r="B1251" s="358"/>
      <c r="C1251" s="359"/>
      <c r="D1251" s="360"/>
    </row>
    <row r="1252" spans="1:4" x14ac:dyDescent="0.55000000000000004">
      <c r="A1252" s="346"/>
      <c r="B1252" s="358"/>
      <c r="C1252" s="359"/>
      <c r="D1252" s="360"/>
    </row>
    <row r="1253" spans="1:4" x14ac:dyDescent="0.55000000000000004">
      <c r="A1253" s="346"/>
      <c r="B1253" s="358"/>
      <c r="C1253" s="359"/>
      <c r="D1253" s="360"/>
    </row>
    <row r="1254" spans="1:4" x14ac:dyDescent="0.55000000000000004">
      <c r="A1254" s="346"/>
      <c r="B1254" s="358"/>
      <c r="C1254" s="359"/>
      <c r="D1254" s="360"/>
    </row>
    <row r="1255" spans="1:4" x14ac:dyDescent="0.55000000000000004">
      <c r="A1255" s="346"/>
      <c r="B1255" s="358"/>
      <c r="C1255" s="359"/>
      <c r="D1255" s="360"/>
    </row>
    <row r="1256" spans="1:4" x14ac:dyDescent="0.55000000000000004">
      <c r="A1256" s="346"/>
      <c r="B1256" s="358"/>
      <c r="C1256" s="359"/>
      <c r="D1256" s="360"/>
    </row>
    <row r="1257" spans="1:4" x14ac:dyDescent="0.55000000000000004">
      <c r="A1257" s="346"/>
      <c r="B1257" s="358"/>
      <c r="C1257" s="359"/>
      <c r="D1257" s="360"/>
    </row>
    <row r="1258" spans="1:4" x14ac:dyDescent="0.55000000000000004">
      <c r="A1258" s="346"/>
      <c r="B1258" s="358"/>
      <c r="C1258" s="359"/>
      <c r="D1258" s="360"/>
    </row>
    <row r="1259" spans="1:4" x14ac:dyDescent="0.55000000000000004">
      <c r="A1259" s="346"/>
      <c r="B1259" s="358"/>
      <c r="C1259" s="359"/>
      <c r="D1259" s="360"/>
    </row>
    <row r="1260" spans="1:4" x14ac:dyDescent="0.55000000000000004">
      <c r="A1260" s="346"/>
      <c r="B1260" s="358"/>
      <c r="C1260" s="359"/>
      <c r="D1260" s="360"/>
    </row>
    <row r="1261" spans="1:4" x14ac:dyDescent="0.55000000000000004">
      <c r="A1261" s="346"/>
      <c r="B1261" s="358"/>
      <c r="C1261" s="359"/>
      <c r="D1261" s="360"/>
    </row>
    <row r="1262" spans="1:4" x14ac:dyDescent="0.55000000000000004">
      <c r="A1262" s="346"/>
      <c r="B1262" s="358"/>
      <c r="C1262" s="359"/>
      <c r="D1262" s="360"/>
    </row>
    <row r="1263" spans="1:4" x14ac:dyDescent="0.55000000000000004">
      <c r="A1263" s="346"/>
      <c r="B1263" s="358"/>
      <c r="C1263" s="359"/>
      <c r="D1263" s="360"/>
    </row>
    <row r="1264" spans="1:4" x14ac:dyDescent="0.55000000000000004">
      <c r="A1264" s="346"/>
      <c r="B1264" s="358"/>
      <c r="C1264" s="359"/>
      <c r="D1264" s="360"/>
    </row>
    <row r="1265" spans="1:4" x14ac:dyDescent="0.55000000000000004">
      <c r="A1265" s="346"/>
      <c r="B1265" s="358"/>
      <c r="C1265" s="359"/>
      <c r="D1265" s="360"/>
    </row>
    <row r="1266" spans="1:4" x14ac:dyDescent="0.55000000000000004">
      <c r="A1266" s="346"/>
      <c r="B1266" s="358"/>
      <c r="C1266" s="359"/>
      <c r="D1266" s="360"/>
    </row>
    <row r="1267" spans="1:4" x14ac:dyDescent="0.55000000000000004">
      <c r="A1267" s="346"/>
      <c r="B1267" s="358"/>
      <c r="C1267" s="359"/>
      <c r="D1267" s="360"/>
    </row>
    <row r="1268" spans="1:4" x14ac:dyDescent="0.55000000000000004">
      <c r="A1268" s="346"/>
      <c r="B1268" s="358"/>
      <c r="C1268" s="359"/>
      <c r="D1268" s="360"/>
    </row>
    <row r="1269" spans="1:4" x14ac:dyDescent="0.55000000000000004">
      <c r="A1269" s="346"/>
      <c r="B1269" s="358"/>
      <c r="C1269" s="359"/>
      <c r="D1269" s="360"/>
    </row>
    <row r="1270" spans="1:4" x14ac:dyDescent="0.55000000000000004">
      <c r="A1270" s="346"/>
      <c r="B1270" s="358"/>
      <c r="C1270" s="359"/>
      <c r="D1270" s="360"/>
    </row>
    <row r="1271" spans="1:4" x14ac:dyDescent="0.55000000000000004">
      <c r="A1271" s="346"/>
      <c r="B1271" s="358"/>
      <c r="C1271" s="359"/>
      <c r="D1271" s="360"/>
    </row>
    <row r="1272" spans="1:4" x14ac:dyDescent="0.55000000000000004">
      <c r="A1272" s="346"/>
      <c r="B1272" s="358"/>
      <c r="C1272" s="359"/>
      <c r="D1272" s="360"/>
    </row>
    <row r="1273" spans="1:4" x14ac:dyDescent="0.55000000000000004">
      <c r="A1273" s="346"/>
      <c r="B1273" s="358"/>
      <c r="C1273" s="359"/>
      <c r="D1273" s="360"/>
    </row>
    <row r="1274" spans="1:4" x14ac:dyDescent="0.55000000000000004">
      <c r="A1274" s="346"/>
      <c r="B1274" s="358"/>
      <c r="C1274" s="359"/>
      <c r="D1274" s="360"/>
    </row>
    <row r="1275" spans="1:4" x14ac:dyDescent="0.55000000000000004">
      <c r="A1275" s="346"/>
      <c r="B1275" s="358"/>
      <c r="C1275" s="359"/>
      <c r="D1275" s="360"/>
    </row>
    <row r="1276" spans="1:4" x14ac:dyDescent="0.55000000000000004">
      <c r="A1276" s="346"/>
      <c r="B1276" s="358"/>
      <c r="C1276" s="359"/>
      <c r="D1276" s="360"/>
    </row>
    <row r="1277" spans="1:4" x14ac:dyDescent="0.55000000000000004">
      <c r="A1277" s="346"/>
      <c r="B1277" s="358"/>
      <c r="C1277" s="359"/>
      <c r="D1277" s="360"/>
    </row>
    <row r="1278" spans="1:4" x14ac:dyDescent="0.55000000000000004">
      <c r="A1278" s="346"/>
      <c r="B1278" s="358"/>
      <c r="C1278" s="359"/>
      <c r="D1278" s="360"/>
    </row>
    <row r="1279" spans="1:4" x14ac:dyDescent="0.55000000000000004">
      <c r="A1279" s="346"/>
      <c r="B1279" s="358"/>
      <c r="C1279" s="359"/>
      <c r="D1279" s="360"/>
    </row>
    <row r="1280" spans="1:4" x14ac:dyDescent="0.55000000000000004">
      <c r="A1280" s="346"/>
      <c r="B1280" s="358"/>
      <c r="C1280" s="359"/>
      <c r="D1280" s="360"/>
    </row>
    <row r="1281" spans="1:4" x14ac:dyDescent="0.55000000000000004">
      <c r="A1281" s="346"/>
      <c r="B1281" s="358"/>
      <c r="C1281" s="359"/>
      <c r="D1281" s="360"/>
    </row>
    <row r="1282" spans="1:4" x14ac:dyDescent="0.55000000000000004">
      <c r="A1282" s="346"/>
      <c r="B1282" s="358"/>
      <c r="C1282" s="359"/>
      <c r="D1282" s="360"/>
    </row>
    <row r="1283" spans="1:4" x14ac:dyDescent="0.55000000000000004">
      <c r="A1283" s="346"/>
      <c r="B1283" s="358"/>
      <c r="C1283" s="359"/>
      <c r="D1283" s="360"/>
    </row>
    <row r="1284" spans="1:4" x14ac:dyDescent="0.55000000000000004">
      <c r="A1284" s="346"/>
      <c r="B1284" s="358"/>
      <c r="C1284" s="359"/>
      <c r="D1284" s="360"/>
    </row>
    <row r="1285" spans="1:4" x14ac:dyDescent="0.55000000000000004">
      <c r="A1285" s="346"/>
      <c r="B1285" s="358"/>
      <c r="C1285" s="359"/>
      <c r="D1285" s="360"/>
    </row>
    <row r="1286" spans="1:4" x14ac:dyDescent="0.55000000000000004">
      <c r="A1286" s="346"/>
      <c r="B1286" s="358"/>
      <c r="C1286" s="359"/>
      <c r="D1286" s="360"/>
    </row>
    <row r="1287" spans="1:4" x14ac:dyDescent="0.55000000000000004">
      <c r="A1287" s="346"/>
      <c r="B1287" s="358"/>
      <c r="C1287" s="359"/>
      <c r="D1287" s="360"/>
    </row>
    <row r="1288" spans="1:4" x14ac:dyDescent="0.55000000000000004">
      <c r="A1288" s="346"/>
      <c r="B1288" s="358"/>
      <c r="C1288" s="359"/>
      <c r="D1288" s="360"/>
    </row>
    <row r="1289" spans="1:4" x14ac:dyDescent="0.55000000000000004">
      <c r="A1289" s="346"/>
      <c r="B1289" s="358"/>
      <c r="C1289" s="359"/>
      <c r="D1289" s="360"/>
    </row>
    <row r="1290" spans="1:4" x14ac:dyDescent="0.55000000000000004">
      <c r="A1290" s="346"/>
      <c r="B1290" s="358"/>
      <c r="C1290" s="359"/>
      <c r="D1290" s="360"/>
    </row>
    <row r="1291" spans="1:4" x14ac:dyDescent="0.55000000000000004">
      <c r="A1291" s="346"/>
      <c r="B1291" s="358"/>
      <c r="C1291" s="359"/>
      <c r="D1291" s="360"/>
    </row>
    <row r="1292" spans="1:4" x14ac:dyDescent="0.55000000000000004">
      <c r="A1292" s="346"/>
      <c r="B1292" s="358"/>
      <c r="C1292" s="359"/>
      <c r="D1292" s="360"/>
    </row>
    <row r="1293" spans="1:4" x14ac:dyDescent="0.55000000000000004">
      <c r="A1293" s="346"/>
      <c r="B1293" s="358"/>
      <c r="C1293" s="359"/>
      <c r="D1293" s="360"/>
    </row>
    <row r="1294" spans="1:4" x14ac:dyDescent="0.55000000000000004">
      <c r="A1294" s="346"/>
      <c r="B1294" s="358"/>
      <c r="C1294" s="359"/>
      <c r="D1294" s="360"/>
    </row>
    <row r="1295" spans="1:4" x14ac:dyDescent="0.55000000000000004">
      <c r="A1295" s="346"/>
      <c r="B1295" s="358"/>
      <c r="C1295" s="359"/>
      <c r="D1295" s="360"/>
    </row>
    <row r="1296" spans="1:4" x14ac:dyDescent="0.55000000000000004">
      <c r="A1296" s="346"/>
      <c r="B1296" s="358"/>
      <c r="C1296" s="359"/>
      <c r="D1296" s="360"/>
    </row>
    <row r="1297" spans="1:4" x14ac:dyDescent="0.55000000000000004">
      <c r="A1297" s="346"/>
      <c r="B1297" s="358"/>
      <c r="C1297" s="359"/>
      <c r="D1297" s="360"/>
    </row>
    <row r="1298" spans="1:4" x14ac:dyDescent="0.55000000000000004">
      <c r="A1298" s="346"/>
      <c r="B1298" s="358"/>
      <c r="C1298" s="359"/>
      <c r="D1298" s="360"/>
    </row>
    <row r="1299" spans="1:4" x14ac:dyDescent="0.55000000000000004">
      <c r="A1299" s="346"/>
      <c r="B1299" s="358"/>
      <c r="C1299" s="359"/>
      <c r="D1299" s="360"/>
    </row>
    <row r="1300" spans="1:4" x14ac:dyDescent="0.55000000000000004">
      <c r="A1300" s="346"/>
      <c r="B1300" s="358"/>
      <c r="C1300" s="359"/>
      <c r="D1300" s="360"/>
    </row>
    <row r="1301" spans="1:4" x14ac:dyDescent="0.55000000000000004">
      <c r="A1301" s="346"/>
      <c r="B1301" s="358"/>
      <c r="C1301" s="359"/>
      <c r="D1301" s="360"/>
    </row>
    <row r="1302" spans="1:4" x14ac:dyDescent="0.55000000000000004">
      <c r="A1302" s="346"/>
      <c r="B1302" s="358"/>
      <c r="C1302" s="359"/>
      <c r="D1302" s="360"/>
    </row>
    <row r="1303" spans="1:4" x14ac:dyDescent="0.55000000000000004">
      <c r="A1303" s="346"/>
      <c r="B1303" s="358"/>
      <c r="C1303" s="359"/>
      <c r="D1303" s="360"/>
    </row>
    <row r="1304" spans="1:4" x14ac:dyDescent="0.55000000000000004">
      <c r="A1304" s="346"/>
      <c r="B1304" s="358"/>
      <c r="C1304" s="359"/>
      <c r="D1304" s="360"/>
    </row>
    <row r="1305" spans="1:4" x14ac:dyDescent="0.55000000000000004">
      <c r="A1305" s="346"/>
      <c r="B1305" s="358"/>
      <c r="C1305" s="359"/>
      <c r="D1305" s="360"/>
    </row>
    <row r="1306" spans="1:4" x14ac:dyDescent="0.55000000000000004">
      <c r="A1306" s="346"/>
      <c r="B1306" s="358"/>
      <c r="C1306" s="359"/>
      <c r="D1306" s="360"/>
    </row>
    <row r="1307" spans="1:4" x14ac:dyDescent="0.55000000000000004">
      <c r="A1307" s="346"/>
      <c r="B1307" s="358"/>
      <c r="C1307" s="359"/>
      <c r="D1307" s="360"/>
    </row>
    <row r="1308" spans="1:4" x14ac:dyDescent="0.55000000000000004">
      <c r="A1308" s="346"/>
      <c r="B1308" s="358"/>
      <c r="C1308" s="359"/>
      <c r="D1308" s="360"/>
    </row>
    <row r="1309" spans="1:4" x14ac:dyDescent="0.55000000000000004">
      <c r="A1309" s="346"/>
      <c r="B1309" s="358"/>
      <c r="C1309" s="359"/>
      <c r="D1309" s="360"/>
    </row>
    <row r="1310" spans="1:4" x14ac:dyDescent="0.55000000000000004">
      <c r="A1310" s="346"/>
      <c r="B1310" s="358"/>
      <c r="C1310" s="359"/>
      <c r="D1310" s="360"/>
    </row>
    <row r="1311" spans="1:4" x14ac:dyDescent="0.55000000000000004">
      <c r="A1311" s="346"/>
      <c r="B1311" s="358"/>
      <c r="C1311" s="359"/>
      <c r="D1311" s="360"/>
    </row>
    <row r="1312" spans="1:4" x14ac:dyDescent="0.55000000000000004">
      <c r="A1312" s="346"/>
      <c r="B1312" s="358"/>
      <c r="C1312" s="359"/>
      <c r="D1312" s="360"/>
    </row>
    <row r="1313" spans="1:4" x14ac:dyDescent="0.55000000000000004">
      <c r="A1313" s="346"/>
      <c r="B1313" s="358"/>
      <c r="C1313" s="359"/>
      <c r="D1313" s="360"/>
    </row>
    <row r="1314" spans="1:4" x14ac:dyDescent="0.55000000000000004">
      <c r="A1314" s="346"/>
      <c r="B1314" s="358"/>
      <c r="C1314" s="359"/>
      <c r="D1314" s="360"/>
    </row>
    <row r="1315" spans="1:4" x14ac:dyDescent="0.55000000000000004">
      <c r="A1315" s="346"/>
      <c r="B1315" s="358"/>
      <c r="C1315" s="359"/>
      <c r="D1315" s="360"/>
    </row>
    <row r="1316" spans="1:4" x14ac:dyDescent="0.55000000000000004">
      <c r="A1316" s="346"/>
      <c r="B1316" s="358"/>
      <c r="C1316" s="359"/>
      <c r="D1316" s="360"/>
    </row>
    <row r="1317" spans="1:4" x14ac:dyDescent="0.55000000000000004">
      <c r="A1317" s="346"/>
      <c r="B1317" s="358"/>
      <c r="C1317" s="359"/>
      <c r="D1317" s="360"/>
    </row>
    <row r="1318" spans="1:4" x14ac:dyDescent="0.55000000000000004">
      <c r="A1318" s="346"/>
      <c r="B1318" s="358"/>
      <c r="C1318" s="359"/>
      <c r="D1318" s="360"/>
    </row>
    <row r="1319" spans="1:4" x14ac:dyDescent="0.55000000000000004">
      <c r="A1319" s="346"/>
      <c r="B1319" s="358"/>
      <c r="C1319" s="359"/>
      <c r="D1319" s="360"/>
    </row>
    <row r="1320" spans="1:4" x14ac:dyDescent="0.55000000000000004">
      <c r="A1320" s="346"/>
      <c r="B1320" s="358"/>
      <c r="C1320" s="359"/>
      <c r="D1320" s="360"/>
    </row>
    <row r="1321" spans="1:4" x14ac:dyDescent="0.55000000000000004">
      <c r="A1321" s="346"/>
      <c r="B1321" s="358"/>
      <c r="C1321" s="359"/>
      <c r="D1321" s="360"/>
    </row>
    <row r="1322" spans="1:4" x14ac:dyDescent="0.55000000000000004">
      <c r="A1322" s="346"/>
      <c r="B1322" s="358"/>
      <c r="C1322" s="359"/>
      <c r="D1322" s="360"/>
    </row>
    <row r="1323" spans="1:4" x14ac:dyDescent="0.55000000000000004">
      <c r="A1323" s="346"/>
      <c r="B1323" s="358"/>
      <c r="C1323" s="359"/>
      <c r="D1323" s="360"/>
    </row>
    <row r="1324" spans="1:4" x14ac:dyDescent="0.55000000000000004">
      <c r="A1324" s="346"/>
      <c r="B1324" s="358"/>
      <c r="C1324" s="359"/>
      <c r="D1324" s="360"/>
    </row>
    <row r="1325" spans="1:4" x14ac:dyDescent="0.55000000000000004">
      <c r="A1325" s="346"/>
      <c r="B1325" s="358"/>
      <c r="C1325" s="359"/>
      <c r="D1325" s="360"/>
    </row>
    <row r="1326" spans="1:4" x14ac:dyDescent="0.55000000000000004">
      <c r="A1326" s="346"/>
      <c r="B1326" s="358"/>
      <c r="C1326" s="359"/>
      <c r="D1326" s="360"/>
    </row>
    <row r="1327" spans="1:4" x14ac:dyDescent="0.55000000000000004">
      <c r="A1327" s="346"/>
      <c r="B1327" s="358"/>
      <c r="C1327" s="359"/>
      <c r="D1327" s="360"/>
    </row>
    <row r="1328" spans="1:4" x14ac:dyDescent="0.55000000000000004">
      <c r="A1328" s="346"/>
      <c r="B1328" s="358"/>
      <c r="C1328" s="359"/>
      <c r="D1328" s="360"/>
    </row>
    <row r="1329" spans="1:4" x14ac:dyDescent="0.55000000000000004">
      <c r="A1329" s="346"/>
      <c r="B1329" s="358"/>
      <c r="C1329" s="359"/>
      <c r="D1329" s="360"/>
    </row>
    <row r="1330" spans="1:4" x14ac:dyDescent="0.55000000000000004">
      <c r="A1330" s="346"/>
      <c r="B1330" s="358"/>
      <c r="C1330" s="359"/>
      <c r="D1330" s="360"/>
    </row>
    <row r="1331" spans="1:4" x14ac:dyDescent="0.55000000000000004">
      <c r="A1331" s="346"/>
      <c r="B1331" s="358"/>
      <c r="C1331" s="359"/>
      <c r="D1331" s="360"/>
    </row>
    <row r="1332" spans="1:4" x14ac:dyDescent="0.55000000000000004">
      <c r="A1332" s="346"/>
      <c r="B1332" s="358"/>
      <c r="C1332" s="359"/>
      <c r="D1332" s="360"/>
    </row>
    <row r="1333" spans="1:4" x14ac:dyDescent="0.55000000000000004">
      <c r="A1333" s="346"/>
      <c r="B1333" s="358"/>
      <c r="C1333" s="359"/>
      <c r="D1333" s="360"/>
    </row>
    <row r="1334" spans="1:4" x14ac:dyDescent="0.55000000000000004">
      <c r="A1334" s="346"/>
      <c r="B1334" s="358"/>
      <c r="C1334" s="359"/>
      <c r="D1334" s="360"/>
    </row>
    <row r="1335" spans="1:4" x14ac:dyDescent="0.55000000000000004">
      <c r="A1335" s="346"/>
      <c r="B1335" s="358"/>
      <c r="C1335" s="359"/>
      <c r="D1335" s="360"/>
    </row>
    <row r="1336" spans="1:4" x14ac:dyDescent="0.55000000000000004">
      <c r="A1336" s="346"/>
      <c r="B1336" s="358"/>
      <c r="C1336" s="359"/>
      <c r="D1336" s="360"/>
    </row>
    <row r="1337" spans="1:4" x14ac:dyDescent="0.55000000000000004">
      <c r="A1337" s="346"/>
      <c r="B1337" s="358"/>
      <c r="C1337" s="359"/>
      <c r="D1337" s="360"/>
    </row>
    <row r="1338" spans="1:4" x14ac:dyDescent="0.55000000000000004">
      <c r="A1338" s="346"/>
      <c r="B1338" s="358"/>
      <c r="C1338" s="359"/>
      <c r="D1338" s="360"/>
    </row>
    <row r="1339" spans="1:4" x14ac:dyDescent="0.55000000000000004">
      <c r="A1339" s="346"/>
      <c r="B1339" s="358"/>
      <c r="C1339" s="359"/>
      <c r="D1339" s="360"/>
    </row>
    <row r="1340" spans="1:4" x14ac:dyDescent="0.55000000000000004">
      <c r="A1340" s="346"/>
      <c r="B1340" s="358"/>
      <c r="C1340" s="359"/>
      <c r="D1340" s="360"/>
    </row>
    <row r="1341" spans="1:4" x14ac:dyDescent="0.55000000000000004">
      <c r="A1341" s="346"/>
      <c r="B1341" s="358"/>
      <c r="C1341" s="359"/>
      <c r="D1341" s="360"/>
    </row>
    <row r="1342" spans="1:4" x14ac:dyDescent="0.55000000000000004">
      <c r="A1342" s="346"/>
      <c r="B1342" s="358"/>
      <c r="C1342" s="359"/>
      <c r="D1342" s="360"/>
    </row>
    <row r="1343" spans="1:4" x14ac:dyDescent="0.55000000000000004">
      <c r="A1343" s="346"/>
      <c r="B1343" s="358"/>
      <c r="C1343" s="359"/>
      <c r="D1343" s="360"/>
    </row>
    <row r="1344" spans="1:4" x14ac:dyDescent="0.55000000000000004">
      <c r="A1344" s="346"/>
      <c r="B1344" s="358"/>
      <c r="C1344" s="359"/>
      <c r="D1344" s="360"/>
    </row>
    <row r="1345" spans="1:4" x14ac:dyDescent="0.55000000000000004">
      <c r="A1345" s="346"/>
      <c r="B1345" s="358"/>
      <c r="C1345" s="359"/>
      <c r="D1345" s="360"/>
    </row>
    <row r="1346" spans="1:4" x14ac:dyDescent="0.55000000000000004">
      <c r="A1346" s="346"/>
      <c r="B1346" s="358"/>
      <c r="C1346" s="359"/>
      <c r="D1346" s="360"/>
    </row>
    <row r="1347" spans="1:4" x14ac:dyDescent="0.55000000000000004">
      <c r="A1347" s="346"/>
      <c r="B1347" s="358"/>
      <c r="C1347" s="359"/>
      <c r="D1347" s="360"/>
    </row>
    <row r="1348" spans="1:4" x14ac:dyDescent="0.55000000000000004">
      <c r="A1348" s="346"/>
      <c r="B1348" s="358"/>
      <c r="C1348" s="359"/>
      <c r="D1348" s="360"/>
    </row>
    <row r="1349" spans="1:4" x14ac:dyDescent="0.55000000000000004">
      <c r="A1349" s="346"/>
      <c r="B1349" s="358"/>
      <c r="C1349" s="359"/>
      <c r="D1349" s="360"/>
    </row>
    <row r="1350" spans="1:4" x14ac:dyDescent="0.55000000000000004">
      <c r="A1350" s="346"/>
      <c r="B1350" s="358"/>
      <c r="C1350" s="359"/>
      <c r="D1350" s="360"/>
    </row>
    <row r="1351" spans="1:4" x14ac:dyDescent="0.55000000000000004">
      <c r="A1351" s="346"/>
      <c r="B1351" s="358"/>
      <c r="C1351" s="359"/>
      <c r="D1351" s="360"/>
    </row>
    <row r="1352" spans="1:4" x14ac:dyDescent="0.55000000000000004">
      <c r="A1352" s="346"/>
      <c r="B1352" s="358"/>
      <c r="C1352" s="359"/>
      <c r="D1352" s="360"/>
    </row>
    <row r="1353" spans="1:4" x14ac:dyDescent="0.55000000000000004">
      <c r="A1353" s="346"/>
      <c r="B1353" s="358"/>
      <c r="C1353" s="359"/>
      <c r="D1353" s="360"/>
    </row>
    <row r="1354" spans="1:4" x14ac:dyDescent="0.55000000000000004">
      <c r="A1354" s="346"/>
      <c r="B1354" s="358"/>
      <c r="C1354" s="359"/>
      <c r="D1354" s="360"/>
    </row>
    <row r="1355" spans="1:4" x14ac:dyDescent="0.55000000000000004">
      <c r="A1355" s="346"/>
      <c r="B1355" s="358"/>
      <c r="C1355" s="359"/>
      <c r="D1355" s="360"/>
    </row>
    <row r="1356" spans="1:4" x14ac:dyDescent="0.55000000000000004">
      <c r="A1356" s="346"/>
      <c r="B1356" s="358"/>
      <c r="C1356" s="359"/>
      <c r="D1356" s="360"/>
    </row>
    <row r="1357" spans="1:4" x14ac:dyDescent="0.55000000000000004">
      <c r="A1357" s="346"/>
      <c r="B1357" s="358"/>
      <c r="C1357" s="359"/>
      <c r="D1357" s="360"/>
    </row>
    <row r="1358" spans="1:4" x14ac:dyDescent="0.55000000000000004">
      <c r="A1358" s="346"/>
      <c r="B1358" s="358"/>
      <c r="C1358" s="359"/>
      <c r="D1358" s="360"/>
    </row>
    <row r="1359" spans="1:4" x14ac:dyDescent="0.55000000000000004">
      <c r="A1359" s="346"/>
      <c r="B1359" s="358"/>
      <c r="C1359" s="359"/>
      <c r="D1359" s="360"/>
    </row>
    <row r="1360" spans="1:4" x14ac:dyDescent="0.55000000000000004">
      <c r="A1360" s="346"/>
      <c r="B1360" s="358"/>
      <c r="C1360" s="359"/>
      <c r="D1360" s="360"/>
    </row>
    <row r="1361" spans="1:4" x14ac:dyDescent="0.55000000000000004">
      <c r="A1361" s="346"/>
      <c r="B1361" s="358"/>
      <c r="C1361" s="359"/>
      <c r="D1361" s="360"/>
    </row>
    <row r="1362" spans="1:4" x14ac:dyDescent="0.55000000000000004">
      <c r="A1362" s="346"/>
      <c r="B1362" s="358"/>
      <c r="C1362" s="359"/>
      <c r="D1362" s="360"/>
    </row>
    <row r="1363" spans="1:4" x14ac:dyDescent="0.55000000000000004">
      <c r="A1363" s="346"/>
      <c r="B1363" s="358"/>
      <c r="C1363" s="359"/>
      <c r="D1363" s="360"/>
    </row>
    <row r="1364" spans="1:4" x14ac:dyDescent="0.55000000000000004">
      <c r="A1364" s="346"/>
      <c r="B1364" s="358"/>
      <c r="C1364" s="359"/>
      <c r="D1364" s="360"/>
    </row>
    <row r="1365" spans="1:4" x14ac:dyDescent="0.55000000000000004">
      <c r="A1365" s="346"/>
      <c r="B1365" s="358"/>
      <c r="C1365" s="359"/>
      <c r="D1365" s="360"/>
    </row>
    <row r="1366" spans="1:4" x14ac:dyDescent="0.55000000000000004">
      <c r="A1366" s="346"/>
      <c r="B1366" s="358"/>
      <c r="C1366" s="359"/>
      <c r="D1366" s="360"/>
    </row>
    <row r="1367" spans="1:4" x14ac:dyDescent="0.55000000000000004">
      <c r="A1367" s="346"/>
      <c r="B1367" s="358"/>
      <c r="C1367" s="359"/>
      <c r="D1367" s="360"/>
    </row>
    <row r="1368" spans="1:4" x14ac:dyDescent="0.55000000000000004">
      <c r="A1368" s="346"/>
      <c r="B1368" s="358"/>
      <c r="C1368" s="359"/>
      <c r="D1368" s="360"/>
    </row>
    <row r="1369" spans="1:4" x14ac:dyDescent="0.55000000000000004">
      <c r="A1369" s="346"/>
      <c r="B1369" s="358"/>
      <c r="C1369" s="359"/>
      <c r="D1369" s="360"/>
    </row>
    <row r="1370" spans="1:4" x14ac:dyDescent="0.55000000000000004">
      <c r="A1370" s="346"/>
      <c r="B1370" s="358"/>
      <c r="C1370" s="359"/>
      <c r="D1370" s="360"/>
    </row>
    <row r="1371" spans="1:4" x14ac:dyDescent="0.55000000000000004">
      <c r="A1371" s="346"/>
      <c r="B1371" s="358"/>
      <c r="C1371" s="359"/>
      <c r="D1371" s="360"/>
    </row>
    <row r="1372" spans="1:4" x14ac:dyDescent="0.55000000000000004">
      <c r="A1372" s="346"/>
      <c r="B1372" s="358"/>
      <c r="C1372" s="359"/>
      <c r="D1372" s="360"/>
    </row>
    <row r="1373" spans="1:4" x14ac:dyDescent="0.55000000000000004">
      <c r="A1373" s="346"/>
      <c r="B1373" s="358"/>
      <c r="C1373" s="359"/>
      <c r="D1373" s="360"/>
    </row>
    <row r="1374" spans="1:4" x14ac:dyDescent="0.55000000000000004">
      <c r="A1374" s="346"/>
      <c r="B1374" s="358"/>
      <c r="C1374" s="359"/>
      <c r="D1374" s="360"/>
    </row>
    <row r="1375" spans="1:4" x14ac:dyDescent="0.55000000000000004">
      <c r="A1375" s="346"/>
      <c r="B1375" s="358"/>
      <c r="C1375" s="359"/>
      <c r="D1375" s="360"/>
    </row>
    <row r="1376" spans="1:4" x14ac:dyDescent="0.55000000000000004">
      <c r="A1376" s="346"/>
      <c r="B1376" s="358"/>
      <c r="C1376" s="359"/>
      <c r="D1376" s="360"/>
    </row>
    <row r="1377" spans="1:4" x14ac:dyDescent="0.55000000000000004">
      <c r="A1377" s="346"/>
      <c r="B1377" s="358"/>
      <c r="C1377" s="359"/>
      <c r="D1377" s="360"/>
    </row>
    <row r="1378" spans="1:4" x14ac:dyDescent="0.55000000000000004">
      <c r="A1378" s="346"/>
      <c r="B1378" s="358"/>
      <c r="C1378" s="359"/>
      <c r="D1378" s="360"/>
    </row>
    <row r="1379" spans="1:4" x14ac:dyDescent="0.55000000000000004">
      <c r="A1379" s="346"/>
      <c r="B1379" s="358"/>
      <c r="C1379" s="359"/>
      <c r="D1379" s="360"/>
    </row>
    <row r="1380" spans="1:4" x14ac:dyDescent="0.55000000000000004">
      <c r="A1380" s="346"/>
      <c r="B1380" s="358"/>
      <c r="C1380" s="359"/>
      <c r="D1380" s="360"/>
    </row>
    <row r="1381" spans="1:4" x14ac:dyDescent="0.55000000000000004">
      <c r="A1381" s="346"/>
      <c r="B1381" s="358"/>
      <c r="C1381" s="359"/>
      <c r="D1381" s="360"/>
    </row>
    <row r="1382" spans="1:4" x14ac:dyDescent="0.55000000000000004">
      <c r="A1382" s="346"/>
      <c r="B1382" s="358"/>
      <c r="C1382" s="359"/>
      <c r="D1382" s="360"/>
    </row>
    <row r="1383" spans="1:4" x14ac:dyDescent="0.55000000000000004">
      <c r="A1383" s="346"/>
      <c r="B1383" s="358"/>
      <c r="C1383" s="359"/>
      <c r="D1383" s="360"/>
    </row>
    <row r="1384" spans="1:4" x14ac:dyDescent="0.55000000000000004">
      <c r="A1384" s="346"/>
      <c r="B1384" s="358"/>
      <c r="C1384" s="359"/>
      <c r="D1384" s="360"/>
    </row>
    <row r="1385" spans="1:4" x14ac:dyDescent="0.55000000000000004">
      <c r="A1385" s="346"/>
      <c r="B1385" s="358"/>
      <c r="C1385" s="359"/>
      <c r="D1385" s="360"/>
    </row>
    <row r="1386" spans="1:4" x14ac:dyDescent="0.55000000000000004">
      <c r="A1386" s="346"/>
      <c r="B1386" s="358"/>
      <c r="C1386" s="359"/>
      <c r="D1386" s="360"/>
    </row>
    <row r="1387" spans="1:4" x14ac:dyDescent="0.55000000000000004">
      <c r="A1387" s="346"/>
      <c r="B1387" s="358"/>
      <c r="C1387" s="359"/>
      <c r="D1387" s="360"/>
    </row>
    <row r="1388" spans="1:4" x14ac:dyDescent="0.55000000000000004">
      <c r="A1388" s="346"/>
      <c r="B1388" s="358"/>
      <c r="C1388" s="359"/>
      <c r="D1388" s="360"/>
    </row>
    <row r="1389" spans="1:4" x14ac:dyDescent="0.55000000000000004">
      <c r="A1389" s="346"/>
      <c r="B1389" s="358"/>
      <c r="C1389" s="359"/>
      <c r="D1389" s="360"/>
    </row>
    <row r="1390" spans="1:4" x14ac:dyDescent="0.55000000000000004">
      <c r="A1390" s="346"/>
      <c r="B1390" s="358"/>
      <c r="C1390" s="359"/>
      <c r="D1390" s="360"/>
    </row>
    <row r="1391" spans="1:4" x14ac:dyDescent="0.55000000000000004">
      <c r="A1391" s="346"/>
      <c r="B1391" s="358"/>
      <c r="C1391" s="359"/>
      <c r="D1391" s="360"/>
    </row>
    <row r="1392" spans="1:4" x14ac:dyDescent="0.55000000000000004">
      <c r="A1392" s="346"/>
      <c r="B1392" s="358"/>
      <c r="C1392" s="359"/>
      <c r="D1392" s="360"/>
    </row>
    <row r="1393" spans="1:4" x14ac:dyDescent="0.55000000000000004">
      <c r="A1393" s="346"/>
      <c r="B1393" s="358"/>
      <c r="C1393" s="359"/>
      <c r="D1393" s="360"/>
    </row>
    <row r="1394" spans="1:4" x14ac:dyDescent="0.55000000000000004">
      <c r="A1394" s="346"/>
      <c r="B1394" s="358"/>
      <c r="C1394" s="359"/>
      <c r="D1394" s="360"/>
    </row>
    <row r="1395" spans="1:4" x14ac:dyDescent="0.55000000000000004">
      <c r="A1395" s="346"/>
      <c r="B1395" s="358"/>
      <c r="C1395" s="359"/>
      <c r="D1395" s="360"/>
    </row>
    <row r="1396" spans="1:4" x14ac:dyDescent="0.55000000000000004">
      <c r="A1396" s="346"/>
      <c r="B1396" s="358"/>
      <c r="C1396" s="359"/>
      <c r="D1396" s="360"/>
    </row>
    <row r="1397" spans="1:4" x14ac:dyDescent="0.55000000000000004">
      <c r="A1397" s="346"/>
      <c r="B1397" s="358"/>
      <c r="C1397" s="359"/>
      <c r="D1397" s="360"/>
    </row>
    <row r="1398" spans="1:4" x14ac:dyDescent="0.55000000000000004">
      <c r="A1398" s="346"/>
      <c r="B1398" s="358"/>
      <c r="C1398" s="359"/>
      <c r="D1398" s="360"/>
    </row>
    <row r="1399" spans="1:4" x14ac:dyDescent="0.55000000000000004">
      <c r="A1399" s="346"/>
      <c r="B1399" s="358"/>
      <c r="C1399" s="359"/>
      <c r="D1399" s="360"/>
    </row>
    <row r="1400" spans="1:4" x14ac:dyDescent="0.55000000000000004">
      <c r="A1400" s="346"/>
      <c r="B1400" s="358"/>
      <c r="C1400" s="359"/>
      <c r="D1400" s="360"/>
    </row>
    <row r="1401" spans="1:4" x14ac:dyDescent="0.55000000000000004">
      <c r="A1401" s="346"/>
      <c r="B1401" s="358"/>
      <c r="C1401" s="359"/>
      <c r="D1401" s="360"/>
    </row>
    <row r="1402" spans="1:4" x14ac:dyDescent="0.55000000000000004">
      <c r="A1402" s="346"/>
      <c r="B1402" s="358"/>
      <c r="C1402" s="359"/>
      <c r="D1402" s="360"/>
    </row>
    <row r="1403" spans="1:4" x14ac:dyDescent="0.55000000000000004">
      <c r="A1403" s="346"/>
      <c r="B1403" s="358"/>
      <c r="C1403" s="359"/>
      <c r="D1403" s="360"/>
    </row>
    <row r="1404" spans="1:4" x14ac:dyDescent="0.55000000000000004">
      <c r="A1404" s="346"/>
      <c r="B1404" s="358"/>
      <c r="C1404" s="359"/>
      <c r="D1404" s="360"/>
    </row>
    <row r="1405" spans="1:4" x14ac:dyDescent="0.55000000000000004">
      <c r="A1405" s="346"/>
      <c r="B1405" s="358"/>
      <c r="C1405" s="359"/>
      <c r="D1405" s="360"/>
    </row>
    <row r="1406" spans="1:4" x14ac:dyDescent="0.55000000000000004">
      <c r="A1406" s="346"/>
      <c r="B1406" s="358"/>
      <c r="C1406" s="359"/>
      <c r="D1406" s="360"/>
    </row>
    <row r="1407" spans="1:4" x14ac:dyDescent="0.55000000000000004">
      <c r="A1407" s="346"/>
      <c r="B1407" s="358"/>
      <c r="C1407" s="359"/>
      <c r="D1407" s="360"/>
    </row>
    <row r="1408" spans="1:4" x14ac:dyDescent="0.55000000000000004">
      <c r="A1408" s="346"/>
      <c r="B1408" s="358"/>
      <c r="C1408" s="359"/>
      <c r="D1408" s="360"/>
    </row>
    <row r="1409" spans="1:4" x14ac:dyDescent="0.55000000000000004">
      <c r="A1409" s="346"/>
      <c r="B1409" s="358"/>
      <c r="C1409" s="359"/>
      <c r="D1409" s="360"/>
    </row>
    <row r="1410" spans="1:4" x14ac:dyDescent="0.55000000000000004">
      <c r="A1410" s="346"/>
      <c r="B1410" s="358"/>
      <c r="C1410" s="359"/>
      <c r="D1410" s="360"/>
    </row>
    <row r="1411" spans="1:4" x14ac:dyDescent="0.55000000000000004">
      <c r="A1411" s="346"/>
      <c r="B1411" s="358"/>
      <c r="C1411" s="359"/>
      <c r="D1411" s="360"/>
    </row>
    <row r="1412" spans="1:4" x14ac:dyDescent="0.55000000000000004">
      <c r="A1412" s="346"/>
      <c r="B1412" s="358"/>
      <c r="C1412" s="359"/>
      <c r="D1412" s="360"/>
    </row>
    <row r="1413" spans="1:4" x14ac:dyDescent="0.55000000000000004">
      <c r="A1413" s="346"/>
      <c r="B1413" s="358"/>
      <c r="C1413" s="359"/>
      <c r="D1413" s="360"/>
    </row>
    <row r="1414" spans="1:4" x14ac:dyDescent="0.55000000000000004">
      <c r="A1414" s="346"/>
      <c r="B1414" s="358"/>
      <c r="C1414" s="359"/>
      <c r="D1414" s="360"/>
    </row>
    <row r="1415" spans="1:4" x14ac:dyDescent="0.55000000000000004">
      <c r="A1415" s="346"/>
      <c r="B1415" s="358"/>
      <c r="C1415" s="359"/>
      <c r="D1415" s="360"/>
    </row>
    <row r="1416" spans="1:4" x14ac:dyDescent="0.55000000000000004">
      <c r="A1416" s="346"/>
      <c r="B1416" s="358"/>
      <c r="C1416" s="359"/>
      <c r="D1416" s="360"/>
    </row>
    <row r="1417" spans="1:4" x14ac:dyDescent="0.55000000000000004">
      <c r="A1417" s="346"/>
      <c r="B1417" s="358"/>
      <c r="C1417" s="359"/>
      <c r="D1417" s="360"/>
    </row>
    <row r="1418" spans="1:4" x14ac:dyDescent="0.55000000000000004">
      <c r="A1418" s="346"/>
      <c r="B1418" s="358"/>
      <c r="C1418" s="359"/>
      <c r="D1418" s="360"/>
    </row>
    <row r="1419" spans="1:4" x14ac:dyDescent="0.55000000000000004">
      <c r="A1419" s="346"/>
      <c r="B1419" s="358"/>
      <c r="C1419" s="359"/>
      <c r="D1419" s="360"/>
    </row>
    <row r="1420" spans="1:4" x14ac:dyDescent="0.55000000000000004">
      <c r="A1420" s="346"/>
      <c r="B1420" s="358"/>
      <c r="C1420" s="359"/>
      <c r="D1420" s="360"/>
    </row>
    <row r="1421" spans="1:4" x14ac:dyDescent="0.55000000000000004">
      <c r="A1421" s="346"/>
      <c r="B1421" s="358"/>
      <c r="C1421" s="359"/>
      <c r="D1421" s="360"/>
    </row>
    <row r="1422" spans="1:4" x14ac:dyDescent="0.55000000000000004">
      <c r="A1422" s="346"/>
      <c r="B1422" s="358"/>
      <c r="C1422" s="359"/>
      <c r="D1422" s="360"/>
    </row>
    <row r="1423" spans="1:4" x14ac:dyDescent="0.55000000000000004">
      <c r="A1423" s="346"/>
      <c r="B1423" s="358"/>
      <c r="C1423" s="359"/>
      <c r="D1423" s="360"/>
    </row>
    <row r="1424" spans="1:4" x14ac:dyDescent="0.55000000000000004">
      <c r="A1424" s="346"/>
      <c r="B1424" s="358"/>
      <c r="C1424" s="359"/>
      <c r="D1424" s="360"/>
    </row>
    <row r="1425" spans="1:4" x14ac:dyDescent="0.55000000000000004">
      <c r="A1425" s="346"/>
      <c r="B1425" s="358"/>
      <c r="C1425" s="359"/>
      <c r="D1425" s="360"/>
    </row>
    <row r="1426" spans="1:4" x14ac:dyDescent="0.55000000000000004">
      <c r="A1426" s="346"/>
      <c r="B1426" s="358"/>
      <c r="C1426" s="359"/>
      <c r="D1426" s="360"/>
    </row>
    <row r="1427" spans="1:4" x14ac:dyDescent="0.55000000000000004">
      <c r="A1427" s="346"/>
      <c r="B1427" s="358"/>
      <c r="C1427" s="359"/>
      <c r="D1427" s="360"/>
    </row>
    <row r="1428" spans="1:4" x14ac:dyDescent="0.55000000000000004">
      <c r="A1428" s="346"/>
      <c r="B1428" s="358"/>
      <c r="C1428" s="359"/>
      <c r="D1428" s="360"/>
    </row>
    <row r="1429" spans="1:4" x14ac:dyDescent="0.55000000000000004">
      <c r="A1429" s="346"/>
      <c r="B1429" s="358"/>
      <c r="C1429" s="359"/>
      <c r="D1429" s="360"/>
    </row>
    <row r="1430" spans="1:4" x14ac:dyDescent="0.55000000000000004">
      <c r="A1430" s="346"/>
      <c r="B1430" s="358"/>
      <c r="C1430" s="359"/>
      <c r="D1430" s="360"/>
    </row>
    <row r="1431" spans="1:4" x14ac:dyDescent="0.55000000000000004">
      <c r="A1431" s="346"/>
      <c r="B1431" s="358"/>
      <c r="C1431" s="359"/>
      <c r="D1431" s="360"/>
    </row>
    <row r="1432" spans="1:4" x14ac:dyDescent="0.55000000000000004">
      <c r="A1432" s="346"/>
      <c r="B1432" s="358"/>
      <c r="C1432" s="359"/>
      <c r="D1432" s="360"/>
    </row>
    <row r="1433" spans="1:4" x14ac:dyDescent="0.55000000000000004">
      <c r="A1433" s="346"/>
      <c r="B1433" s="358"/>
      <c r="C1433" s="359"/>
      <c r="D1433" s="360"/>
    </row>
    <row r="1434" spans="1:4" x14ac:dyDescent="0.55000000000000004">
      <c r="A1434" s="346"/>
      <c r="B1434" s="358"/>
      <c r="C1434" s="359"/>
      <c r="D1434" s="360"/>
    </row>
    <row r="1435" spans="1:4" x14ac:dyDescent="0.55000000000000004">
      <c r="A1435" s="346"/>
      <c r="B1435" s="358"/>
      <c r="C1435" s="359"/>
      <c r="D1435" s="360"/>
    </row>
    <row r="1436" spans="1:4" x14ac:dyDescent="0.55000000000000004">
      <c r="A1436" s="346"/>
      <c r="B1436" s="358"/>
      <c r="C1436" s="359"/>
      <c r="D1436" s="360"/>
    </row>
    <row r="1437" spans="1:4" x14ac:dyDescent="0.55000000000000004">
      <c r="A1437" s="346"/>
      <c r="B1437" s="358"/>
      <c r="C1437" s="359"/>
      <c r="D1437" s="360"/>
    </row>
    <row r="1438" spans="1:4" x14ac:dyDescent="0.55000000000000004">
      <c r="A1438" s="346"/>
      <c r="B1438" s="358"/>
      <c r="C1438" s="359"/>
      <c r="D1438" s="360"/>
    </row>
    <row r="1439" spans="1:4" x14ac:dyDescent="0.55000000000000004">
      <c r="A1439" s="346"/>
      <c r="B1439" s="358"/>
      <c r="C1439" s="359"/>
      <c r="D1439" s="360"/>
    </row>
    <row r="1440" spans="1:4" x14ac:dyDescent="0.55000000000000004">
      <c r="A1440" s="346"/>
      <c r="B1440" s="358"/>
      <c r="C1440" s="359"/>
      <c r="D1440" s="360"/>
    </row>
    <row r="1441" spans="1:4" x14ac:dyDescent="0.55000000000000004">
      <c r="A1441" s="346"/>
      <c r="B1441" s="358"/>
      <c r="C1441" s="359"/>
      <c r="D1441" s="360"/>
    </row>
    <row r="1442" spans="1:4" x14ac:dyDescent="0.55000000000000004">
      <c r="A1442" s="346"/>
      <c r="B1442" s="358"/>
      <c r="C1442" s="359"/>
      <c r="D1442" s="360"/>
    </row>
    <row r="1443" spans="1:4" x14ac:dyDescent="0.55000000000000004">
      <c r="A1443" s="346"/>
      <c r="B1443" s="358"/>
      <c r="C1443" s="359"/>
      <c r="D1443" s="360"/>
    </row>
    <row r="1444" spans="1:4" x14ac:dyDescent="0.55000000000000004">
      <c r="A1444" s="346"/>
      <c r="B1444" s="358"/>
      <c r="C1444" s="359"/>
      <c r="D1444" s="360"/>
    </row>
    <row r="1445" spans="1:4" x14ac:dyDescent="0.55000000000000004">
      <c r="A1445" s="346"/>
      <c r="B1445" s="358"/>
      <c r="C1445" s="359"/>
      <c r="D1445" s="360"/>
    </row>
    <row r="1446" spans="1:4" x14ac:dyDescent="0.55000000000000004">
      <c r="A1446" s="346"/>
      <c r="B1446" s="358"/>
      <c r="C1446" s="359"/>
      <c r="D1446" s="360"/>
    </row>
    <row r="1447" spans="1:4" x14ac:dyDescent="0.55000000000000004">
      <c r="A1447" s="346"/>
      <c r="B1447" s="358"/>
      <c r="C1447" s="359"/>
      <c r="D1447" s="360"/>
    </row>
    <row r="1448" spans="1:4" x14ac:dyDescent="0.55000000000000004">
      <c r="A1448" s="346"/>
      <c r="B1448" s="358"/>
      <c r="C1448" s="359"/>
      <c r="D1448" s="360"/>
    </row>
    <row r="1449" spans="1:4" x14ac:dyDescent="0.55000000000000004">
      <c r="A1449" s="346"/>
      <c r="B1449" s="358"/>
      <c r="C1449" s="359"/>
      <c r="D1449" s="360"/>
    </row>
    <row r="1450" spans="1:4" x14ac:dyDescent="0.55000000000000004">
      <c r="A1450" s="346"/>
      <c r="B1450" s="358"/>
      <c r="C1450" s="359"/>
      <c r="D1450" s="360"/>
    </row>
    <row r="1451" spans="1:4" x14ac:dyDescent="0.55000000000000004">
      <c r="A1451" s="346"/>
      <c r="B1451" s="358"/>
      <c r="C1451" s="359"/>
      <c r="D1451" s="360"/>
    </row>
    <row r="1452" spans="1:4" x14ac:dyDescent="0.55000000000000004">
      <c r="A1452" s="346"/>
      <c r="B1452" s="358"/>
      <c r="C1452" s="359"/>
      <c r="D1452" s="360"/>
    </row>
    <row r="1453" spans="1:4" x14ac:dyDescent="0.55000000000000004">
      <c r="A1453" s="346"/>
      <c r="B1453" s="358"/>
      <c r="C1453" s="359"/>
      <c r="D1453" s="360"/>
    </row>
    <row r="1454" spans="1:4" x14ac:dyDescent="0.55000000000000004">
      <c r="A1454" s="346"/>
      <c r="B1454" s="358"/>
      <c r="C1454" s="359"/>
      <c r="D1454" s="360"/>
    </row>
    <row r="1455" spans="1:4" x14ac:dyDescent="0.55000000000000004">
      <c r="A1455" s="346"/>
      <c r="B1455" s="358"/>
      <c r="C1455" s="359"/>
      <c r="D1455" s="360"/>
    </row>
    <row r="1456" spans="1:4" x14ac:dyDescent="0.55000000000000004">
      <c r="A1456" s="346"/>
      <c r="B1456" s="358"/>
      <c r="C1456" s="359"/>
      <c r="D1456" s="360"/>
    </row>
    <row r="1457" spans="1:4" x14ac:dyDescent="0.55000000000000004">
      <c r="A1457" s="346"/>
      <c r="B1457" s="358"/>
      <c r="C1457" s="359"/>
      <c r="D1457" s="360"/>
    </row>
    <row r="1458" spans="1:4" x14ac:dyDescent="0.55000000000000004">
      <c r="A1458" s="346"/>
      <c r="B1458" s="358"/>
      <c r="C1458" s="359"/>
      <c r="D1458" s="360"/>
    </row>
    <row r="1459" spans="1:4" x14ac:dyDescent="0.55000000000000004">
      <c r="A1459" s="346"/>
      <c r="B1459" s="358"/>
      <c r="C1459" s="359"/>
      <c r="D1459" s="360"/>
    </row>
    <row r="1460" spans="1:4" x14ac:dyDescent="0.55000000000000004">
      <c r="A1460" s="346"/>
      <c r="B1460" s="358"/>
      <c r="C1460" s="359"/>
      <c r="D1460" s="360"/>
    </row>
    <row r="1461" spans="1:4" x14ac:dyDescent="0.55000000000000004">
      <c r="A1461" s="346"/>
      <c r="B1461" s="358"/>
      <c r="C1461" s="359"/>
      <c r="D1461" s="360"/>
    </row>
    <row r="1462" spans="1:4" x14ac:dyDescent="0.55000000000000004">
      <c r="A1462" s="346"/>
      <c r="B1462" s="358"/>
      <c r="C1462" s="359"/>
      <c r="D1462" s="360"/>
    </row>
    <row r="1463" spans="1:4" x14ac:dyDescent="0.55000000000000004">
      <c r="A1463" s="346"/>
      <c r="B1463" s="358"/>
      <c r="C1463" s="359"/>
      <c r="D1463" s="360"/>
    </row>
    <row r="1464" spans="1:4" x14ac:dyDescent="0.55000000000000004">
      <c r="A1464" s="346"/>
      <c r="B1464" s="358"/>
      <c r="C1464" s="359"/>
      <c r="D1464" s="360"/>
    </row>
    <row r="1465" spans="1:4" x14ac:dyDescent="0.55000000000000004">
      <c r="A1465" s="346"/>
      <c r="B1465" s="358"/>
      <c r="C1465" s="359"/>
      <c r="D1465" s="360"/>
    </row>
    <row r="1466" spans="1:4" x14ac:dyDescent="0.55000000000000004">
      <c r="A1466" s="346"/>
      <c r="B1466" s="358"/>
      <c r="C1466" s="359"/>
      <c r="D1466" s="360"/>
    </row>
    <row r="1467" spans="1:4" x14ac:dyDescent="0.55000000000000004">
      <c r="A1467" s="346"/>
      <c r="B1467" s="358"/>
      <c r="C1467" s="359"/>
      <c r="D1467" s="360"/>
    </row>
    <row r="1468" spans="1:4" x14ac:dyDescent="0.55000000000000004">
      <c r="A1468" s="346"/>
      <c r="B1468" s="358"/>
      <c r="C1468" s="359"/>
      <c r="D1468" s="360"/>
    </row>
    <row r="1469" spans="1:4" x14ac:dyDescent="0.55000000000000004">
      <c r="A1469" s="346"/>
      <c r="B1469" s="358"/>
      <c r="C1469" s="359"/>
      <c r="D1469" s="360"/>
    </row>
    <row r="1470" spans="1:4" x14ac:dyDescent="0.55000000000000004">
      <c r="A1470" s="346"/>
      <c r="B1470" s="358"/>
      <c r="C1470" s="359"/>
      <c r="D1470" s="360"/>
    </row>
    <row r="1471" spans="1:4" x14ac:dyDescent="0.55000000000000004">
      <c r="A1471" s="346"/>
      <c r="B1471" s="358"/>
      <c r="C1471" s="359"/>
      <c r="D1471" s="360"/>
    </row>
    <row r="1472" spans="1:4" x14ac:dyDescent="0.55000000000000004">
      <c r="A1472" s="346"/>
      <c r="B1472" s="358"/>
      <c r="C1472" s="359"/>
      <c r="D1472" s="360"/>
    </row>
    <row r="1473" spans="1:4" x14ac:dyDescent="0.55000000000000004">
      <c r="A1473" s="346"/>
      <c r="B1473" s="358"/>
      <c r="C1473" s="359"/>
      <c r="D1473" s="360"/>
    </row>
    <row r="1474" spans="1:4" x14ac:dyDescent="0.55000000000000004">
      <c r="A1474" s="346"/>
      <c r="B1474" s="358"/>
      <c r="C1474" s="359"/>
      <c r="D1474" s="360"/>
    </row>
    <row r="1475" spans="1:4" x14ac:dyDescent="0.55000000000000004">
      <c r="A1475" s="346"/>
      <c r="B1475" s="358"/>
      <c r="C1475" s="359"/>
      <c r="D1475" s="360"/>
    </row>
    <row r="1476" spans="1:4" x14ac:dyDescent="0.55000000000000004">
      <c r="A1476" s="346"/>
      <c r="B1476" s="358"/>
      <c r="C1476" s="359"/>
      <c r="D1476" s="360"/>
    </row>
    <row r="1477" spans="1:4" x14ac:dyDescent="0.55000000000000004">
      <c r="A1477" s="346"/>
      <c r="B1477" s="358"/>
      <c r="C1477" s="359"/>
      <c r="D1477" s="360"/>
    </row>
    <row r="1478" spans="1:4" x14ac:dyDescent="0.55000000000000004">
      <c r="A1478" s="346"/>
      <c r="B1478" s="358"/>
      <c r="C1478" s="359"/>
      <c r="D1478" s="360"/>
    </row>
    <row r="1479" spans="1:4" x14ac:dyDescent="0.55000000000000004">
      <c r="A1479" s="346"/>
      <c r="B1479" s="358"/>
      <c r="C1479" s="359"/>
      <c r="D1479" s="360"/>
    </row>
    <row r="1480" spans="1:4" x14ac:dyDescent="0.55000000000000004">
      <c r="A1480" s="346"/>
      <c r="B1480" s="358"/>
      <c r="C1480" s="359"/>
      <c r="D1480" s="360"/>
    </row>
    <row r="1481" spans="1:4" x14ac:dyDescent="0.55000000000000004">
      <c r="A1481" s="346"/>
      <c r="B1481" s="358"/>
      <c r="C1481" s="359"/>
      <c r="D1481" s="360"/>
    </row>
    <row r="1482" spans="1:4" x14ac:dyDescent="0.55000000000000004">
      <c r="A1482" s="346"/>
      <c r="B1482" s="358"/>
      <c r="C1482" s="359"/>
      <c r="D1482" s="360"/>
    </row>
    <row r="1483" spans="1:4" x14ac:dyDescent="0.55000000000000004">
      <c r="A1483" s="346"/>
      <c r="B1483" s="358"/>
      <c r="C1483" s="359"/>
      <c r="D1483" s="360"/>
    </row>
    <row r="1484" spans="1:4" x14ac:dyDescent="0.55000000000000004">
      <c r="A1484" s="346"/>
      <c r="B1484" s="358"/>
      <c r="C1484" s="359"/>
      <c r="D1484" s="360"/>
    </row>
    <row r="1485" spans="1:4" x14ac:dyDescent="0.55000000000000004">
      <c r="A1485" s="346"/>
      <c r="B1485" s="358"/>
      <c r="C1485" s="359"/>
      <c r="D1485" s="360"/>
    </row>
    <row r="1486" spans="1:4" x14ac:dyDescent="0.55000000000000004">
      <c r="A1486" s="346"/>
      <c r="B1486" s="358"/>
      <c r="C1486" s="359"/>
      <c r="D1486" s="360"/>
    </row>
    <row r="1487" spans="1:4" x14ac:dyDescent="0.55000000000000004">
      <c r="A1487" s="346"/>
      <c r="B1487" s="358"/>
      <c r="C1487" s="359"/>
      <c r="D1487" s="360"/>
    </row>
    <row r="1488" spans="1:4" x14ac:dyDescent="0.55000000000000004">
      <c r="A1488" s="346"/>
      <c r="B1488" s="358"/>
      <c r="C1488" s="359"/>
      <c r="D1488" s="360"/>
    </row>
    <row r="1489" spans="1:4" x14ac:dyDescent="0.55000000000000004">
      <c r="A1489" s="346"/>
      <c r="B1489" s="358"/>
      <c r="C1489" s="359"/>
      <c r="D1489" s="360"/>
    </row>
    <row r="1490" spans="1:4" x14ac:dyDescent="0.55000000000000004">
      <c r="A1490" s="346"/>
      <c r="B1490" s="358"/>
      <c r="C1490" s="359"/>
      <c r="D1490" s="360"/>
    </row>
    <row r="1491" spans="1:4" x14ac:dyDescent="0.55000000000000004">
      <c r="A1491" s="346"/>
      <c r="B1491" s="358"/>
      <c r="C1491" s="359"/>
      <c r="D1491" s="360"/>
    </row>
    <row r="1492" spans="1:4" x14ac:dyDescent="0.55000000000000004">
      <c r="A1492" s="346"/>
      <c r="B1492" s="358"/>
      <c r="C1492" s="359"/>
      <c r="D1492" s="360"/>
    </row>
    <row r="1493" spans="1:4" x14ac:dyDescent="0.55000000000000004">
      <c r="A1493" s="346"/>
      <c r="B1493" s="358"/>
      <c r="C1493" s="359"/>
      <c r="D1493" s="360"/>
    </row>
    <row r="1494" spans="1:4" x14ac:dyDescent="0.55000000000000004">
      <c r="A1494" s="346"/>
      <c r="B1494" s="358"/>
      <c r="C1494" s="359"/>
      <c r="D1494" s="360"/>
    </row>
    <row r="1495" spans="1:4" x14ac:dyDescent="0.55000000000000004">
      <c r="A1495" s="346"/>
      <c r="B1495" s="358"/>
      <c r="C1495" s="359"/>
      <c r="D1495" s="360"/>
    </row>
    <row r="1496" spans="1:4" x14ac:dyDescent="0.55000000000000004">
      <c r="A1496" s="346"/>
      <c r="B1496" s="358"/>
      <c r="C1496" s="359"/>
      <c r="D1496" s="360"/>
    </row>
    <row r="1497" spans="1:4" x14ac:dyDescent="0.55000000000000004">
      <c r="A1497" s="346"/>
      <c r="B1497" s="358"/>
      <c r="C1497" s="359"/>
      <c r="D1497" s="360"/>
    </row>
    <row r="1498" spans="1:4" x14ac:dyDescent="0.55000000000000004">
      <c r="A1498" s="346"/>
      <c r="B1498" s="358"/>
      <c r="C1498" s="359"/>
      <c r="D1498" s="360"/>
    </row>
    <row r="1499" spans="1:4" x14ac:dyDescent="0.55000000000000004">
      <c r="A1499" s="346"/>
      <c r="B1499" s="358"/>
      <c r="C1499" s="359"/>
      <c r="D1499" s="360"/>
    </row>
    <row r="1500" spans="1:4" x14ac:dyDescent="0.55000000000000004">
      <c r="A1500" s="346"/>
      <c r="B1500" s="358"/>
      <c r="C1500" s="359"/>
      <c r="D1500" s="360"/>
    </row>
    <row r="1501" spans="1:4" x14ac:dyDescent="0.55000000000000004">
      <c r="A1501" s="346"/>
      <c r="B1501" s="358"/>
      <c r="C1501" s="359"/>
      <c r="D1501" s="360"/>
    </row>
    <row r="1502" spans="1:4" x14ac:dyDescent="0.55000000000000004">
      <c r="A1502" s="346"/>
      <c r="B1502" s="358"/>
      <c r="C1502" s="359"/>
      <c r="D1502" s="360"/>
    </row>
    <row r="1503" spans="1:4" x14ac:dyDescent="0.55000000000000004">
      <c r="A1503" s="346"/>
      <c r="B1503" s="358"/>
      <c r="C1503" s="359"/>
      <c r="D1503" s="360"/>
    </row>
    <row r="1504" spans="1:4" x14ac:dyDescent="0.55000000000000004">
      <c r="A1504" s="346"/>
      <c r="B1504" s="358"/>
      <c r="C1504" s="359"/>
      <c r="D1504" s="360"/>
    </row>
    <row r="1505" spans="1:4" x14ac:dyDescent="0.55000000000000004">
      <c r="A1505" s="346"/>
      <c r="B1505" s="358"/>
      <c r="C1505" s="359"/>
      <c r="D1505" s="360"/>
    </row>
    <row r="1506" spans="1:4" x14ac:dyDescent="0.55000000000000004">
      <c r="A1506" s="346"/>
      <c r="B1506" s="358"/>
      <c r="C1506" s="359"/>
      <c r="D1506" s="360"/>
    </row>
    <row r="1507" spans="1:4" x14ac:dyDescent="0.55000000000000004">
      <c r="A1507" s="346"/>
      <c r="B1507" s="358"/>
      <c r="C1507" s="359"/>
      <c r="D1507" s="360"/>
    </row>
    <row r="1508" spans="1:4" x14ac:dyDescent="0.55000000000000004">
      <c r="A1508" s="346"/>
      <c r="B1508" s="358"/>
      <c r="C1508" s="359"/>
      <c r="D1508" s="360"/>
    </row>
    <row r="1509" spans="1:4" x14ac:dyDescent="0.55000000000000004">
      <c r="A1509" s="346"/>
      <c r="B1509" s="358"/>
      <c r="C1509" s="359"/>
      <c r="D1509" s="360"/>
    </row>
    <row r="1510" spans="1:4" x14ac:dyDescent="0.55000000000000004">
      <c r="A1510" s="346"/>
      <c r="B1510" s="358"/>
      <c r="C1510" s="359"/>
      <c r="D1510" s="360"/>
    </row>
    <row r="1511" spans="1:4" x14ac:dyDescent="0.55000000000000004">
      <c r="A1511" s="346"/>
      <c r="B1511" s="358"/>
      <c r="C1511" s="359"/>
      <c r="D1511" s="360"/>
    </row>
    <row r="1512" spans="1:4" x14ac:dyDescent="0.55000000000000004">
      <c r="A1512" s="346"/>
      <c r="B1512" s="358"/>
      <c r="C1512" s="359"/>
      <c r="D1512" s="360"/>
    </row>
    <row r="1513" spans="1:4" x14ac:dyDescent="0.55000000000000004">
      <c r="A1513" s="346"/>
      <c r="B1513" s="358"/>
      <c r="C1513" s="359"/>
      <c r="D1513" s="360"/>
    </row>
    <row r="1514" spans="1:4" x14ac:dyDescent="0.55000000000000004">
      <c r="A1514" s="346"/>
      <c r="B1514" s="358"/>
      <c r="C1514" s="359"/>
      <c r="D1514" s="360"/>
    </row>
    <row r="1515" spans="1:4" x14ac:dyDescent="0.55000000000000004">
      <c r="A1515" s="346"/>
      <c r="B1515" s="358"/>
      <c r="C1515" s="359"/>
      <c r="D1515" s="360"/>
    </row>
    <row r="1516" spans="1:4" x14ac:dyDescent="0.55000000000000004">
      <c r="A1516" s="346"/>
      <c r="B1516" s="358"/>
      <c r="C1516" s="359"/>
      <c r="D1516" s="360"/>
    </row>
    <row r="1517" spans="1:4" x14ac:dyDescent="0.55000000000000004">
      <c r="A1517" s="346"/>
      <c r="B1517" s="358"/>
      <c r="C1517" s="359"/>
      <c r="D1517" s="360"/>
    </row>
    <row r="1518" spans="1:4" x14ac:dyDescent="0.55000000000000004">
      <c r="A1518" s="346"/>
      <c r="B1518" s="358"/>
      <c r="C1518" s="359"/>
      <c r="D1518" s="360"/>
    </row>
    <row r="1519" spans="1:4" x14ac:dyDescent="0.55000000000000004">
      <c r="A1519" s="346"/>
      <c r="B1519" s="358"/>
      <c r="C1519" s="359"/>
      <c r="D1519" s="360"/>
    </row>
    <row r="1520" spans="1:4" x14ac:dyDescent="0.55000000000000004">
      <c r="A1520" s="346"/>
      <c r="B1520" s="358"/>
      <c r="C1520" s="359"/>
      <c r="D1520" s="360"/>
    </row>
    <row r="1521" spans="1:4" x14ac:dyDescent="0.55000000000000004">
      <c r="A1521" s="346"/>
      <c r="B1521" s="358"/>
      <c r="C1521" s="359"/>
      <c r="D1521" s="360"/>
    </row>
    <row r="1522" spans="1:4" x14ac:dyDescent="0.55000000000000004">
      <c r="A1522" s="346"/>
      <c r="B1522" s="358"/>
      <c r="C1522" s="359"/>
      <c r="D1522" s="360"/>
    </row>
    <row r="1523" spans="1:4" x14ac:dyDescent="0.55000000000000004">
      <c r="A1523" s="346"/>
      <c r="B1523" s="358"/>
      <c r="C1523" s="359"/>
      <c r="D1523" s="360"/>
    </row>
    <row r="1524" spans="1:4" x14ac:dyDescent="0.55000000000000004">
      <c r="A1524" s="346"/>
      <c r="B1524" s="358"/>
      <c r="C1524" s="359"/>
      <c r="D1524" s="360"/>
    </row>
    <row r="1525" spans="1:4" x14ac:dyDescent="0.55000000000000004">
      <c r="A1525" s="346"/>
      <c r="B1525" s="358"/>
      <c r="C1525" s="359"/>
      <c r="D1525" s="360"/>
    </row>
    <row r="1526" spans="1:4" x14ac:dyDescent="0.55000000000000004">
      <c r="A1526" s="346"/>
      <c r="B1526" s="358"/>
      <c r="C1526" s="359"/>
      <c r="D1526" s="360"/>
    </row>
    <row r="1527" spans="1:4" x14ac:dyDescent="0.55000000000000004">
      <c r="A1527" s="346"/>
      <c r="B1527" s="358"/>
      <c r="C1527" s="359"/>
      <c r="D1527" s="360"/>
    </row>
    <row r="1528" spans="1:4" x14ac:dyDescent="0.55000000000000004">
      <c r="A1528" s="346"/>
      <c r="B1528" s="358"/>
      <c r="C1528" s="359"/>
      <c r="D1528" s="360"/>
    </row>
    <row r="1529" spans="1:4" x14ac:dyDescent="0.55000000000000004">
      <c r="A1529" s="346"/>
      <c r="B1529" s="358"/>
      <c r="C1529" s="359"/>
      <c r="D1529" s="360"/>
    </row>
    <row r="1530" spans="1:4" x14ac:dyDescent="0.55000000000000004">
      <c r="A1530" s="346"/>
      <c r="B1530" s="358"/>
      <c r="C1530" s="359"/>
      <c r="D1530" s="360"/>
    </row>
    <row r="1531" spans="1:4" x14ac:dyDescent="0.55000000000000004">
      <c r="A1531" s="346"/>
      <c r="B1531" s="358"/>
      <c r="C1531" s="359"/>
      <c r="D1531" s="360"/>
    </row>
    <row r="1532" spans="1:4" x14ac:dyDescent="0.55000000000000004">
      <c r="A1532" s="346"/>
      <c r="B1532" s="358"/>
      <c r="C1532" s="359"/>
      <c r="D1532" s="360"/>
    </row>
    <row r="1533" spans="1:4" x14ac:dyDescent="0.55000000000000004">
      <c r="A1533" s="346"/>
      <c r="B1533" s="358"/>
      <c r="C1533" s="359"/>
      <c r="D1533" s="360"/>
    </row>
    <row r="1534" spans="1:4" x14ac:dyDescent="0.55000000000000004">
      <c r="A1534" s="346"/>
      <c r="B1534" s="358"/>
      <c r="C1534" s="359"/>
      <c r="D1534" s="360"/>
    </row>
    <row r="1535" spans="1:4" x14ac:dyDescent="0.55000000000000004">
      <c r="A1535" s="346"/>
      <c r="B1535" s="358"/>
      <c r="C1535" s="359"/>
      <c r="D1535" s="360"/>
    </row>
    <row r="1536" spans="1:4" x14ac:dyDescent="0.55000000000000004">
      <c r="A1536" s="346"/>
      <c r="B1536" s="358"/>
      <c r="C1536" s="359"/>
      <c r="D1536" s="360"/>
    </row>
    <row r="1537" spans="1:4" x14ac:dyDescent="0.55000000000000004">
      <c r="A1537" s="346"/>
      <c r="B1537" s="358"/>
      <c r="C1537" s="359"/>
      <c r="D1537" s="360"/>
    </row>
    <row r="1538" spans="1:4" x14ac:dyDescent="0.55000000000000004">
      <c r="A1538" s="346"/>
      <c r="B1538" s="358"/>
      <c r="C1538" s="359"/>
      <c r="D1538" s="360"/>
    </row>
    <row r="1539" spans="1:4" x14ac:dyDescent="0.55000000000000004">
      <c r="A1539" s="346"/>
      <c r="B1539" s="358"/>
      <c r="C1539" s="359"/>
      <c r="D1539" s="360"/>
    </row>
    <row r="1540" spans="1:4" x14ac:dyDescent="0.55000000000000004">
      <c r="A1540" s="346"/>
      <c r="B1540" s="358"/>
      <c r="C1540" s="359"/>
      <c r="D1540" s="360"/>
    </row>
    <row r="1541" spans="1:4" x14ac:dyDescent="0.55000000000000004">
      <c r="A1541" s="346"/>
      <c r="B1541" s="358"/>
      <c r="C1541" s="359"/>
      <c r="D1541" s="360"/>
    </row>
    <row r="1542" spans="1:4" x14ac:dyDescent="0.55000000000000004">
      <c r="A1542" s="346"/>
      <c r="B1542" s="358"/>
      <c r="C1542" s="359"/>
      <c r="D1542" s="360"/>
    </row>
    <row r="1543" spans="1:4" x14ac:dyDescent="0.55000000000000004">
      <c r="A1543" s="346"/>
      <c r="B1543" s="358"/>
      <c r="C1543" s="359"/>
      <c r="D1543" s="360"/>
    </row>
    <row r="1544" spans="1:4" x14ac:dyDescent="0.55000000000000004">
      <c r="A1544" s="346"/>
      <c r="B1544" s="358"/>
      <c r="C1544" s="359"/>
      <c r="D1544" s="360"/>
    </row>
    <row r="1545" spans="1:4" x14ac:dyDescent="0.55000000000000004">
      <c r="A1545" s="346"/>
      <c r="B1545" s="358"/>
      <c r="C1545" s="359"/>
      <c r="D1545" s="360"/>
    </row>
    <row r="1546" spans="1:4" x14ac:dyDescent="0.55000000000000004">
      <c r="A1546" s="346"/>
      <c r="B1546" s="358"/>
      <c r="C1546" s="359"/>
      <c r="D1546" s="360"/>
    </row>
    <row r="1547" spans="1:4" x14ac:dyDescent="0.55000000000000004">
      <c r="A1547" s="346"/>
      <c r="B1547" s="358"/>
      <c r="C1547" s="359"/>
      <c r="D1547" s="360"/>
    </row>
    <row r="1548" spans="1:4" x14ac:dyDescent="0.55000000000000004">
      <c r="A1548" s="346"/>
      <c r="B1548" s="358"/>
      <c r="C1548" s="359"/>
      <c r="D1548" s="360"/>
    </row>
    <row r="1549" spans="1:4" x14ac:dyDescent="0.55000000000000004">
      <c r="A1549" s="346"/>
      <c r="B1549" s="358"/>
      <c r="C1549" s="359"/>
      <c r="D1549" s="360"/>
    </row>
    <row r="1550" spans="1:4" x14ac:dyDescent="0.55000000000000004">
      <c r="A1550" s="346"/>
      <c r="B1550" s="358"/>
      <c r="C1550" s="359"/>
      <c r="D1550" s="360"/>
    </row>
    <row r="1551" spans="1:4" x14ac:dyDescent="0.55000000000000004">
      <c r="A1551" s="346"/>
      <c r="B1551" s="358"/>
      <c r="C1551" s="359"/>
      <c r="D1551" s="360"/>
    </row>
    <row r="1552" spans="1:4" x14ac:dyDescent="0.55000000000000004">
      <c r="A1552" s="346"/>
      <c r="B1552" s="358"/>
      <c r="C1552" s="359"/>
      <c r="D1552" s="360"/>
    </row>
    <row r="1553" spans="1:4" x14ac:dyDescent="0.55000000000000004">
      <c r="A1553" s="346"/>
      <c r="B1553" s="358"/>
      <c r="C1553" s="359"/>
      <c r="D1553" s="360"/>
    </row>
    <row r="1554" spans="1:4" x14ac:dyDescent="0.55000000000000004">
      <c r="A1554" s="346"/>
      <c r="B1554" s="358"/>
      <c r="C1554" s="359"/>
      <c r="D1554" s="360"/>
    </row>
    <row r="1555" spans="1:4" x14ac:dyDescent="0.55000000000000004">
      <c r="A1555" s="346"/>
      <c r="B1555" s="358"/>
      <c r="C1555" s="359"/>
      <c r="D1555" s="360"/>
    </row>
    <row r="1556" spans="1:4" x14ac:dyDescent="0.55000000000000004">
      <c r="A1556" s="346"/>
      <c r="B1556" s="358"/>
      <c r="C1556" s="359"/>
      <c r="D1556" s="360"/>
    </row>
    <row r="1557" spans="1:4" x14ac:dyDescent="0.55000000000000004">
      <c r="A1557" s="346"/>
      <c r="B1557" s="358"/>
      <c r="C1557" s="359"/>
      <c r="D1557" s="360"/>
    </row>
    <row r="1558" spans="1:4" x14ac:dyDescent="0.55000000000000004">
      <c r="A1558" s="346"/>
      <c r="B1558" s="358"/>
      <c r="C1558" s="359"/>
      <c r="D1558" s="360"/>
    </row>
    <row r="1559" spans="1:4" x14ac:dyDescent="0.55000000000000004">
      <c r="A1559" s="346"/>
      <c r="B1559" s="358"/>
      <c r="C1559" s="359"/>
      <c r="D1559" s="360"/>
    </row>
    <row r="1560" spans="1:4" x14ac:dyDescent="0.55000000000000004">
      <c r="A1560" s="346"/>
      <c r="B1560" s="358"/>
      <c r="C1560" s="359"/>
      <c r="D1560" s="360"/>
    </row>
    <row r="1561" spans="1:4" x14ac:dyDescent="0.55000000000000004">
      <c r="A1561" s="346"/>
      <c r="B1561" s="358"/>
      <c r="C1561" s="359"/>
      <c r="D1561" s="360"/>
    </row>
    <row r="1562" spans="1:4" x14ac:dyDescent="0.55000000000000004">
      <c r="A1562" s="346"/>
      <c r="B1562" s="358"/>
      <c r="C1562" s="359"/>
      <c r="D1562" s="360"/>
    </row>
    <row r="1563" spans="1:4" x14ac:dyDescent="0.55000000000000004">
      <c r="A1563" s="346"/>
      <c r="B1563" s="358"/>
      <c r="C1563" s="359"/>
      <c r="D1563" s="360"/>
    </row>
    <row r="1564" spans="1:4" x14ac:dyDescent="0.55000000000000004">
      <c r="A1564" s="346"/>
      <c r="B1564" s="358"/>
      <c r="C1564" s="359"/>
      <c r="D1564" s="360"/>
    </row>
    <row r="1565" spans="1:4" x14ac:dyDescent="0.55000000000000004">
      <c r="A1565" s="346"/>
      <c r="B1565" s="358"/>
      <c r="C1565" s="359"/>
      <c r="D1565" s="360"/>
    </row>
    <row r="1566" spans="1:4" x14ac:dyDescent="0.55000000000000004">
      <c r="A1566" s="346"/>
      <c r="B1566" s="358"/>
      <c r="C1566" s="359"/>
      <c r="D1566" s="360"/>
    </row>
    <row r="1567" spans="1:4" x14ac:dyDescent="0.55000000000000004">
      <c r="A1567" s="346"/>
      <c r="B1567" s="358"/>
      <c r="C1567" s="359"/>
      <c r="D1567" s="360"/>
    </row>
    <row r="1568" spans="1:4" x14ac:dyDescent="0.55000000000000004">
      <c r="A1568" s="346"/>
      <c r="B1568" s="358"/>
      <c r="C1568" s="359"/>
      <c r="D1568" s="360"/>
    </row>
    <row r="1569" spans="1:4" x14ac:dyDescent="0.55000000000000004">
      <c r="A1569" s="346"/>
      <c r="B1569" s="358"/>
      <c r="C1569" s="359"/>
      <c r="D1569" s="360"/>
    </row>
    <row r="1570" spans="1:4" x14ac:dyDescent="0.55000000000000004">
      <c r="A1570" s="346"/>
      <c r="B1570" s="358"/>
      <c r="C1570" s="359"/>
      <c r="D1570" s="360"/>
    </row>
    <row r="1571" spans="1:4" x14ac:dyDescent="0.55000000000000004">
      <c r="A1571" s="346"/>
      <c r="B1571" s="358"/>
      <c r="C1571" s="359"/>
      <c r="D1571" s="360"/>
    </row>
    <row r="1572" spans="1:4" x14ac:dyDescent="0.55000000000000004">
      <c r="A1572" s="346"/>
      <c r="B1572" s="358"/>
      <c r="C1572" s="359"/>
      <c r="D1572" s="360"/>
    </row>
    <row r="1573" spans="1:4" x14ac:dyDescent="0.55000000000000004">
      <c r="A1573" s="346"/>
      <c r="B1573" s="358"/>
      <c r="C1573" s="359"/>
      <c r="D1573" s="360"/>
    </row>
    <row r="1574" spans="1:4" x14ac:dyDescent="0.55000000000000004">
      <c r="A1574" s="346"/>
      <c r="B1574" s="358"/>
      <c r="C1574" s="359"/>
      <c r="D1574" s="360"/>
    </row>
    <row r="1575" spans="1:4" x14ac:dyDescent="0.55000000000000004">
      <c r="A1575" s="346"/>
      <c r="B1575" s="358"/>
      <c r="C1575" s="359"/>
      <c r="D1575" s="360"/>
    </row>
    <row r="1576" spans="1:4" x14ac:dyDescent="0.55000000000000004">
      <c r="A1576" s="346"/>
      <c r="B1576" s="358"/>
      <c r="C1576" s="359"/>
      <c r="D1576" s="360"/>
    </row>
    <row r="1577" spans="1:4" x14ac:dyDescent="0.55000000000000004">
      <c r="A1577" s="346"/>
      <c r="B1577" s="358"/>
      <c r="C1577" s="359"/>
      <c r="D1577" s="360"/>
    </row>
    <row r="1578" spans="1:4" x14ac:dyDescent="0.55000000000000004">
      <c r="A1578" s="346"/>
      <c r="B1578" s="358"/>
      <c r="C1578" s="359"/>
      <c r="D1578" s="360"/>
    </row>
    <row r="1579" spans="1:4" x14ac:dyDescent="0.55000000000000004">
      <c r="A1579" s="346"/>
      <c r="B1579" s="358"/>
      <c r="C1579" s="359"/>
      <c r="D1579" s="360"/>
    </row>
    <row r="1580" spans="1:4" x14ac:dyDescent="0.55000000000000004">
      <c r="A1580" s="346"/>
      <c r="B1580" s="358"/>
      <c r="C1580" s="359"/>
      <c r="D1580" s="360"/>
    </row>
    <row r="1581" spans="1:4" x14ac:dyDescent="0.55000000000000004">
      <c r="A1581" s="346"/>
      <c r="B1581" s="358"/>
      <c r="C1581" s="359"/>
      <c r="D1581" s="360"/>
    </row>
    <row r="1582" spans="1:4" x14ac:dyDescent="0.55000000000000004">
      <c r="A1582" s="346"/>
      <c r="B1582" s="358"/>
      <c r="C1582" s="359"/>
      <c r="D1582" s="360"/>
    </row>
    <row r="1583" spans="1:4" x14ac:dyDescent="0.55000000000000004">
      <c r="A1583" s="346"/>
      <c r="B1583" s="358"/>
      <c r="C1583" s="359"/>
      <c r="D1583" s="360"/>
    </row>
    <row r="1584" spans="1:4" x14ac:dyDescent="0.55000000000000004">
      <c r="A1584" s="346"/>
      <c r="B1584" s="358"/>
      <c r="C1584" s="359"/>
      <c r="D1584" s="360"/>
    </row>
    <row r="1585" spans="1:4" x14ac:dyDescent="0.55000000000000004">
      <c r="A1585" s="346"/>
      <c r="B1585" s="358"/>
      <c r="C1585" s="359"/>
      <c r="D1585" s="360"/>
    </row>
    <row r="1586" spans="1:4" x14ac:dyDescent="0.55000000000000004">
      <c r="A1586" s="346"/>
      <c r="B1586" s="358"/>
      <c r="C1586" s="359"/>
      <c r="D1586" s="360"/>
    </row>
    <row r="1587" spans="1:4" x14ac:dyDescent="0.55000000000000004">
      <c r="A1587" s="346"/>
      <c r="B1587" s="358"/>
      <c r="C1587" s="359"/>
      <c r="D1587" s="360"/>
    </row>
    <row r="1588" spans="1:4" x14ac:dyDescent="0.55000000000000004">
      <c r="A1588" s="346"/>
      <c r="B1588" s="358"/>
      <c r="C1588" s="359"/>
      <c r="D1588" s="360"/>
    </row>
    <row r="1589" spans="1:4" x14ac:dyDescent="0.55000000000000004">
      <c r="A1589" s="346"/>
      <c r="B1589" s="358"/>
      <c r="C1589" s="359"/>
      <c r="D1589" s="360"/>
    </row>
    <row r="1590" spans="1:4" x14ac:dyDescent="0.55000000000000004">
      <c r="A1590" s="346"/>
      <c r="B1590" s="358"/>
      <c r="C1590" s="359"/>
      <c r="D1590" s="360"/>
    </row>
    <row r="1591" spans="1:4" x14ac:dyDescent="0.55000000000000004">
      <c r="A1591" s="346"/>
      <c r="B1591" s="358"/>
      <c r="C1591" s="359"/>
      <c r="D1591" s="360"/>
    </row>
    <row r="1592" spans="1:4" x14ac:dyDescent="0.55000000000000004">
      <c r="A1592" s="346"/>
      <c r="B1592" s="358"/>
      <c r="C1592" s="359"/>
      <c r="D1592" s="360"/>
    </row>
    <row r="1593" spans="1:4" x14ac:dyDescent="0.55000000000000004">
      <c r="A1593" s="346"/>
      <c r="B1593" s="358"/>
      <c r="C1593" s="359"/>
      <c r="D1593" s="360"/>
    </row>
    <row r="1594" spans="1:4" x14ac:dyDescent="0.55000000000000004">
      <c r="A1594" s="346"/>
      <c r="B1594" s="358"/>
      <c r="C1594" s="359"/>
      <c r="D1594" s="360"/>
    </row>
    <row r="1595" spans="1:4" x14ac:dyDescent="0.55000000000000004">
      <c r="A1595" s="346"/>
      <c r="B1595" s="358"/>
      <c r="C1595" s="359"/>
      <c r="D1595" s="360"/>
    </row>
    <row r="1596" spans="1:4" x14ac:dyDescent="0.55000000000000004">
      <c r="A1596" s="346"/>
      <c r="B1596" s="358"/>
      <c r="C1596" s="359"/>
      <c r="D1596" s="360"/>
    </row>
    <row r="1597" spans="1:4" x14ac:dyDescent="0.55000000000000004">
      <c r="A1597" s="346"/>
      <c r="B1597" s="358"/>
      <c r="C1597" s="359"/>
      <c r="D1597" s="360"/>
    </row>
    <row r="1598" spans="1:4" x14ac:dyDescent="0.55000000000000004">
      <c r="A1598" s="346"/>
      <c r="B1598" s="358"/>
      <c r="C1598" s="359"/>
      <c r="D1598" s="360"/>
    </row>
    <row r="1599" spans="1:4" x14ac:dyDescent="0.55000000000000004">
      <c r="A1599" s="346"/>
      <c r="B1599" s="358"/>
      <c r="C1599" s="359"/>
      <c r="D1599" s="360"/>
    </row>
    <row r="1600" spans="1:4" x14ac:dyDescent="0.55000000000000004">
      <c r="A1600" s="346"/>
      <c r="B1600" s="358"/>
      <c r="C1600" s="359"/>
      <c r="D1600" s="360"/>
    </row>
    <row r="1601" spans="1:4" x14ac:dyDescent="0.55000000000000004">
      <c r="A1601" s="346"/>
      <c r="B1601" s="358"/>
      <c r="C1601" s="359"/>
      <c r="D1601" s="360"/>
    </row>
    <row r="1602" spans="1:4" x14ac:dyDescent="0.55000000000000004">
      <c r="A1602" s="346"/>
      <c r="B1602" s="358"/>
      <c r="C1602" s="359"/>
      <c r="D1602" s="360"/>
    </row>
    <row r="1603" spans="1:4" x14ac:dyDescent="0.55000000000000004">
      <c r="A1603" s="346"/>
      <c r="B1603" s="358"/>
      <c r="C1603" s="359"/>
      <c r="D1603" s="360"/>
    </row>
    <row r="1604" spans="1:4" x14ac:dyDescent="0.55000000000000004">
      <c r="A1604" s="346"/>
      <c r="B1604" s="358"/>
      <c r="C1604" s="359"/>
      <c r="D1604" s="360"/>
    </row>
    <row r="1605" spans="1:4" x14ac:dyDescent="0.55000000000000004">
      <c r="A1605" s="346"/>
      <c r="B1605" s="358"/>
      <c r="C1605" s="359"/>
      <c r="D1605" s="360"/>
    </row>
    <row r="1606" spans="1:4" x14ac:dyDescent="0.55000000000000004">
      <c r="A1606" s="346"/>
      <c r="B1606" s="358"/>
      <c r="C1606" s="359"/>
      <c r="D1606" s="360"/>
    </row>
    <row r="1607" spans="1:4" x14ac:dyDescent="0.55000000000000004">
      <c r="A1607" s="346"/>
      <c r="B1607" s="358"/>
      <c r="C1607" s="359"/>
      <c r="D1607" s="360"/>
    </row>
    <row r="1608" spans="1:4" x14ac:dyDescent="0.55000000000000004">
      <c r="A1608" s="346"/>
      <c r="B1608" s="358"/>
      <c r="C1608" s="359"/>
      <c r="D1608" s="360"/>
    </row>
    <row r="1609" spans="1:4" x14ac:dyDescent="0.55000000000000004">
      <c r="A1609" s="346"/>
      <c r="B1609" s="358"/>
      <c r="C1609" s="359"/>
      <c r="D1609" s="360"/>
    </row>
    <row r="1610" spans="1:4" x14ac:dyDescent="0.55000000000000004">
      <c r="A1610" s="346"/>
      <c r="B1610" s="358"/>
      <c r="C1610" s="359"/>
      <c r="D1610" s="360"/>
    </row>
    <row r="1611" spans="1:4" x14ac:dyDescent="0.55000000000000004">
      <c r="A1611" s="346"/>
      <c r="B1611" s="358"/>
      <c r="C1611" s="359"/>
      <c r="D1611" s="360"/>
    </row>
    <row r="1612" spans="1:4" x14ac:dyDescent="0.55000000000000004">
      <c r="A1612" s="346"/>
      <c r="B1612" s="358"/>
      <c r="C1612" s="359"/>
      <c r="D1612" s="360"/>
    </row>
    <row r="1613" spans="1:4" x14ac:dyDescent="0.55000000000000004">
      <c r="A1613" s="346"/>
      <c r="B1613" s="358"/>
      <c r="C1613" s="359"/>
      <c r="D1613" s="360"/>
    </row>
    <row r="1614" spans="1:4" x14ac:dyDescent="0.55000000000000004">
      <c r="A1614" s="346"/>
      <c r="B1614" s="358"/>
      <c r="C1614" s="359"/>
      <c r="D1614" s="360"/>
    </row>
    <row r="1615" spans="1:4" x14ac:dyDescent="0.55000000000000004">
      <c r="A1615" s="346"/>
      <c r="B1615" s="358"/>
      <c r="C1615" s="359"/>
      <c r="D1615" s="360"/>
    </row>
    <row r="1616" spans="1:4" x14ac:dyDescent="0.55000000000000004">
      <c r="A1616" s="346"/>
      <c r="B1616" s="358"/>
      <c r="C1616" s="359"/>
      <c r="D1616" s="360"/>
    </row>
    <row r="1617" spans="1:4" x14ac:dyDescent="0.55000000000000004">
      <c r="A1617" s="346"/>
      <c r="B1617" s="358"/>
      <c r="C1617" s="359"/>
      <c r="D1617" s="360"/>
    </row>
    <row r="1618" spans="1:4" x14ac:dyDescent="0.55000000000000004">
      <c r="A1618" s="346"/>
      <c r="B1618" s="358"/>
      <c r="C1618" s="359"/>
      <c r="D1618" s="360"/>
    </row>
    <row r="1619" spans="1:4" x14ac:dyDescent="0.55000000000000004">
      <c r="A1619" s="346"/>
      <c r="B1619" s="358"/>
      <c r="C1619" s="359"/>
      <c r="D1619" s="360"/>
    </row>
    <row r="1620" spans="1:4" x14ac:dyDescent="0.55000000000000004">
      <c r="A1620" s="346"/>
      <c r="B1620" s="358"/>
      <c r="C1620" s="359"/>
      <c r="D1620" s="360"/>
    </row>
    <row r="1621" spans="1:4" x14ac:dyDescent="0.55000000000000004">
      <c r="A1621" s="346"/>
      <c r="B1621" s="358"/>
      <c r="C1621" s="359"/>
      <c r="D1621" s="360"/>
    </row>
    <row r="1622" spans="1:4" x14ac:dyDescent="0.55000000000000004">
      <c r="A1622" s="346"/>
      <c r="B1622" s="358"/>
      <c r="C1622" s="359"/>
      <c r="D1622" s="360"/>
    </row>
    <row r="1623" spans="1:4" x14ac:dyDescent="0.55000000000000004">
      <c r="A1623" s="346"/>
      <c r="B1623" s="358"/>
      <c r="C1623" s="359"/>
      <c r="D1623" s="360"/>
    </row>
    <row r="1624" spans="1:4" x14ac:dyDescent="0.55000000000000004">
      <c r="A1624" s="346"/>
      <c r="B1624" s="358"/>
      <c r="C1624" s="359"/>
      <c r="D1624" s="360"/>
    </row>
    <row r="1625" spans="1:4" x14ac:dyDescent="0.55000000000000004">
      <c r="A1625" s="346"/>
      <c r="B1625" s="358"/>
      <c r="C1625" s="359"/>
      <c r="D1625" s="360"/>
    </row>
    <row r="1626" spans="1:4" x14ac:dyDescent="0.55000000000000004">
      <c r="A1626" s="346"/>
      <c r="B1626" s="358"/>
      <c r="C1626" s="359"/>
      <c r="D1626" s="360"/>
    </row>
    <row r="1627" spans="1:4" x14ac:dyDescent="0.55000000000000004">
      <c r="A1627" s="346"/>
      <c r="B1627" s="358"/>
      <c r="C1627" s="359"/>
      <c r="D1627" s="360"/>
    </row>
    <row r="1628" spans="1:4" x14ac:dyDescent="0.55000000000000004">
      <c r="A1628" s="346"/>
      <c r="B1628" s="358"/>
      <c r="C1628" s="359"/>
      <c r="D1628" s="360"/>
    </row>
    <row r="1629" spans="1:4" x14ac:dyDescent="0.55000000000000004">
      <c r="A1629" s="346"/>
      <c r="B1629" s="358"/>
      <c r="C1629" s="359"/>
      <c r="D1629" s="360"/>
    </row>
    <row r="1630" spans="1:4" x14ac:dyDescent="0.55000000000000004">
      <c r="A1630" s="346"/>
      <c r="B1630" s="358"/>
      <c r="C1630" s="359"/>
      <c r="D1630" s="360"/>
    </row>
    <row r="1631" spans="1:4" x14ac:dyDescent="0.55000000000000004">
      <c r="A1631" s="346"/>
      <c r="B1631" s="358"/>
      <c r="C1631" s="359"/>
      <c r="D1631" s="360"/>
    </row>
    <row r="1632" spans="1:4" x14ac:dyDescent="0.55000000000000004">
      <c r="A1632" s="346"/>
      <c r="B1632" s="358"/>
      <c r="C1632" s="359"/>
      <c r="D1632" s="360"/>
    </row>
    <row r="1633" spans="1:4" x14ac:dyDescent="0.55000000000000004">
      <c r="A1633" s="346"/>
      <c r="B1633" s="358"/>
      <c r="C1633" s="359"/>
      <c r="D1633" s="360"/>
    </row>
    <row r="1634" spans="1:4" x14ac:dyDescent="0.55000000000000004">
      <c r="A1634" s="346"/>
      <c r="B1634" s="358"/>
      <c r="C1634" s="359"/>
      <c r="D1634" s="360"/>
    </row>
    <row r="1635" spans="1:4" x14ac:dyDescent="0.55000000000000004">
      <c r="A1635" s="346"/>
      <c r="B1635" s="358"/>
      <c r="C1635" s="359"/>
      <c r="D1635" s="360"/>
    </row>
    <row r="1636" spans="1:4" x14ac:dyDescent="0.55000000000000004">
      <c r="A1636" s="346"/>
      <c r="B1636" s="358"/>
      <c r="C1636" s="359"/>
      <c r="D1636" s="360"/>
    </row>
    <row r="1637" spans="1:4" x14ac:dyDescent="0.55000000000000004">
      <c r="A1637" s="346"/>
      <c r="B1637" s="358"/>
      <c r="C1637" s="359"/>
      <c r="D1637" s="360"/>
    </row>
    <row r="1638" spans="1:4" x14ac:dyDescent="0.55000000000000004">
      <c r="A1638" s="346"/>
      <c r="B1638" s="358"/>
      <c r="C1638" s="359"/>
      <c r="D1638" s="360"/>
    </row>
    <row r="1639" spans="1:4" x14ac:dyDescent="0.55000000000000004">
      <c r="A1639" s="346"/>
      <c r="B1639" s="358"/>
      <c r="C1639" s="359"/>
      <c r="D1639" s="360"/>
    </row>
    <row r="1640" spans="1:4" x14ac:dyDescent="0.55000000000000004">
      <c r="A1640" s="346"/>
      <c r="B1640" s="358"/>
      <c r="C1640" s="359"/>
      <c r="D1640" s="360"/>
    </row>
    <row r="1641" spans="1:4" x14ac:dyDescent="0.55000000000000004">
      <c r="A1641" s="346"/>
      <c r="B1641" s="358"/>
      <c r="C1641" s="359"/>
      <c r="D1641" s="360"/>
    </row>
    <row r="1642" spans="1:4" x14ac:dyDescent="0.55000000000000004">
      <c r="A1642" s="346"/>
      <c r="B1642" s="358"/>
      <c r="C1642" s="359"/>
      <c r="D1642" s="360"/>
    </row>
    <row r="1643" spans="1:4" x14ac:dyDescent="0.55000000000000004">
      <c r="A1643" s="346"/>
      <c r="B1643" s="358"/>
      <c r="C1643" s="359"/>
      <c r="D1643" s="360"/>
    </row>
    <row r="1644" spans="1:4" x14ac:dyDescent="0.55000000000000004">
      <c r="A1644" s="346"/>
      <c r="B1644" s="358"/>
      <c r="C1644" s="359"/>
      <c r="D1644" s="360"/>
    </row>
    <row r="1645" spans="1:4" x14ac:dyDescent="0.55000000000000004">
      <c r="A1645" s="346"/>
      <c r="B1645" s="358"/>
      <c r="C1645" s="359"/>
      <c r="D1645" s="360"/>
    </row>
    <row r="1646" spans="1:4" x14ac:dyDescent="0.55000000000000004">
      <c r="A1646" s="346"/>
      <c r="B1646" s="358"/>
      <c r="C1646" s="359"/>
      <c r="D1646" s="360"/>
    </row>
    <row r="1647" spans="1:4" x14ac:dyDescent="0.55000000000000004">
      <c r="A1647" s="346"/>
      <c r="B1647" s="358"/>
      <c r="C1647" s="359"/>
      <c r="D1647" s="360"/>
    </row>
    <row r="1648" spans="1:4" x14ac:dyDescent="0.55000000000000004">
      <c r="A1648" s="346"/>
      <c r="B1648" s="358"/>
      <c r="C1648" s="359"/>
      <c r="D1648" s="360"/>
    </row>
    <row r="1649" spans="1:4" x14ac:dyDescent="0.55000000000000004">
      <c r="A1649" s="346"/>
      <c r="B1649" s="358"/>
      <c r="C1649" s="359"/>
      <c r="D1649" s="360"/>
    </row>
    <row r="1650" spans="1:4" x14ac:dyDescent="0.55000000000000004">
      <c r="A1650" s="346"/>
      <c r="B1650" s="358"/>
      <c r="C1650" s="359"/>
      <c r="D1650" s="360"/>
    </row>
    <row r="1651" spans="1:4" x14ac:dyDescent="0.55000000000000004">
      <c r="A1651" s="346"/>
      <c r="B1651" s="358"/>
      <c r="C1651" s="359"/>
      <c r="D1651" s="360"/>
    </row>
    <row r="1652" spans="1:4" x14ac:dyDescent="0.55000000000000004">
      <c r="A1652" s="346"/>
      <c r="B1652" s="358"/>
      <c r="C1652" s="359"/>
      <c r="D1652" s="360"/>
    </row>
    <row r="1653" spans="1:4" x14ac:dyDescent="0.55000000000000004">
      <c r="A1653" s="346"/>
      <c r="B1653" s="358"/>
      <c r="C1653" s="359"/>
      <c r="D1653" s="360"/>
    </row>
    <row r="1654" spans="1:4" x14ac:dyDescent="0.55000000000000004">
      <c r="A1654" s="346"/>
      <c r="B1654" s="358"/>
      <c r="C1654" s="359"/>
      <c r="D1654" s="360"/>
    </row>
    <row r="1655" spans="1:4" x14ac:dyDescent="0.55000000000000004">
      <c r="A1655" s="346"/>
      <c r="B1655" s="358"/>
      <c r="C1655" s="359"/>
      <c r="D1655" s="360"/>
    </row>
    <row r="1656" spans="1:4" x14ac:dyDescent="0.55000000000000004">
      <c r="A1656" s="346"/>
      <c r="B1656" s="358"/>
      <c r="C1656" s="359"/>
      <c r="D1656" s="360"/>
    </row>
    <row r="1657" spans="1:4" x14ac:dyDescent="0.55000000000000004">
      <c r="A1657" s="346"/>
      <c r="B1657" s="358"/>
      <c r="C1657" s="359"/>
      <c r="D1657" s="360"/>
    </row>
    <row r="1658" spans="1:4" x14ac:dyDescent="0.55000000000000004">
      <c r="A1658" s="346"/>
      <c r="B1658" s="358"/>
      <c r="C1658" s="359"/>
      <c r="D1658" s="360"/>
    </row>
    <row r="1659" spans="1:4" x14ac:dyDescent="0.55000000000000004">
      <c r="A1659" s="346"/>
      <c r="B1659" s="358"/>
      <c r="C1659" s="359"/>
      <c r="D1659" s="360"/>
    </row>
    <row r="1660" spans="1:4" x14ac:dyDescent="0.55000000000000004">
      <c r="A1660" s="346"/>
      <c r="B1660" s="358"/>
      <c r="C1660" s="359"/>
      <c r="D1660" s="360"/>
    </row>
    <row r="1661" spans="1:4" x14ac:dyDescent="0.55000000000000004">
      <c r="A1661" s="346"/>
      <c r="B1661" s="358"/>
      <c r="C1661" s="359"/>
      <c r="D1661" s="360"/>
    </row>
    <row r="1662" spans="1:4" x14ac:dyDescent="0.55000000000000004">
      <c r="A1662" s="346"/>
      <c r="B1662" s="358"/>
      <c r="C1662" s="359"/>
      <c r="D1662" s="360"/>
    </row>
    <row r="1663" spans="1:4" x14ac:dyDescent="0.55000000000000004">
      <c r="A1663" s="346"/>
      <c r="B1663" s="358"/>
      <c r="C1663" s="359"/>
      <c r="D1663" s="360"/>
    </row>
    <row r="1664" spans="1:4" x14ac:dyDescent="0.55000000000000004">
      <c r="A1664" s="346"/>
      <c r="B1664" s="358"/>
      <c r="C1664" s="359"/>
      <c r="D1664" s="360"/>
    </row>
    <row r="1665" spans="1:4" x14ac:dyDescent="0.55000000000000004">
      <c r="A1665" s="346"/>
      <c r="B1665" s="358"/>
      <c r="C1665" s="359"/>
      <c r="D1665" s="360"/>
    </row>
    <row r="1666" spans="1:4" x14ac:dyDescent="0.55000000000000004">
      <c r="A1666" s="346"/>
      <c r="B1666" s="358"/>
      <c r="C1666" s="359"/>
      <c r="D1666" s="360"/>
    </row>
    <row r="1667" spans="1:4" x14ac:dyDescent="0.55000000000000004">
      <c r="A1667" s="346"/>
      <c r="B1667" s="358"/>
      <c r="C1667" s="359"/>
      <c r="D1667" s="360"/>
    </row>
    <row r="1668" spans="1:4" x14ac:dyDescent="0.55000000000000004">
      <c r="A1668" s="346"/>
      <c r="B1668" s="358"/>
      <c r="C1668" s="359"/>
      <c r="D1668" s="360"/>
    </row>
    <row r="1669" spans="1:4" x14ac:dyDescent="0.55000000000000004">
      <c r="A1669" s="346"/>
      <c r="B1669" s="358"/>
      <c r="C1669" s="359"/>
      <c r="D1669" s="360"/>
    </row>
    <row r="1670" spans="1:4" x14ac:dyDescent="0.55000000000000004">
      <c r="A1670" s="346"/>
      <c r="B1670" s="358"/>
      <c r="C1670" s="359"/>
      <c r="D1670" s="360"/>
    </row>
    <row r="1671" spans="1:4" x14ac:dyDescent="0.55000000000000004">
      <c r="A1671" s="346"/>
      <c r="B1671" s="358"/>
      <c r="C1671" s="359"/>
      <c r="D1671" s="360"/>
    </row>
    <row r="1672" spans="1:4" x14ac:dyDescent="0.55000000000000004">
      <c r="A1672" s="346"/>
      <c r="B1672" s="358"/>
      <c r="C1672" s="359"/>
      <c r="D1672" s="360"/>
    </row>
    <row r="1673" spans="1:4" x14ac:dyDescent="0.55000000000000004">
      <c r="A1673" s="346"/>
      <c r="B1673" s="358"/>
      <c r="C1673" s="359"/>
      <c r="D1673" s="360"/>
    </row>
    <row r="1674" spans="1:4" x14ac:dyDescent="0.55000000000000004">
      <c r="A1674" s="346"/>
      <c r="B1674" s="358"/>
      <c r="C1674" s="359"/>
      <c r="D1674" s="360"/>
    </row>
    <row r="1675" spans="1:4" x14ac:dyDescent="0.55000000000000004">
      <c r="A1675" s="346"/>
      <c r="B1675" s="358"/>
      <c r="C1675" s="359"/>
      <c r="D1675" s="360"/>
    </row>
    <row r="1676" spans="1:4" x14ac:dyDescent="0.55000000000000004">
      <c r="A1676" s="346"/>
      <c r="B1676" s="358"/>
      <c r="C1676" s="359"/>
      <c r="D1676" s="360"/>
    </row>
    <row r="1677" spans="1:4" x14ac:dyDescent="0.55000000000000004">
      <c r="A1677" s="346"/>
      <c r="B1677" s="358"/>
      <c r="C1677" s="359"/>
      <c r="D1677" s="360"/>
    </row>
    <row r="1678" spans="1:4" x14ac:dyDescent="0.55000000000000004">
      <c r="A1678" s="346"/>
      <c r="B1678" s="358"/>
      <c r="C1678" s="359"/>
      <c r="D1678" s="360"/>
    </row>
    <row r="1679" spans="1:4" x14ac:dyDescent="0.55000000000000004">
      <c r="A1679" s="346"/>
      <c r="B1679" s="358"/>
      <c r="C1679" s="359"/>
      <c r="D1679" s="360"/>
    </row>
    <row r="1680" spans="1:4" x14ac:dyDescent="0.55000000000000004">
      <c r="A1680" s="346"/>
      <c r="B1680" s="358"/>
      <c r="C1680" s="359"/>
      <c r="D1680" s="360"/>
    </row>
    <row r="1681" spans="1:4" x14ac:dyDescent="0.55000000000000004">
      <c r="A1681" s="346"/>
      <c r="B1681" s="358"/>
      <c r="C1681" s="359"/>
      <c r="D1681" s="360"/>
    </row>
    <row r="1682" spans="1:4" x14ac:dyDescent="0.55000000000000004">
      <c r="A1682" s="346"/>
      <c r="B1682" s="358"/>
      <c r="C1682" s="359"/>
      <c r="D1682" s="360"/>
    </row>
    <row r="1683" spans="1:4" x14ac:dyDescent="0.55000000000000004">
      <c r="A1683" s="346"/>
      <c r="B1683" s="358"/>
      <c r="C1683" s="359"/>
      <c r="D1683" s="360"/>
    </row>
    <row r="1684" spans="1:4" x14ac:dyDescent="0.55000000000000004">
      <c r="A1684" s="346"/>
      <c r="B1684" s="358"/>
      <c r="C1684" s="359"/>
      <c r="D1684" s="360"/>
    </row>
    <row r="1685" spans="1:4" x14ac:dyDescent="0.55000000000000004">
      <c r="A1685" s="346"/>
      <c r="B1685" s="358"/>
      <c r="C1685" s="359"/>
      <c r="D1685" s="360"/>
    </row>
    <row r="1686" spans="1:4" x14ac:dyDescent="0.55000000000000004">
      <c r="A1686" s="346"/>
      <c r="B1686" s="358"/>
      <c r="C1686" s="359"/>
      <c r="D1686" s="360"/>
    </row>
    <row r="1687" spans="1:4" x14ac:dyDescent="0.55000000000000004">
      <c r="A1687" s="346"/>
      <c r="B1687" s="358"/>
      <c r="C1687" s="359"/>
      <c r="D1687" s="360"/>
    </row>
    <row r="1688" spans="1:4" x14ac:dyDescent="0.55000000000000004">
      <c r="A1688" s="346"/>
      <c r="B1688" s="358"/>
      <c r="C1688" s="359"/>
      <c r="D1688" s="360"/>
    </row>
    <row r="1689" spans="1:4" x14ac:dyDescent="0.55000000000000004">
      <c r="A1689" s="346"/>
      <c r="B1689" s="358"/>
      <c r="C1689" s="359"/>
      <c r="D1689" s="360"/>
    </row>
    <row r="1690" spans="1:4" x14ac:dyDescent="0.55000000000000004">
      <c r="A1690" s="346"/>
      <c r="B1690" s="358"/>
      <c r="C1690" s="359"/>
      <c r="D1690" s="360"/>
    </row>
    <row r="1691" spans="1:4" x14ac:dyDescent="0.55000000000000004">
      <c r="A1691" s="346"/>
      <c r="B1691" s="358"/>
      <c r="C1691" s="359"/>
      <c r="D1691" s="360"/>
    </row>
    <row r="1692" spans="1:4" x14ac:dyDescent="0.55000000000000004">
      <c r="A1692" s="346"/>
      <c r="B1692" s="358"/>
      <c r="C1692" s="359"/>
      <c r="D1692" s="360"/>
    </row>
    <row r="1693" spans="1:4" x14ac:dyDescent="0.55000000000000004">
      <c r="A1693" s="346"/>
      <c r="B1693" s="358"/>
      <c r="C1693" s="359"/>
      <c r="D1693" s="360"/>
    </row>
    <row r="1694" spans="1:4" x14ac:dyDescent="0.55000000000000004">
      <c r="A1694" s="346"/>
      <c r="B1694" s="358"/>
      <c r="C1694" s="359"/>
      <c r="D1694" s="360"/>
    </row>
    <row r="1695" spans="1:4" x14ac:dyDescent="0.55000000000000004">
      <c r="A1695" s="346"/>
      <c r="B1695" s="358"/>
      <c r="C1695" s="359"/>
      <c r="D1695" s="360"/>
    </row>
    <row r="1696" spans="1:4" x14ac:dyDescent="0.55000000000000004">
      <c r="A1696" s="346"/>
      <c r="B1696" s="358"/>
      <c r="C1696" s="359"/>
      <c r="D1696" s="360"/>
    </row>
    <row r="1697" spans="1:4" x14ac:dyDescent="0.55000000000000004">
      <c r="A1697" s="346"/>
      <c r="B1697" s="358"/>
      <c r="C1697" s="359"/>
      <c r="D1697" s="360"/>
    </row>
    <row r="1698" spans="1:4" x14ac:dyDescent="0.55000000000000004">
      <c r="A1698" s="346"/>
      <c r="B1698" s="358"/>
      <c r="C1698" s="359"/>
      <c r="D1698" s="360"/>
    </row>
    <row r="1699" spans="1:4" x14ac:dyDescent="0.55000000000000004">
      <c r="A1699" s="346"/>
      <c r="B1699" s="358"/>
      <c r="C1699" s="359"/>
      <c r="D1699" s="360"/>
    </row>
    <row r="1700" spans="1:4" x14ac:dyDescent="0.55000000000000004">
      <c r="A1700" s="346"/>
      <c r="B1700" s="358"/>
      <c r="C1700" s="359"/>
      <c r="D1700" s="360"/>
    </row>
    <row r="1701" spans="1:4" x14ac:dyDescent="0.55000000000000004">
      <c r="A1701" s="346"/>
      <c r="B1701" s="358"/>
      <c r="C1701" s="359"/>
      <c r="D1701" s="360"/>
    </row>
    <row r="1702" spans="1:4" x14ac:dyDescent="0.55000000000000004">
      <c r="A1702" s="346"/>
      <c r="B1702" s="358"/>
      <c r="C1702" s="359"/>
      <c r="D1702" s="360"/>
    </row>
    <row r="1703" spans="1:4" x14ac:dyDescent="0.55000000000000004">
      <c r="A1703" s="346"/>
      <c r="B1703" s="358"/>
      <c r="C1703" s="359"/>
      <c r="D1703" s="360"/>
    </row>
    <row r="1704" spans="1:4" x14ac:dyDescent="0.55000000000000004">
      <c r="A1704" s="346"/>
      <c r="B1704" s="358"/>
      <c r="C1704" s="359"/>
      <c r="D1704" s="360"/>
    </row>
    <row r="1705" spans="1:4" x14ac:dyDescent="0.55000000000000004">
      <c r="A1705" s="346"/>
      <c r="B1705" s="358"/>
      <c r="C1705" s="359"/>
      <c r="D1705" s="360"/>
    </row>
    <row r="1706" spans="1:4" x14ac:dyDescent="0.55000000000000004">
      <c r="A1706" s="346"/>
      <c r="B1706" s="358"/>
      <c r="C1706" s="359"/>
      <c r="D1706" s="360"/>
    </row>
    <row r="1707" spans="1:4" x14ac:dyDescent="0.55000000000000004">
      <c r="A1707" s="346"/>
      <c r="B1707" s="358"/>
      <c r="C1707" s="359"/>
      <c r="D1707" s="360"/>
    </row>
    <row r="1708" spans="1:4" x14ac:dyDescent="0.55000000000000004">
      <c r="A1708" s="346"/>
      <c r="B1708" s="358"/>
      <c r="C1708" s="359"/>
      <c r="D1708" s="360"/>
    </row>
    <row r="1709" spans="1:4" x14ac:dyDescent="0.55000000000000004">
      <c r="A1709" s="346"/>
      <c r="B1709" s="358"/>
      <c r="C1709" s="359"/>
      <c r="D1709" s="360"/>
    </row>
    <row r="1710" spans="1:4" x14ac:dyDescent="0.55000000000000004">
      <c r="A1710" s="346"/>
      <c r="B1710" s="358"/>
      <c r="C1710" s="359"/>
      <c r="D1710" s="360"/>
    </row>
    <row r="1711" spans="1:4" x14ac:dyDescent="0.55000000000000004">
      <c r="A1711" s="346"/>
      <c r="B1711" s="358"/>
      <c r="C1711" s="359"/>
      <c r="D1711" s="360"/>
    </row>
    <row r="1712" spans="1:4" x14ac:dyDescent="0.55000000000000004">
      <c r="A1712" s="346"/>
      <c r="B1712" s="358"/>
      <c r="C1712" s="359"/>
      <c r="D1712" s="360"/>
    </row>
    <row r="1713" spans="1:4" x14ac:dyDescent="0.55000000000000004">
      <c r="A1713" s="346"/>
      <c r="B1713" s="358"/>
      <c r="C1713" s="359"/>
      <c r="D1713" s="360"/>
    </row>
    <row r="1714" spans="1:4" x14ac:dyDescent="0.55000000000000004">
      <c r="A1714" s="346"/>
      <c r="B1714" s="358"/>
      <c r="C1714" s="359"/>
      <c r="D1714" s="360"/>
    </row>
    <row r="1715" spans="1:4" x14ac:dyDescent="0.55000000000000004">
      <c r="A1715" s="346"/>
      <c r="B1715" s="358"/>
      <c r="C1715" s="359"/>
      <c r="D1715" s="360"/>
    </row>
    <row r="1716" spans="1:4" x14ac:dyDescent="0.55000000000000004">
      <c r="A1716" s="346"/>
      <c r="B1716" s="358"/>
      <c r="C1716" s="359"/>
      <c r="D1716" s="360"/>
    </row>
    <row r="1717" spans="1:4" x14ac:dyDescent="0.55000000000000004">
      <c r="A1717" s="346"/>
      <c r="B1717" s="358"/>
      <c r="C1717" s="359"/>
      <c r="D1717" s="360"/>
    </row>
    <row r="1718" spans="1:4" x14ac:dyDescent="0.55000000000000004">
      <c r="A1718" s="346"/>
      <c r="B1718" s="358"/>
      <c r="C1718" s="359"/>
      <c r="D1718" s="360"/>
    </row>
    <row r="1719" spans="1:4" x14ac:dyDescent="0.55000000000000004">
      <c r="A1719" s="346"/>
      <c r="B1719" s="358"/>
      <c r="C1719" s="359"/>
      <c r="D1719" s="360"/>
    </row>
    <row r="1720" spans="1:4" x14ac:dyDescent="0.55000000000000004">
      <c r="A1720" s="346"/>
      <c r="B1720" s="358"/>
      <c r="C1720" s="359"/>
      <c r="D1720" s="360"/>
    </row>
    <row r="1721" spans="1:4" x14ac:dyDescent="0.55000000000000004">
      <c r="A1721" s="346"/>
      <c r="B1721" s="358"/>
      <c r="C1721" s="359"/>
      <c r="D1721" s="360"/>
    </row>
    <row r="1722" spans="1:4" x14ac:dyDescent="0.55000000000000004">
      <c r="A1722" s="346"/>
      <c r="B1722" s="358"/>
      <c r="C1722" s="359"/>
      <c r="D1722" s="360"/>
    </row>
    <row r="1723" spans="1:4" x14ac:dyDescent="0.55000000000000004">
      <c r="A1723" s="346"/>
      <c r="B1723" s="358"/>
      <c r="C1723" s="359"/>
      <c r="D1723" s="360"/>
    </row>
    <row r="1724" spans="1:4" x14ac:dyDescent="0.55000000000000004">
      <c r="A1724" s="346"/>
      <c r="B1724" s="358"/>
      <c r="C1724" s="359"/>
      <c r="D1724" s="360"/>
    </row>
    <row r="1725" spans="1:4" x14ac:dyDescent="0.55000000000000004">
      <c r="A1725" s="346"/>
      <c r="B1725" s="358"/>
      <c r="C1725" s="359"/>
      <c r="D1725" s="360"/>
    </row>
    <row r="1726" spans="1:4" x14ac:dyDescent="0.55000000000000004">
      <c r="A1726" s="346"/>
      <c r="B1726" s="358"/>
      <c r="C1726" s="359"/>
      <c r="D1726" s="360"/>
    </row>
    <row r="1727" spans="1:4" x14ac:dyDescent="0.55000000000000004">
      <c r="A1727" s="346"/>
      <c r="B1727" s="358"/>
      <c r="C1727" s="359"/>
      <c r="D1727" s="360"/>
    </row>
    <row r="1728" spans="1:4" x14ac:dyDescent="0.55000000000000004">
      <c r="A1728" s="346"/>
      <c r="B1728" s="358"/>
      <c r="C1728" s="359"/>
      <c r="D1728" s="360"/>
    </row>
    <row r="1729" spans="1:4" x14ac:dyDescent="0.55000000000000004">
      <c r="A1729" s="346"/>
      <c r="B1729" s="358"/>
      <c r="C1729" s="359"/>
      <c r="D1729" s="360"/>
    </row>
    <row r="1730" spans="1:4" x14ac:dyDescent="0.55000000000000004">
      <c r="A1730" s="346"/>
      <c r="B1730" s="358"/>
      <c r="C1730" s="359"/>
      <c r="D1730" s="360"/>
    </row>
    <row r="1731" spans="1:4" x14ac:dyDescent="0.55000000000000004">
      <c r="A1731" s="346"/>
      <c r="B1731" s="358"/>
      <c r="C1731" s="359"/>
      <c r="D1731" s="360"/>
    </row>
    <row r="1732" spans="1:4" x14ac:dyDescent="0.55000000000000004">
      <c r="A1732" s="346"/>
      <c r="B1732" s="358"/>
      <c r="C1732" s="359"/>
      <c r="D1732" s="360"/>
    </row>
    <row r="1733" spans="1:4" x14ac:dyDescent="0.55000000000000004">
      <c r="A1733" s="346"/>
      <c r="B1733" s="358"/>
      <c r="C1733" s="359"/>
      <c r="D1733" s="360"/>
    </row>
    <row r="1734" spans="1:4" x14ac:dyDescent="0.55000000000000004">
      <c r="A1734" s="346"/>
      <c r="B1734" s="358"/>
      <c r="C1734" s="359"/>
      <c r="D1734" s="360"/>
    </row>
    <row r="1735" spans="1:4" x14ac:dyDescent="0.55000000000000004">
      <c r="A1735" s="346"/>
      <c r="B1735" s="358"/>
      <c r="C1735" s="359"/>
      <c r="D1735" s="360"/>
    </row>
    <row r="1736" spans="1:4" x14ac:dyDescent="0.55000000000000004">
      <c r="A1736" s="346"/>
      <c r="B1736" s="358"/>
      <c r="C1736" s="359"/>
      <c r="D1736" s="360"/>
    </row>
    <row r="1737" spans="1:4" x14ac:dyDescent="0.55000000000000004">
      <c r="A1737" s="346"/>
      <c r="B1737" s="358"/>
      <c r="C1737" s="359"/>
      <c r="D1737" s="360"/>
    </row>
    <row r="1738" spans="1:4" x14ac:dyDescent="0.55000000000000004">
      <c r="A1738" s="346"/>
      <c r="B1738" s="358"/>
      <c r="C1738" s="359"/>
      <c r="D1738" s="360"/>
    </row>
    <row r="1739" spans="1:4" x14ac:dyDescent="0.55000000000000004">
      <c r="A1739" s="346"/>
      <c r="B1739" s="358"/>
      <c r="C1739" s="359"/>
      <c r="D1739" s="360"/>
    </row>
    <row r="1740" spans="1:4" x14ac:dyDescent="0.55000000000000004">
      <c r="A1740" s="346"/>
      <c r="B1740" s="358"/>
      <c r="C1740" s="359"/>
      <c r="D1740" s="360"/>
    </row>
    <row r="1741" spans="1:4" x14ac:dyDescent="0.55000000000000004">
      <c r="A1741" s="346"/>
      <c r="B1741" s="358"/>
      <c r="C1741" s="359"/>
      <c r="D1741" s="360"/>
    </row>
    <row r="1742" spans="1:4" x14ac:dyDescent="0.55000000000000004">
      <c r="A1742" s="346"/>
      <c r="B1742" s="358"/>
      <c r="C1742" s="359"/>
      <c r="D1742" s="360"/>
    </row>
    <row r="1743" spans="1:4" x14ac:dyDescent="0.55000000000000004">
      <c r="A1743" s="346"/>
      <c r="B1743" s="358"/>
      <c r="C1743" s="359"/>
      <c r="D1743" s="360"/>
    </row>
    <row r="1744" spans="1:4" x14ac:dyDescent="0.55000000000000004">
      <c r="A1744" s="346"/>
      <c r="B1744" s="358"/>
      <c r="C1744" s="359"/>
      <c r="D1744" s="360"/>
    </row>
    <row r="1745" spans="1:4" x14ac:dyDescent="0.55000000000000004">
      <c r="A1745" s="346"/>
      <c r="B1745" s="358"/>
      <c r="C1745" s="359"/>
      <c r="D1745" s="360"/>
    </row>
    <row r="1746" spans="1:4" x14ac:dyDescent="0.55000000000000004">
      <c r="A1746" s="346"/>
      <c r="B1746" s="358"/>
      <c r="C1746" s="359"/>
      <c r="D1746" s="360"/>
    </row>
    <row r="1747" spans="1:4" x14ac:dyDescent="0.55000000000000004">
      <c r="A1747" s="346"/>
      <c r="B1747" s="358"/>
      <c r="C1747" s="359"/>
      <c r="D1747" s="360"/>
    </row>
    <row r="1748" spans="1:4" x14ac:dyDescent="0.55000000000000004">
      <c r="A1748" s="346"/>
      <c r="B1748" s="358"/>
      <c r="C1748" s="359"/>
      <c r="D1748" s="360"/>
    </row>
    <row r="1749" spans="1:4" x14ac:dyDescent="0.55000000000000004">
      <c r="A1749" s="346"/>
      <c r="B1749" s="358"/>
      <c r="C1749" s="359"/>
      <c r="D1749" s="360"/>
    </row>
    <row r="1750" spans="1:4" x14ac:dyDescent="0.55000000000000004">
      <c r="A1750" s="346"/>
      <c r="B1750" s="358"/>
      <c r="C1750" s="359"/>
      <c r="D1750" s="360"/>
    </row>
    <row r="1751" spans="1:4" x14ac:dyDescent="0.55000000000000004">
      <c r="A1751" s="346"/>
      <c r="B1751" s="358"/>
      <c r="C1751" s="359"/>
      <c r="D1751" s="360"/>
    </row>
    <row r="1752" spans="1:4" x14ac:dyDescent="0.55000000000000004">
      <c r="A1752" s="346"/>
      <c r="B1752" s="358"/>
      <c r="C1752" s="359"/>
      <c r="D1752" s="360"/>
    </row>
    <row r="1753" spans="1:4" x14ac:dyDescent="0.55000000000000004">
      <c r="A1753" s="346"/>
      <c r="B1753" s="358"/>
      <c r="C1753" s="359"/>
      <c r="D1753" s="360"/>
    </row>
    <row r="1754" spans="1:4" x14ac:dyDescent="0.55000000000000004">
      <c r="A1754" s="346"/>
      <c r="B1754" s="358"/>
      <c r="C1754" s="359"/>
      <c r="D1754" s="360"/>
    </row>
    <row r="1755" spans="1:4" x14ac:dyDescent="0.55000000000000004">
      <c r="A1755" s="346"/>
      <c r="B1755" s="358"/>
      <c r="C1755" s="359"/>
      <c r="D1755" s="360"/>
    </row>
    <row r="1756" spans="1:4" x14ac:dyDescent="0.55000000000000004">
      <c r="A1756" s="346"/>
      <c r="B1756" s="358"/>
      <c r="C1756" s="359"/>
      <c r="D1756" s="360"/>
    </row>
    <row r="1757" spans="1:4" x14ac:dyDescent="0.55000000000000004">
      <c r="A1757" s="346"/>
      <c r="B1757" s="358"/>
      <c r="C1757" s="359"/>
      <c r="D1757" s="360"/>
    </row>
    <row r="1758" spans="1:4" x14ac:dyDescent="0.55000000000000004">
      <c r="A1758" s="346"/>
      <c r="B1758" s="358"/>
      <c r="C1758" s="359"/>
      <c r="D1758" s="360"/>
    </row>
    <row r="1759" spans="1:4" x14ac:dyDescent="0.55000000000000004">
      <c r="A1759" s="346"/>
      <c r="B1759" s="358"/>
      <c r="C1759" s="359"/>
      <c r="D1759" s="360"/>
    </row>
    <row r="1760" spans="1:4" x14ac:dyDescent="0.55000000000000004">
      <c r="A1760" s="346"/>
      <c r="B1760" s="358"/>
      <c r="C1760" s="359"/>
      <c r="D1760" s="360"/>
    </row>
    <row r="1761" spans="1:4" x14ac:dyDescent="0.55000000000000004">
      <c r="A1761" s="346"/>
      <c r="B1761" s="358"/>
      <c r="C1761" s="359"/>
      <c r="D1761" s="360"/>
    </row>
    <row r="1762" spans="1:4" x14ac:dyDescent="0.55000000000000004">
      <c r="A1762" s="346"/>
      <c r="B1762" s="358"/>
      <c r="C1762" s="359"/>
      <c r="D1762" s="360"/>
    </row>
    <row r="1763" spans="1:4" x14ac:dyDescent="0.55000000000000004">
      <c r="A1763" s="346"/>
      <c r="B1763" s="358"/>
      <c r="C1763" s="359"/>
      <c r="D1763" s="360"/>
    </row>
    <row r="1764" spans="1:4" x14ac:dyDescent="0.55000000000000004">
      <c r="A1764" s="346"/>
      <c r="B1764" s="358"/>
      <c r="C1764" s="359"/>
      <c r="D1764" s="360"/>
    </row>
    <row r="1765" spans="1:4" x14ac:dyDescent="0.55000000000000004">
      <c r="A1765" s="346"/>
      <c r="B1765" s="358"/>
      <c r="C1765" s="359"/>
      <c r="D1765" s="360"/>
    </row>
    <row r="1766" spans="1:4" x14ac:dyDescent="0.55000000000000004">
      <c r="A1766" s="346"/>
      <c r="B1766" s="358"/>
      <c r="C1766" s="359"/>
      <c r="D1766" s="360"/>
    </row>
    <row r="1767" spans="1:4" x14ac:dyDescent="0.55000000000000004">
      <c r="A1767" s="346"/>
      <c r="B1767" s="358"/>
      <c r="C1767" s="359"/>
      <c r="D1767" s="360"/>
    </row>
    <row r="1768" spans="1:4" x14ac:dyDescent="0.55000000000000004">
      <c r="A1768" s="346"/>
      <c r="B1768" s="358"/>
      <c r="C1768" s="359"/>
      <c r="D1768" s="360"/>
    </row>
    <row r="1769" spans="1:4" x14ac:dyDescent="0.55000000000000004">
      <c r="A1769" s="346"/>
      <c r="B1769" s="358"/>
      <c r="C1769" s="359"/>
      <c r="D1769" s="360"/>
    </row>
    <row r="1770" spans="1:4" x14ac:dyDescent="0.55000000000000004">
      <c r="A1770" s="346"/>
      <c r="B1770" s="358"/>
      <c r="C1770" s="359"/>
      <c r="D1770" s="360"/>
    </row>
    <row r="1771" spans="1:4" x14ac:dyDescent="0.55000000000000004">
      <c r="A1771" s="346"/>
      <c r="B1771" s="358"/>
      <c r="C1771" s="359"/>
      <c r="D1771" s="360"/>
    </row>
    <row r="1772" spans="1:4" x14ac:dyDescent="0.55000000000000004">
      <c r="A1772" s="346"/>
      <c r="B1772" s="358"/>
      <c r="C1772" s="359"/>
      <c r="D1772" s="360"/>
    </row>
    <row r="1773" spans="1:4" x14ac:dyDescent="0.55000000000000004">
      <c r="A1773" s="346"/>
      <c r="B1773" s="358"/>
      <c r="C1773" s="359"/>
      <c r="D1773" s="360"/>
    </row>
    <row r="1774" spans="1:4" x14ac:dyDescent="0.55000000000000004">
      <c r="A1774" s="346"/>
      <c r="B1774" s="358"/>
      <c r="C1774" s="359"/>
      <c r="D1774" s="360"/>
    </row>
    <row r="1775" spans="1:4" x14ac:dyDescent="0.55000000000000004">
      <c r="A1775" s="346"/>
      <c r="B1775" s="358"/>
      <c r="C1775" s="359"/>
      <c r="D1775" s="360"/>
    </row>
    <row r="1776" spans="1:4" x14ac:dyDescent="0.55000000000000004">
      <c r="A1776" s="346"/>
      <c r="B1776" s="358"/>
      <c r="C1776" s="359"/>
      <c r="D1776" s="360"/>
    </row>
    <row r="1777" spans="1:4" x14ac:dyDescent="0.55000000000000004">
      <c r="A1777" s="346"/>
      <c r="B1777" s="358"/>
      <c r="C1777" s="359"/>
      <c r="D1777" s="360"/>
    </row>
    <row r="1778" spans="1:4" x14ac:dyDescent="0.55000000000000004">
      <c r="A1778" s="346"/>
      <c r="B1778" s="358"/>
      <c r="C1778" s="359"/>
      <c r="D1778" s="360"/>
    </row>
    <row r="1779" spans="1:4" x14ac:dyDescent="0.55000000000000004">
      <c r="A1779" s="346"/>
      <c r="B1779" s="358"/>
      <c r="C1779" s="359"/>
      <c r="D1779" s="360"/>
    </row>
    <row r="1780" spans="1:4" x14ac:dyDescent="0.55000000000000004">
      <c r="A1780" s="346"/>
      <c r="B1780" s="358"/>
      <c r="C1780" s="359"/>
      <c r="D1780" s="360"/>
    </row>
    <row r="1781" spans="1:4" x14ac:dyDescent="0.55000000000000004">
      <c r="A1781" s="346"/>
      <c r="B1781" s="358"/>
      <c r="C1781" s="359"/>
      <c r="D1781" s="360"/>
    </row>
    <row r="1782" spans="1:4" x14ac:dyDescent="0.55000000000000004">
      <c r="A1782" s="346"/>
      <c r="B1782" s="358"/>
      <c r="C1782" s="359"/>
      <c r="D1782" s="360"/>
    </row>
    <row r="1783" spans="1:4" x14ac:dyDescent="0.55000000000000004">
      <c r="A1783" s="346"/>
      <c r="B1783" s="358"/>
      <c r="C1783" s="359"/>
      <c r="D1783" s="360"/>
    </row>
    <row r="1784" spans="1:4" x14ac:dyDescent="0.55000000000000004">
      <c r="A1784" s="346"/>
      <c r="B1784" s="358"/>
      <c r="C1784" s="359"/>
      <c r="D1784" s="360"/>
    </row>
    <row r="1785" spans="1:4" x14ac:dyDescent="0.55000000000000004">
      <c r="A1785" s="346"/>
      <c r="B1785" s="358"/>
      <c r="C1785" s="359"/>
      <c r="D1785" s="360"/>
    </row>
    <row r="1786" spans="1:4" x14ac:dyDescent="0.55000000000000004">
      <c r="A1786" s="346"/>
      <c r="B1786" s="358"/>
      <c r="C1786" s="359"/>
      <c r="D1786" s="360"/>
    </row>
    <row r="1787" spans="1:4" x14ac:dyDescent="0.55000000000000004">
      <c r="A1787" s="346"/>
      <c r="B1787" s="358"/>
      <c r="C1787" s="359"/>
      <c r="D1787" s="360"/>
    </row>
    <row r="1788" spans="1:4" x14ac:dyDescent="0.55000000000000004">
      <c r="A1788" s="346"/>
      <c r="B1788" s="358"/>
      <c r="C1788" s="359"/>
      <c r="D1788" s="360"/>
    </row>
    <row r="1789" spans="1:4" x14ac:dyDescent="0.55000000000000004">
      <c r="A1789" s="346"/>
      <c r="B1789" s="358"/>
      <c r="C1789" s="359"/>
      <c r="D1789" s="360"/>
    </row>
    <row r="1790" spans="1:4" x14ac:dyDescent="0.55000000000000004">
      <c r="A1790" s="346"/>
      <c r="B1790" s="358"/>
      <c r="C1790" s="359"/>
      <c r="D1790" s="360"/>
    </row>
    <row r="1791" spans="1:4" x14ac:dyDescent="0.55000000000000004">
      <c r="A1791" s="346"/>
      <c r="B1791" s="358"/>
      <c r="C1791" s="359"/>
      <c r="D1791" s="360"/>
    </row>
    <row r="1792" spans="1:4" x14ac:dyDescent="0.55000000000000004">
      <c r="A1792" s="346"/>
      <c r="B1792" s="358"/>
      <c r="C1792" s="359"/>
      <c r="D1792" s="360"/>
    </row>
    <row r="1793" spans="1:4" x14ac:dyDescent="0.55000000000000004">
      <c r="A1793" s="346"/>
      <c r="B1793" s="358"/>
      <c r="C1793" s="359"/>
      <c r="D1793" s="360"/>
    </row>
    <row r="1794" spans="1:4" x14ac:dyDescent="0.55000000000000004">
      <c r="A1794" s="346"/>
      <c r="B1794" s="358"/>
      <c r="C1794" s="359"/>
      <c r="D1794" s="360"/>
    </row>
    <row r="1795" spans="1:4" x14ac:dyDescent="0.55000000000000004">
      <c r="A1795" s="346"/>
      <c r="B1795" s="358"/>
      <c r="C1795" s="359"/>
      <c r="D1795" s="360"/>
    </row>
    <row r="1796" spans="1:4" x14ac:dyDescent="0.55000000000000004">
      <c r="A1796" s="346"/>
      <c r="B1796" s="358"/>
      <c r="C1796" s="359"/>
      <c r="D1796" s="360"/>
    </row>
    <row r="1797" spans="1:4" x14ac:dyDescent="0.55000000000000004">
      <c r="A1797" s="346"/>
      <c r="B1797" s="358"/>
      <c r="C1797" s="359"/>
      <c r="D1797" s="360"/>
    </row>
    <row r="1798" spans="1:4" x14ac:dyDescent="0.55000000000000004">
      <c r="A1798" s="346"/>
      <c r="B1798" s="358"/>
      <c r="C1798" s="359"/>
      <c r="D1798" s="360"/>
    </row>
    <row r="1799" spans="1:4" x14ac:dyDescent="0.55000000000000004">
      <c r="A1799" s="346"/>
      <c r="B1799" s="358"/>
      <c r="C1799" s="359"/>
      <c r="D1799" s="360"/>
    </row>
    <row r="1800" spans="1:4" x14ac:dyDescent="0.55000000000000004">
      <c r="A1800" s="346"/>
      <c r="B1800" s="358"/>
      <c r="C1800" s="359"/>
      <c r="D1800" s="360"/>
    </row>
    <row r="1801" spans="1:4" x14ac:dyDescent="0.55000000000000004">
      <c r="A1801" s="346"/>
      <c r="B1801" s="358"/>
      <c r="C1801" s="359"/>
      <c r="D1801" s="360"/>
    </row>
    <row r="1802" spans="1:4" x14ac:dyDescent="0.55000000000000004">
      <c r="A1802" s="346"/>
      <c r="B1802" s="358"/>
      <c r="C1802" s="359"/>
      <c r="D1802" s="360"/>
    </row>
    <row r="1803" spans="1:4" x14ac:dyDescent="0.55000000000000004">
      <c r="A1803" s="346"/>
      <c r="B1803" s="358"/>
      <c r="C1803" s="359"/>
      <c r="D1803" s="360"/>
    </row>
    <row r="1804" spans="1:4" x14ac:dyDescent="0.55000000000000004">
      <c r="A1804" s="346"/>
      <c r="B1804" s="358"/>
      <c r="C1804" s="359"/>
      <c r="D1804" s="360"/>
    </row>
    <row r="1805" spans="1:4" x14ac:dyDescent="0.55000000000000004">
      <c r="A1805" s="346"/>
      <c r="B1805" s="358"/>
      <c r="C1805" s="359"/>
      <c r="D1805" s="360"/>
    </row>
    <row r="1806" spans="1:4" x14ac:dyDescent="0.55000000000000004">
      <c r="A1806" s="346"/>
      <c r="B1806" s="358"/>
      <c r="C1806" s="359"/>
      <c r="D1806" s="360"/>
    </row>
    <row r="1807" spans="1:4" x14ac:dyDescent="0.55000000000000004">
      <c r="A1807" s="346"/>
      <c r="B1807" s="358"/>
      <c r="C1807" s="359"/>
      <c r="D1807" s="360"/>
    </row>
    <row r="1808" spans="1:4" x14ac:dyDescent="0.55000000000000004">
      <c r="A1808" s="346"/>
      <c r="B1808" s="358"/>
      <c r="C1808" s="359"/>
      <c r="D1808" s="360"/>
    </row>
    <row r="1809" spans="1:4" x14ac:dyDescent="0.55000000000000004">
      <c r="A1809" s="346"/>
      <c r="B1809" s="358"/>
      <c r="C1809" s="359"/>
      <c r="D1809" s="360"/>
    </row>
    <row r="1810" spans="1:4" x14ac:dyDescent="0.55000000000000004">
      <c r="A1810" s="346"/>
      <c r="B1810" s="358"/>
      <c r="C1810" s="359"/>
      <c r="D1810" s="360"/>
    </row>
    <row r="1811" spans="1:4" x14ac:dyDescent="0.55000000000000004">
      <c r="A1811" s="346"/>
      <c r="B1811" s="358"/>
      <c r="C1811" s="359"/>
      <c r="D1811" s="360"/>
    </row>
    <row r="1812" spans="1:4" x14ac:dyDescent="0.55000000000000004">
      <c r="A1812" s="346"/>
      <c r="B1812" s="358"/>
      <c r="C1812" s="359"/>
      <c r="D1812" s="360"/>
    </row>
    <row r="1813" spans="1:4" x14ac:dyDescent="0.55000000000000004">
      <c r="A1813" s="346"/>
      <c r="B1813" s="358"/>
      <c r="C1813" s="359"/>
      <c r="D1813" s="360"/>
    </row>
    <row r="1814" spans="1:4" x14ac:dyDescent="0.55000000000000004">
      <c r="A1814" s="346"/>
      <c r="B1814" s="358"/>
      <c r="C1814" s="359"/>
      <c r="D1814" s="360"/>
    </row>
    <row r="1815" spans="1:4" x14ac:dyDescent="0.55000000000000004">
      <c r="A1815" s="346"/>
      <c r="B1815" s="358"/>
      <c r="C1815" s="359"/>
      <c r="D1815" s="360"/>
    </row>
    <row r="1816" spans="1:4" x14ac:dyDescent="0.55000000000000004">
      <c r="A1816" s="346"/>
      <c r="B1816" s="358"/>
      <c r="C1816" s="359"/>
      <c r="D1816" s="360"/>
    </row>
    <row r="1817" spans="1:4" x14ac:dyDescent="0.55000000000000004">
      <c r="A1817" s="346"/>
      <c r="B1817" s="358"/>
      <c r="C1817" s="359"/>
      <c r="D1817" s="360"/>
    </row>
    <row r="1818" spans="1:4" x14ac:dyDescent="0.55000000000000004">
      <c r="A1818" s="346"/>
      <c r="B1818" s="358"/>
      <c r="C1818" s="359"/>
      <c r="D1818" s="360"/>
    </row>
    <row r="1819" spans="1:4" x14ac:dyDescent="0.55000000000000004">
      <c r="A1819" s="346"/>
      <c r="B1819" s="358"/>
      <c r="C1819" s="359"/>
      <c r="D1819" s="360"/>
    </row>
    <row r="1820" spans="1:4" x14ac:dyDescent="0.55000000000000004">
      <c r="A1820" s="346"/>
      <c r="B1820" s="358"/>
      <c r="C1820" s="359"/>
      <c r="D1820" s="360"/>
    </row>
    <row r="1821" spans="1:4" x14ac:dyDescent="0.55000000000000004">
      <c r="A1821" s="346"/>
      <c r="B1821" s="358"/>
      <c r="C1821" s="359"/>
      <c r="D1821" s="360"/>
    </row>
    <row r="1822" spans="1:4" x14ac:dyDescent="0.55000000000000004">
      <c r="A1822" s="346"/>
      <c r="B1822" s="358"/>
      <c r="C1822" s="359"/>
      <c r="D1822" s="360"/>
    </row>
    <row r="1823" spans="1:4" x14ac:dyDescent="0.55000000000000004">
      <c r="A1823" s="346"/>
      <c r="B1823" s="358"/>
      <c r="C1823" s="359"/>
      <c r="D1823" s="360"/>
    </row>
    <row r="1824" spans="1:4" x14ac:dyDescent="0.55000000000000004">
      <c r="A1824" s="346"/>
      <c r="B1824" s="358"/>
      <c r="C1824" s="359"/>
      <c r="D1824" s="360"/>
    </row>
    <row r="1825" spans="1:4" x14ac:dyDescent="0.55000000000000004">
      <c r="A1825" s="346"/>
      <c r="B1825" s="358"/>
      <c r="C1825" s="359"/>
      <c r="D1825" s="360"/>
    </row>
    <row r="1826" spans="1:4" x14ac:dyDescent="0.55000000000000004">
      <c r="A1826" s="346"/>
      <c r="B1826" s="358"/>
      <c r="C1826" s="359"/>
      <c r="D1826" s="360"/>
    </row>
    <row r="1827" spans="1:4" x14ac:dyDescent="0.55000000000000004">
      <c r="A1827" s="346"/>
      <c r="B1827" s="358"/>
      <c r="C1827" s="359"/>
      <c r="D1827" s="360"/>
    </row>
    <row r="1828" spans="1:4" x14ac:dyDescent="0.55000000000000004">
      <c r="A1828" s="346"/>
      <c r="B1828" s="358"/>
      <c r="C1828" s="359"/>
      <c r="D1828" s="360"/>
    </row>
    <row r="1829" spans="1:4" x14ac:dyDescent="0.55000000000000004">
      <c r="A1829" s="346"/>
      <c r="B1829" s="358"/>
      <c r="C1829" s="359"/>
      <c r="D1829" s="360"/>
    </row>
    <row r="1830" spans="1:4" x14ac:dyDescent="0.55000000000000004">
      <c r="A1830" s="346"/>
      <c r="B1830" s="358"/>
      <c r="C1830" s="359"/>
      <c r="D1830" s="360"/>
    </row>
    <row r="1831" spans="1:4" x14ac:dyDescent="0.55000000000000004">
      <c r="A1831" s="346"/>
      <c r="B1831" s="358"/>
      <c r="C1831" s="359"/>
      <c r="D1831" s="360"/>
    </row>
    <row r="1832" spans="1:4" x14ac:dyDescent="0.55000000000000004">
      <c r="A1832" s="346"/>
      <c r="B1832" s="358"/>
      <c r="C1832" s="359"/>
      <c r="D1832" s="360"/>
    </row>
    <row r="1833" spans="1:4" x14ac:dyDescent="0.55000000000000004">
      <c r="A1833" s="346"/>
      <c r="B1833" s="358"/>
      <c r="C1833" s="359"/>
      <c r="D1833" s="360"/>
    </row>
    <row r="1834" spans="1:4" x14ac:dyDescent="0.55000000000000004">
      <c r="A1834" s="346"/>
      <c r="B1834" s="358"/>
      <c r="C1834" s="359"/>
      <c r="D1834" s="360"/>
    </row>
    <row r="1835" spans="1:4" x14ac:dyDescent="0.55000000000000004">
      <c r="A1835" s="346"/>
      <c r="B1835" s="358"/>
      <c r="C1835" s="359"/>
      <c r="D1835" s="360"/>
    </row>
    <row r="1836" spans="1:4" x14ac:dyDescent="0.55000000000000004">
      <c r="A1836" s="346"/>
      <c r="B1836" s="358"/>
      <c r="C1836" s="359"/>
      <c r="D1836" s="360"/>
    </row>
    <row r="1837" spans="1:4" x14ac:dyDescent="0.55000000000000004">
      <c r="A1837" s="346"/>
      <c r="B1837" s="358"/>
      <c r="C1837" s="359"/>
      <c r="D1837" s="360"/>
    </row>
    <row r="1838" spans="1:4" x14ac:dyDescent="0.55000000000000004">
      <c r="A1838" s="346"/>
      <c r="B1838" s="358"/>
      <c r="C1838" s="359"/>
      <c r="D1838" s="360"/>
    </row>
    <row r="1839" spans="1:4" x14ac:dyDescent="0.55000000000000004">
      <c r="A1839" s="346"/>
      <c r="B1839" s="358"/>
      <c r="C1839" s="359"/>
      <c r="D1839" s="360"/>
    </row>
    <row r="1840" spans="1:4" x14ac:dyDescent="0.55000000000000004">
      <c r="A1840" s="346"/>
      <c r="B1840" s="358"/>
      <c r="C1840" s="359"/>
      <c r="D1840" s="360"/>
    </row>
    <row r="1841" spans="1:4" x14ac:dyDescent="0.55000000000000004">
      <c r="A1841" s="346"/>
      <c r="B1841" s="358"/>
      <c r="C1841" s="359"/>
      <c r="D1841" s="360"/>
    </row>
    <row r="1842" spans="1:4" x14ac:dyDescent="0.55000000000000004">
      <c r="A1842" s="346"/>
      <c r="B1842" s="358"/>
      <c r="C1842" s="359"/>
      <c r="D1842" s="360"/>
    </row>
    <row r="1843" spans="1:4" x14ac:dyDescent="0.55000000000000004">
      <c r="A1843" s="346"/>
      <c r="B1843" s="358"/>
      <c r="C1843" s="359"/>
      <c r="D1843" s="360"/>
    </row>
    <row r="1844" spans="1:4" x14ac:dyDescent="0.55000000000000004">
      <c r="A1844" s="346"/>
      <c r="B1844" s="358"/>
      <c r="C1844" s="359"/>
      <c r="D1844" s="360"/>
    </row>
    <row r="1845" spans="1:4" x14ac:dyDescent="0.55000000000000004">
      <c r="A1845" s="346"/>
      <c r="B1845" s="358"/>
      <c r="C1845" s="359"/>
      <c r="D1845" s="360"/>
    </row>
    <row r="1846" spans="1:4" x14ac:dyDescent="0.55000000000000004">
      <c r="A1846" s="346"/>
      <c r="B1846" s="358"/>
      <c r="C1846" s="359"/>
      <c r="D1846" s="360"/>
    </row>
    <row r="1847" spans="1:4" x14ac:dyDescent="0.55000000000000004">
      <c r="A1847" s="346"/>
      <c r="B1847" s="358"/>
      <c r="C1847" s="359"/>
      <c r="D1847" s="360"/>
    </row>
    <row r="1848" spans="1:4" x14ac:dyDescent="0.55000000000000004">
      <c r="A1848" s="346"/>
      <c r="B1848" s="358"/>
      <c r="C1848" s="359"/>
      <c r="D1848" s="360"/>
    </row>
    <row r="1849" spans="1:4" x14ac:dyDescent="0.55000000000000004">
      <c r="A1849" s="346"/>
      <c r="B1849" s="358"/>
      <c r="C1849" s="359"/>
      <c r="D1849" s="360"/>
    </row>
    <row r="1850" spans="1:4" x14ac:dyDescent="0.55000000000000004">
      <c r="A1850" s="346"/>
      <c r="B1850" s="358"/>
      <c r="C1850" s="359"/>
      <c r="D1850" s="360"/>
    </row>
    <row r="1851" spans="1:4" x14ac:dyDescent="0.55000000000000004">
      <c r="A1851" s="346"/>
      <c r="B1851" s="358"/>
      <c r="C1851" s="359"/>
      <c r="D1851" s="360"/>
    </row>
    <row r="1852" spans="1:4" x14ac:dyDescent="0.55000000000000004">
      <c r="A1852" s="346"/>
      <c r="B1852" s="358"/>
      <c r="C1852" s="359"/>
      <c r="D1852" s="360"/>
    </row>
    <row r="1853" spans="1:4" x14ac:dyDescent="0.55000000000000004">
      <c r="A1853" s="346"/>
      <c r="B1853" s="358"/>
      <c r="C1853" s="359"/>
      <c r="D1853" s="360"/>
    </row>
    <row r="1854" spans="1:4" x14ac:dyDescent="0.55000000000000004">
      <c r="A1854" s="346"/>
      <c r="B1854" s="358"/>
      <c r="C1854" s="359"/>
      <c r="D1854" s="360"/>
    </row>
    <row r="1855" spans="1:4" x14ac:dyDescent="0.55000000000000004">
      <c r="A1855" s="346"/>
      <c r="B1855" s="358"/>
      <c r="C1855" s="359"/>
      <c r="D1855" s="360"/>
    </row>
    <row r="1856" spans="1:4" x14ac:dyDescent="0.55000000000000004">
      <c r="A1856" s="346"/>
      <c r="B1856" s="358"/>
      <c r="C1856" s="359"/>
      <c r="D1856" s="360"/>
    </row>
    <row r="1857" spans="1:4" x14ac:dyDescent="0.55000000000000004">
      <c r="A1857" s="346"/>
      <c r="B1857" s="358"/>
      <c r="C1857" s="359"/>
      <c r="D1857" s="360"/>
    </row>
    <row r="1858" spans="1:4" x14ac:dyDescent="0.55000000000000004">
      <c r="A1858" s="346"/>
      <c r="B1858" s="358"/>
      <c r="C1858" s="359"/>
      <c r="D1858" s="360"/>
    </row>
    <row r="1859" spans="1:4" x14ac:dyDescent="0.55000000000000004">
      <c r="A1859" s="346"/>
      <c r="B1859" s="358"/>
      <c r="C1859" s="359"/>
      <c r="D1859" s="360"/>
    </row>
    <row r="1860" spans="1:4" x14ac:dyDescent="0.55000000000000004">
      <c r="A1860" s="346"/>
      <c r="B1860" s="358"/>
      <c r="C1860" s="359"/>
      <c r="D1860" s="360"/>
    </row>
    <row r="1861" spans="1:4" x14ac:dyDescent="0.55000000000000004">
      <c r="A1861" s="346"/>
      <c r="B1861" s="358"/>
      <c r="C1861" s="359"/>
      <c r="D1861" s="360"/>
    </row>
    <row r="1862" spans="1:4" x14ac:dyDescent="0.55000000000000004">
      <c r="A1862" s="346"/>
      <c r="B1862" s="358"/>
      <c r="C1862" s="359"/>
      <c r="D1862" s="360"/>
    </row>
    <row r="1863" spans="1:4" x14ac:dyDescent="0.55000000000000004">
      <c r="A1863" s="346"/>
      <c r="B1863" s="358"/>
      <c r="C1863" s="359"/>
      <c r="D1863" s="360"/>
    </row>
    <row r="1864" spans="1:4" x14ac:dyDescent="0.55000000000000004">
      <c r="A1864" s="346"/>
      <c r="B1864" s="358"/>
      <c r="C1864" s="359"/>
      <c r="D1864" s="360"/>
    </row>
    <row r="1865" spans="1:4" x14ac:dyDescent="0.55000000000000004">
      <c r="A1865" s="346"/>
      <c r="B1865" s="358"/>
      <c r="C1865" s="359"/>
      <c r="D1865" s="360"/>
    </row>
    <row r="1866" spans="1:4" x14ac:dyDescent="0.55000000000000004">
      <c r="A1866" s="346"/>
      <c r="B1866" s="358"/>
      <c r="C1866" s="359"/>
      <c r="D1866" s="360"/>
    </row>
    <row r="1867" spans="1:4" x14ac:dyDescent="0.55000000000000004">
      <c r="A1867" s="346"/>
      <c r="B1867" s="358"/>
      <c r="C1867" s="359"/>
      <c r="D1867" s="360"/>
    </row>
    <row r="1868" spans="1:4" x14ac:dyDescent="0.55000000000000004">
      <c r="A1868" s="346"/>
      <c r="B1868" s="358"/>
      <c r="C1868" s="359"/>
      <c r="D1868" s="360"/>
    </row>
    <row r="1869" spans="1:4" x14ac:dyDescent="0.55000000000000004">
      <c r="A1869" s="346"/>
      <c r="B1869" s="358"/>
      <c r="C1869" s="359"/>
      <c r="D1869" s="360"/>
    </row>
    <row r="1870" spans="1:4" x14ac:dyDescent="0.55000000000000004">
      <c r="A1870" s="346"/>
      <c r="B1870" s="358"/>
      <c r="C1870" s="359"/>
      <c r="D1870" s="360"/>
    </row>
    <row r="1871" spans="1:4" x14ac:dyDescent="0.55000000000000004">
      <c r="A1871" s="346"/>
      <c r="B1871" s="358"/>
      <c r="C1871" s="359"/>
      <c r="D1871" s="360"/>
    </row>
    <row r="1872" spans="1:4" x14ac:dyDescent="0.55000000000000004">
      <c r="A1872" s="346"/>
      <c r="B1872" s="358"/>
      <c r="C1872" s="359"/>
      <c r="D1872" s="360"/>
    </row>
    <row r="1873" spans="1:4" x14ac:dyDescent="0.55000000000000004">
      <c r="A1873" s="346"/>
      <c r="B1873" s="358"/>
      <c r="C1873" s="359"/>
      <c r="D1873" s="360"/>
    </row>
    <row r="1874" spans="1:4" x14ac:dyDescent="0.55000000000000004">
      <c r="A1874" s="346"/>
      <c r="B1874" s="358"/>
      <c r="C1874" s="359"/>
      <c r="D1874" s="360"/>
    </row>
    <row r="1875" spans="1:4" x14ac:dyDescent="0.55000000000000004">
      <c r="A1875" s="346"/>
      <c r="B1875" s="358"/>
      <c r="C1875" s="359"/>
      <c r="D1875" s="360"/>
    </row>
    <row r="1876" spans="1:4" x14ac:dyDescent="0.55000000000000004">
      <c r="A1876" s="346"/>
      <c r="B1876" s="358"/>
      <c r="C1876" s="359"/>
      <c r="D1876" s="360"/>
    </row>
    <row r="1877" spans="1:4" x14ac:dyDescent="0.55000000000000004">
      <c r="A1877" s="346"/>
      <c r="B1877" s="358"/>
      <c r="C1877" s="359"/>
      <c r="D1877" s="360"/>
    </row>
    <row r="1878" spans="1:4" x14ac:dyDescent="0.55000000000000004">
      <c r="A1878" s="346"/>
      <c r="B1878" s="358"/>
      <c r="C1878" s="359"/>
      <c r="D1878" s="360"/>
    </row>
    <row r="1879" spans="1:4" x14ac:dyDescent="0.55000000000000004">
      <c r="A1879" s="346"/>
      <c r="B1879" s="358"/>
      <c r="C1879" s="359"/>
      <c r="D1879" s="360"/>
    </row>
    <row r="1880" spans="1:4" x14ac:dyDescent="0.55000000000000004">
      <c r="A1880" s="346"/>
      <c r="B1880" s="358"/>
      <c r="C1880" s="359"/>
      <c r="D1880" s="360"/>
    </row>
    <row r="1881" spans="1:4" x14ac:dyDescent="0.55000000000000004">
      <c r="A1881" s="346"/>
      <c r="B1881" s="358"/>
      <c r="C1881" s="359"/>
      <c r="D1881" s="360"/>
    </row>
    <row r="1882" spans="1:4" x14ac:dyDescent="0.55000000000000004">
      <c r="A1882" s="346"/>
      <c r="B1882" s="358"/>
      <c r="C1882" s="359"/>
      <c r="D1882" s="360"/>
    </row>
    <row r="1883" spans="1:4" x14ac:dyDescent="0.55000000000000004">
      <c r="A1883" s="346"/>
      <c r="B1883" s="358"/>
      <c r="C1883" s="359"/>
      <c r="D1883" s="360"/>
    </row>
    <row r="1884" spans="1:4" x14ac:dyDescent="0.55000000000000004">
      <c r="A1884" s="346"/>
      <c r="B1884" s="358"/>
      <c r="C1884" s="359"/>
      <c r="D1884" s="360"/>
    </row>
    <row r="1885" spans="1:4" x14ac:dyDescent="0.55000000000000004">
      <c r="A1885" s="346"/>
      <c r="B1885" s="358"/>
      <c r="C1885" s="359"/>
      <c r="D1885" s="360"/>
    </row>
    <row r="1886" spans="1:4" x14ac:dyDescent="0.55000000000000004">
      <c r="A1886" s="346"/>
      <c r="B1886" s="358"/>
      <c r="C1886" s="359"/>
      <c r="D1886" s="360"/>
    </row>
    <row r="1887" spans="1:4" x14ac:dyDescent="0.55000000000000004">
      <c r="A1887" s="346"/>
      <c r="B1887" s="358"/>
      <c r="C1887" s="359"/>
      <c r="D1887" s="360"/>
    </row>
    <row r="1888" spans="1:4" x14ac:dyDescent="0.55000000000000004">
      <c r="A1888" s="346"/>
      <c r="B1888" s="358"/>
      <c r="C1888" s="359"/>
      <c r="D1888" s="360"/>
    </row>
    <row r="1889" spans="1:4" x14ac:dyDescent="0.55000000000000004">
      <c r="A1889" s="346"/>
      <c r="B1889" s="358"/>
      <c r="C1889" s="359"/>
      <c r="D1889" s="360"/>
    </row>
    <row r="1890" spans="1:4" x14ac:dyDescent="0.55000000000000004">
      <c r="A1890" s="346"/>
      <c r="B1890" s="358"/>
      <c r="C1890" s="359"/>
      <c r="D1890" s="360"/>
    </row>
    <row r="1891" spans="1:4" x14ac:dyDescent="0.55000000000000004">
      <c r="A1891" s="346"/>
      <c r="B1891" s="358"/>
      <c r="C1891" s="359"/>
      <c r="D1891" s="360"/>
    </row>
    <row r="1892" spans="1:4" x14ac:dyDescent="0.55000000000000004">
      <c r="A1892" s="346"/>
      <c r="B1892" s="358"/>
      <c r="C1892" s="359"/>
      <c r="D1892" s="360"/>
    </row>
    <row r="1893" spans="1:4" x14ac:dyDescent="0.55000000000000004">
      <c r="A1893" s="346"/>
      <c r="B1893" s="358"/>
      <c r="C1893" s="359"/>
      <c r="D1893" s="360"/>
    </row>
    <row r="1894" spans="1:4" x14ac:dyDescent="0.55000000000000004">
      <c r="A1894" s="346"/>
      <c r="B1894" s="358"/>
      <c r="C1894" s="359"/>
      <c r="D1894" s="360"/>
    </row>
    <row r="1895" spans="1:4" x14ac:dyDescent="0.55000000000000004">
      <c r="A1895" s="346"/>
      <c r="B1895" s="358"/>
      <c r="C1895" s="359"/>
      <c r="D1895" s="360"/>
    </row>
    <row r="1896" spans="1:4" x14ac:dyDescent="0.55000000000000004">
      <c r="A1896" s="346"/>
      <c r="B1896" s="358"/>
      <c r="C1896" s="359"/>
      <c r="D1896" s="360"/>
    </row>
    <row r="1897" spans="1:4" x14ac:dyDescent="0.55000000000000004">
      <c r="A1897" s="346"/>
      <c r="B1897" s="358"/>
      <c r="C1897" s="359"/>
      <c r="D1897" s="360"/>
    </row>
    <row r="1898" spans="1:4" x14ac:dyDescent="0.55000000000000004">
      <c r="A1898" s="346"/>
      <c r="B1898" s="358"/>
      <c r="C1898" s="359"/>
      <c r="D1898" s="360"/>
    </row>
    <row r="1899" spans="1:4" x14ac:dyDescent="0.55000000000000004">
      <c r="A1899" s="346"/>
      <c r="B1899" s="358"/>
      <c r="C1899" s="359"/>
      <c r="D1899" s="360"/>
    </row>
    <row r="1900" spans="1:4" x14ac:dyDescent="0.55000000000000004">
      <c r="A1900" s="346"/>
      <c r="B1900" s="358"/>
      <c r="C1900" s="359"/>
      <c r="D1900" s="360"/>
    </row>
    <row r="1901" spans="1:4" x14ac:dyDescent="0.55000000000000004">
      <c r="A1901" s="346"/>
      <c r="B1901" s="358"/>
      <c r="C1901" s="359"/>
      <c r="D1901" s="360"/>
    </row>
    <row r="1902" spans="1:4" x14ac:dyDescent="0.55000000000000004">
      <c r="A1902" s="346"/>
      <c r="B1902" s="358"/>
      <c r="C1902" s="359"/>
      <c r="D1902" s="360"/>
    </row>
    <row r="1903" spans="1:4" x14ac:dyDescent="0.55000000000000004">
      <c r="A1903" s="346"/>
      <c r="B1903" s="358"/>
      <c r="C1903" s="359"/>
      <c r="D1903" s="360"/>
    </row>
    <row r="1904" spans="1:4" x14ac:dyDescent="0.55000000000000004">
      <c r="A1904" s="346"/>
      <c r="B1904" s="358"/>
      <c r="C1904" s="359"/>
      <c r="D1904" s="360"/>
    </row>
    <row r="1905" spans="1:4" x14ac:dyDescent="0.55000000000000004">
      <c r="A1905" s="346"/>
      <c r="B1905" s="358"/>
      <c r="C1905" s="359"/>
      <c r="D1905" s="360"/>
    </row>
    <row r="1906" spans="1:4" x14ac:dyDescent="0.55000000000000004">
      <c r="A1906" s="346"/>
      <c r="B1906" s="358"/>
      <c r="C1906" s="359"/>
      <c r="D1906" s="360"/>
    </row>
    <row r="1907" spans="1:4" x14ac:dyDescent="0.55000000000000004">
      <c r="A1907" s="346"/>
      <c r="B1907" s="358"/>
      <c r="C1907" s="359"/>
      <c r="D1907" s="360"/>
    </row>
    <row r="1908" spans="1:4" x14ac:dyDescent="0.55000000000000004">
      <c r="A1908" s="346"/>
      <c r="B1908" s="358"/>
      <c r="C1908" s="359"/>
      <c r="D1908" s="360"/>
    </row>
    <row r="1909" spans="1:4" x14ac:dyDescent="0.55000000000000004">
      <c r="A1909" s="346"/>
      <c r="B1909" s="358"/>
      <c r="C1909" s="359"/>
      <c r="D1909" s="360"/>
    </row>
    <row r="1910" spans="1:4" x14ac:dyDescent="0.55000000000000004">
      <c r="A1910" s="346"/>
      <c r="B1910" s="358"/>
      <c r="C1910" s="359"/>
      <c r="D1910" s="360"/>
    </row>
    <row r="1911" spans="1:4" x14ac:dyDescent="0.55000000000000004">
      <c r="A1911" s="346"/>
      <c r="B1911" s="358"/>
      <c r="C1911" s="359"/>
      <c r="D1911" s="360"/>
    </row>
    <row r="1912" spans="1:4" x14ac:dyDescent="0.55000000000000004">
      <c r="A1912" s="346"/>
      <c r="B1912" s="358"/>
      <c r="C1912" s="359"/>
      <c r="D1912" s="360"/>
    </row>
    <row r="1913" spans="1:4" x14ac:dyDescent="0.55000000000000004">
      <c r="A1913" s="346"/>
      <c r="B1913" s="358"/>
      <c r="C1913" s="359"/>
      <c r="D1913" s="360"/>
    </row>
    <row r="1914" spans="1:4" x14ac:dyDescent="0.55000000000000004">
      <c r="A1914" s="346"/>
      <c r="B1914" s="358"/>
      <c r="C1914" s="359"/>
      <c r="D1914" s="360"/>
    </row>
    <row r="1915" spans="1:4" x14ac:dyDescent="0.55000000000000004">
      <c r="A1915" s="346"/>
      <c r="B1915" s="358"/>
      <c r="C1915" s="359"/>
      <c r="D1915" s="360"/>
    </row>
    <row r="1916" spans="1:4" x14ac:dyDescent="0.55000000000000004">
      <c r="A1916" s="346"/>
      <c r="B1916" s="358"/>
      <c r="C1916" s="359"/>
      <c r="D1916" s="360"/>
    </row>
    <row r="1917" spans="1:4" x14ac:dyDescent="0.55000000000000004">
      <c r="A1917" s="346"/>
      <c r="B1917" s="358"/>
      <c r="C1917" s="359"/>
      <c r="D1917" s="360"/>
    </row>
    <row r="1918" spans="1:4" x14ac:dyDescent="0.55000000000000004">
      <c r="A1918" s="346"/>
      <c r="B1918" s="358"/>
      <c r="C1918" s="359"/>
      <c r="D1918" s="360"/>
    </row>
    <row r="1919" spans="1:4" x14ac:dyDescent="0.55000000000000004">
      <c r="A1919" s="346"/>
      <c r="B1919" s="358"/>
      <c r="C1919" s="359"/>
      <c r="D1919" s="360"/>
    </row>
    <row r="1920" spans="1:4" x14ac:dyDescent="0.55000000000000004">
      <c r="A1920" s="346"/>
      <c r="B1920" s="358"/>
      <c r="C1920" s="359"/>
      <c r="D1920" s="360"/>
    </row>
    <row r="1921" spans="1:4" x14ac:dyDescent="0.55000000000000004">
      <c r="A1921" s="346"/>
      <c r="B1921" s="358"/>
      <c r="C1921" s="359"/>
      <c r="D1921" s="360"/>
    </row>
    <row r="1922" spans="1:4" x14ac:dyDescent="0.55000000000000004">
      <c r="A1922" s="346"/>
      <c r="B1922" s="358"/>
      <c r="C1922" s="359"/>
      <c r="D1922" s="360"/>
    </row>
    <row r="1923" spans="1:4" x14ac:dyDescent="0.55000000000000004">
      <c r="A1923" s="346"/>
      <c r="B1923" s="358"/>
      <c r="C1923" s="359"/>
      <c r="D1923" s="360"/>
    </row>
    <row r="1924" spans="1:4" x14ac:dyDescent="0.55000000000000004">
      <c r="A1924" s="346"/>
      <c r="B1924" s="358"/>
      <c r="C1924" s="359"/>
      <c r="D1924" s="360"/>
    </row>
    <row r="1925" spans="1:4" x14ac:dyDescent="0.55000000000000004">
      <c r="A1925" s="346"/>
      <c r="B1925" s="358"/>
      <c r="C1925" s="359"/>
      <c r="D1925" s="360"/>
    </row>
    <row r="1926" spans="1:4" x14ac:dyDescent="0.55000000000000004">
      <c r="A1926" s="346"/>
      <c r="B1926" s="358"/>
      <c r="C1926" s="359"/>
      <c r="D1926" s="360"/>
    </row>
    <row r="1927" spans="1:4" x14ac:dyDescent="0.55000000000000004">
      <c r="A1927" s="346"/>
      <c r="B1927" s="358"/>
      <c r="C1927" s="359"/>
      <c r="D1927" s="360"/>
    </row>
    <row r="1928" spans="1:4" x14ac:dyDescent="0.55000000000000004">
      <c r="A1928" s="346"/>
      <c r="B1928" s="358"/>
      <c r="C1928" s="359"/>
      <c r="D1928" s="360"/>
    </row>
    <row r="1929" spans="1:4" x14ac:dyDescent="0.55000000000000004">
      <c r="A1929" s="346"/>
      <c r="B1929" s="358"/>
      <c r="C1929" s="359"/>
      <c r="D1929" s="360"/>
    </row>
    <row r="1930" spans="1:4" x14ac:dyDescent="0.55000000000000004">
      <c r="A1930" s="346"/>
      <c r="B1930" s="358"/>
      <c r="C1930" s="359"/>
      <c r="D1930" s="360"/>
    </row>
    <row r="1931" spans="1:4" x14ac:dyDescent="0.55000000000000004">
      <c r="A1931" s="346"/>
      <c r="B1931" s="358"/>
      <c r="C1931" s="359"/>
      <c r="D1931" s="360"/>
    </row>
    <row r="1932" spans="1:4" x14ac:dyDescent="0.55000000000000004">
      <c r="A1932" s="346"/>
      <c r="B1932" s="358"/>
      <c r="C1932" s="359"/>
      <c r="D1932" s="360"/>
    </row>
    <row r="1933" spans="1:4" x14ac:dyDescent="0.55000000000000004">
      <c r="A1933" s="346"/>
      <c r="B1933" s="358"/>
      <c r="C1933" s="359"/>
      <c r="D1933" s="360"/>
    </row>
    <row r="1934" spans="1:4" x14ac:dyDescent="0.55000000000000004">
      <c r="A1934" s="346"/>
      <c r="B1934" s="358"/>
      <c r="C1934" s="359"/>
      <c r="D1934" s="360"/>
    </row>
    <row r="1935" spans="1:4" x14ac:dyDescent="0.55000000000000004">
      <c r="A1935" s="346"/>
      <c r="B1935" s="358"/>
      <c r="C1935" s="359"/>
      <c r="D1935" s="360"/>
    </row>
    <row r="1936" spans="1:4" x14ac:dyDescent="0.55000000000000004">
      <c r="A1936" s="346"/>
      <c r="B1936" s="358"/>
      <c r="C1936" s="359"/>
      <c r="D1936" s="360"/>
    </row>
    <row r="1937" spans="1:4" x14ac:dyDescent="0.55000000000000004">
      <c r="A1937" s="346"/>
      <c r="B1937" s="358"/>
      <c r="C1937" s="359"/>
      <c r="D1937" s="360"/>
    </row>
    <row r="1938" spans="1:4" x14ac:dyDescent="0.55000000000000004">
      <c r="A1938" s="346"/>
      <c r="B1938" s="358"/>
      <c r="C1938" s="359"/>
      <c r="D1938" s="360"/>
    </row>
    <row r="1939" spans="1:4" x14ac:dyDescent="0.55000000000000004">
      <c r="A1939" s="346"/>
      <c r="B1939" s="358"/>
      <c r="C1939" s="359"/>
      <c r="D1939" s="360"/>
    </row>
    <row r="1940" spans="1:4" x14ac:dyDescent="0.55000000000000004">
      <c r="A1940" s="346"/>
      <c r="B1940" s="358"/>
      <c r="C1940" s="359"/>
      <c r="D1940" s="360"/>
    </row>
    <row r="1941" spans="1:4" x14ac:dyDescent="0.55000000000000004">
      <c r="A1941" s="346"/>
      <c r="B1941" s="358"/>
      <c r="C1941" s="359"/>
      <c r="D1941" s="360"/>
    </row>
    <row r="1942" spans="1:4" x14ac:dyDescent="0.55000000000000004">
      <c r="A1942" s="346"/>
      <c r="B1942" s="358"/>
      <c r="C1942" s="359"/>
      <c r="D1942" s="360"/>
    </row>
    <row r="1943" spans="1:4" x14ac:dyDescent="0.55000000000000004">
      <c r="A1943" s="346"/>
      <c r="B1943" s="358"/>
      <c r="C1943" s="359"/>
      <c r="D1943" s="360"/>
    </row>
    <row r="1944" spans="1:4" x14ac:dyDescent="0.55000000000000004">
      <c r="A1944" s="346"/>
      <c r="B1944" s="358"/>
      <c r="C1944" s="359"/>
      <c r="D1944" s="360"/>
    </row>
    <row r="1945" spans="1:4" x14ac:dyDescent="0.55000000000000004">
      <c r="A1945" s="346"/>
      <c r="B1945" s="358"/>
      <c r="C1945" s="359"/>
      <c r="D1945" s="360"/>
    </row>
    <row r="1946" spans="1:4" x14ac:dyDescent="0.55000000000000004">
      <c r="A1946" s="346"/>
      <c r="B1946" s="358"/>
      <c r="C1946" s="359"/>
      <c r="D1946" s="360"/>
    </row>
    <row r="1947" spans="1:4" x14ac:dyDescent="0.55000000000000004">
      <c r="A1947" s="346"/>
      <c r="B1947" s="358"/>
      <c r="C1947" s="359"/>
      <c r="D1947" s="360"/>
    </row>
    <row r="1948" spans="1:4" x14ac:dyDescent="0.55000000000000004">
      <c r="A1948" s="346"/>
      <c r="B1948" s="358"/>
      <c r="C1948" s="359"/>
      <c r="D1948" s="360"/>
    </row>
    <row r="1949" spans="1:4" x14ac:dyDescent="0.55000000000000004">
      <c r="A1949" s="346"/>
      <c r="B1949" s="358"/>
      <c r="C1949" s="359"/>
      <c r="D1949" s="360"/>
    </row>
    <row r="1950" spans="1:4" x14ac:dyDescent="0.55000000000000004">
      <c r="A1950" s="346"/>
      <c r="B1950" s="358"/>
      <c r="C1950" s="359"/>
      <c r="D1950" s="360"/>
    </row>
    <row r="1951" spans="1:4" x14ac:dyDescent="0.55000000000000004">
      <c r="A1951" s="346"/>
      <c r="B1951" s="358"/>
      <c r="C1951" s="359"/>
      <c r="D1951" s="360"/>
    </row>
    <row r="1952" spans="1:4" x14ac:dyDescent="0.55000000000000004">
      <c r="A1952" s="346"/>
      <c r="B1952" s="358"/>
      <c r="C1952" s="359"/>
      <c r="D1952" s="360"/>
    </row>
    <row r="1953" spans="1:4" x14ac:dyDescent="0.55000000000000004">
      <c r="A1953" s="346"/>
      <c r="B1953" s="358"/>
      <c r="C1953" s="359"/>
      <c r="D1953" s="360"/>
    </row>
    <row r="1954" spans="1:4" x14ac:dyDescent="0.55000000000000004">
      <c r="A1954" s="346"/>
      <c r="B1954" s="358"/>
      <c r="C1954" s="359"/>
      <c r="D1954" s="360"/>
    </row>
    <row r="1955" spans="1:4" x14ac:dyDescent="0.55000000000000004">
      <c r="A1955" s="346"/>
      <c r="B1955" s="358"/>
      <c r="C1955" s="359"/>
      <c r="D1955" s="360"/>
    </row>
    <row r="1956" spans="1:4" x14ac:dyDescent="0.55000000000000004">
      <c r="A1956" s="346"/>
      <c r="B1956" s="358"/>
      <c r="C1956" s="359"/>
      <c r="D1956" s="360"/>
    </row>
    <row r="1957" spans="1:4" x14ac:dyDescent="0.55000000000000004">
      <c r="A1957" s="346"/>
      <c r="B1957" s="358"/>
      <c r="C1957" s="359"/>
      <c r="D1957" s="360"/>
    </row>
    <row r="1958" spans="1:4" x14ac:dyDescent="0.55000000000000004">
      <c r="A1958" s="346"/>
      <c r="B1958" s="358"/>
      <c r="C1958" s="359"/>
      <c r="D1958" s="360"/>
    </row>
    <row r="1959" spans="1:4" x14ac:dyDescent="0.55000000000000004">
      <c r="A1959" s="346"/>
      <c r="B1959" s="358"/>
      <c r="C1959" s="359"/>
      <c r="D1959" s="360"/>
    </row>
    <row r="1960" spans="1:4" x14ac:dyDescent="0.55000000000000004">
      <c r="A1960" s="346"/>
      <c r="B1960" s="358"/>
      <c r="C1960" s="359"/>
      <c r="D1960" s="360"/>
    </row>
    <row r="1961" spans="1:4" x14ac:dyDescent="0.55000000000000004">
      <c r="A1961" s="346"/>
      <c r="B1961" s="358"/>
      <c r="C1961" s="359"/>
      <c r="D1961" s="360"/>
    </row>
    <row r="1962" spans="1:4" x14ac:dyDescent="0.55000000000000004">
      <c r="A1962" s="346"/>
      <c r="B1962" s="358"/>
      <c r="C1962" s="359"/>
      <c r="D1962" s="360"/>
    </row>
    <row r="1963" spans="1:4" x14ac:dyDescent="0.55000000000000004">
      <c r="A1963" s="346"/>
      <c r="B1963" s="358"/>
      <c r="C1963" s="359"/>
      <c r="D1963" s="360"/>
    </row>
    <row r="1964" spans="1:4" x14ac:dyDescent="0.55000000000000004">
      <c r="A1964" s="346"/>
      <c r="B1964" s="358"/>
      <c r="C1964" s="359"/>
      <c r="D1964" s="360"/>
    </row>
    <row r="1965" spans="1:4" x14ac:dyDescent="0.55000000000000004">
      <c r="A1965" s="346"/>
      <c r="B1965" s="358"/>
      <c r="C1965" s="359"/>
      <c r="D1965" s="360"/>
    </row>
    <row r="1966" spans="1:4" x14ac:dyDescent="0.55000000000000004">
      <c r="A1966" s="346"/>
      <c r="B1966" s="358"/>
      <c r="C1966" s="359"/>
      <c r="D1966" s="360"/>
    </row>
    <row r="1967" spans="1:4" x14ac:dyDescent="0.55000000000000004">
      <c r="A1967" s="346"/>
      <c r="B1967" s="358"/>
      <c r="C1967" s="359"/>
      <c r="D1967" s="360"/>
    </row>
    <row r="1968" spans="1:4" x14ac:dyDescent="0.55000000000000004">
      <c r="A1968" s="346"/>
      <c r="B1968" s="358"/>
      <c r="C1968" s="359"/>
      <c r="D1968" s="360"/>
    </row>
    <row r="1969" spans="1:4" x14ac:dyDescent="0.55000000000000004">
      <c r="A1969" s="346"/>
      <c r="B1969" s="358"/>
      <c r="C1969" s="359"/>
      <c r="D1969" s="360"/>
    </row>
    <row r="1970" spans="1:4" x14ac:dyDescent="0.55000000000000004">
      <c r="A1970" s="346"/>
      <c r="B1970" s="358"/>
      <c r="C1970" s="359"/>
      <c r="D1970" s="360"/>
    </row>
    <row r="1971" spans="1:4" x14ac:dyDescent="0.55000000000000004">
      <c r="A1971" s="346"/>
      <c r="B1971" s="358"/>
      <c r="C1971" s="359"/>
      <c r="D1971" s="360"/>
    </row>
    <row r="1972" spans="1:4" x14ac:dyDescent="0.55000000000000004">
      <c r="A1972" s="346"/>
      <c r="B1972" s="358"/>
      <c r="C1972" s="359"/>
      <c r="D1972" s="360"/>
    </row>
    <row r="1973" spans="1:4" x14ac:dyDescent="0.55000000000000004">
      <c r="A1973" s="346"/>
      <c r="B1973" s="358"/>
      <c r="C1973" s="359"/>
      <c r="D1973" s="360"/>
    </row>
    <row r="1974" spans="1:4" x14ac:dyDescent="0.55000000000000004">
      <c r="A1974" s="346"/>
      <c r="B1974" s="358"/>
      <c r="C1974" s="359"/>
      <c r="D1974" s="360"/>
    </row>
    <row r="1975" spans="1:4" x14ac:dyDescent="0.55000000000000004">
      <c r="A1975" s="346"/>
      <c r="B1975" s="358"/>
      <c r="C1975" s="359"/>
      <c r="D1975" s="360"/>
    </row>
    <row r="1976" spans="1:4" x14ac:dyDescent="0.55000000000000004">
      <c r="A1976" s="346"/>
      <c r="B1976" s="358"/>
      <c r="C1976" s="359"/>
      <c r="D1976" s="360"/>
    </row>
    <row r="1977" spans="1:4" x14ac:dyDescent="0.55000000000000004">
      <c r="A1977" s="346"/>
      <c r="B1977" s="358"/>
      <c r="C1977" s="359"/>
      <c r="D1977" s="360"/>
    </row>
    <row r="1978" spans="1:4" x14ac:dyDescent="0.55000000000000004">
      <c r="A1978" s="346"/>
      <c r="B1978" s="358"/>
      <c r="C1978" s="359"/>
      <c r="D1978" s="360"/>
    </row>
    <row r="1979" spans="1:4" x14ac:dyDescent="0.55000000000000004">
      <c r="A1979" s="346"/>
      <c r="B1979" s="358"/>
      <c r="C1979" s="359"/>
      <c r="D1979" s="360"/>
    </row>
    <row r="1980" spans="1:4" x14ac:dyDescent="0.55000000000000004">
      <c r="A1980" s="346"/>
      <c r="B1980" s="358"/>
      <c r="C1980" s="359"/>
      <c r="D1980" s="360"/>
    </row>
    <row r="1981" spans="1:4" x14ac:dyDescent="0.55000000000000004">
      <c r="A1981" s="346"/>
      <c r="B1981" s="358"/>
      <c r="C1981" s="359"/>
      <c r="D1981" s="360"/>
    </row>
    <row r="1982" spans="1:4" x14ac:dyDescent="0.55000000000000004">
      <c r="A1982" s="346"/>
      <c r="B1982" s="358"/>
      <c r="C1982" s="359"/>
      <c r="D1982" s="360"/>
    </row>
    <row r="1983" spans="1:4" x14ac:dyDescent="0.55000000000000004">
      <c r="A1983" s="346"/>
      <c r="B1983" s="358"/>
      <c r="C1983" s="359"/>
      <c r="D1983" s="360"/>
    </row>
    <row r="1984" spans="1:4" x14ac:dyDescent="0.55000000000000004">
      <c r="A1984" s="346"/>
      <c r="B1984" s="358"/>
      <c r="C1984" s="359"/>
      <c r="D1984" s="360"/>
    </row>
    <row r="1985" spans="1:4" x14ac:dyDescent="0.55000000000000004">
      <c r="A1985" s="346"/>
      <c r="B1985" s="358"/>
      <c r="C1985" s="359"/>
      <c r="D1985" s="360"/>
    </row>
    <row r="1986" spans="1:4" x14ac:dyDescent="0.55000000000000004">
      <c r="A1986" s="346"/>
      <c r="B1986" s="358"/>
      <c r="C1986" s="359"/>
      <c r="D1986" s="360"/>
    </row>
    <row r="1987" spans="1:4" x14ac:dyDescent="0.55000000000000004">
      <c r="A1987" s="346"/>
      <c r="B1987" s="358"/>
      <c r="C1987" s="359"/>
      <c r="D1987" s="360"/>
    </row>
    <row r="1988" spans="1:4" x14ac:dyDescent="0.55000000000000004">
      <c r="A1988" s="346"/>
      <c r="B1988" s="358"/>
      <c r="C1988" s="359"/>
      <c r="D1988" s="360"/>
    </row>
    <row r="1989" spans="1:4" x14ac:dyDescent="0.55000000000000004">
      <c r="A1989" s="346"/>
      <c r="B1989" s="358"/>
      <c r="C1989" s="359"/>
      <c r="D1989" s="360"/>
    </row>
    <row r="1990" spans="1:4" x14ac:dyDescent="0.55000000000000004">
      <c r="A1990" s="346"/>
      <c r="B1990" s="358"/>
      <c r="C1990" s="359"/>
      <c r="D1990" s="360"/>
    </row>
    <row r="1991" spans="1:4" x14ac:dyDescent="0.55000000000000004">
      <c r="A1991" s="346"/>
      <c r="B1991" s="358"/>
      <c r="C1991" s="359"/>
      <c r="D1991" s="360"/>
    </row>
    <row r="1992" spans="1:4" x14ac:dyDescent="0.55000000000000004">
      <c r="A1992" s="346"/>
      <c r="B1992" s="358"/>
      <c r="C1992" s="359"/>
      <c r="D1992" s="360"/>
    </row>
    <row r="1993" spans="1:4" x14ac:dyDescent="0.55000000000000004">
      <c r="A1993" s="346"/>
      <c r="B1993" s="358"/>
      <c r="C1993" s="359"/>
      <c r="D1993" s="360"/>
    </row>
    <row r="1994" spans="1:4" x14ac:dyDescent="0.55000000000000004">
      <c r="A1994" s="346"/>
      <c r="B1994" s="358"/>
      <c r="C1994" s="359"/>
      <c r="D1994" s="360"/>
    </row>
    <row r="1995" spans="1:4" x14ac:dyDescent="0.55000000000000004">
      <c r="A1995" s="346"/>
      <c r="B1995" s="358"/>
      <c r="C1995" s="359"/>
      <c r="D1995" s="360"/>
    </row>
    <row r="1996" spans="1:4" x14ac:dyDescent="0.55000000000000004">
      <c r="A1996" s="346"/>
      <c r="B1996" s="358"/>
      <c r="C1996" s="359"/>
      <c r="D1996" s="360"/>
    </row>
    <row r="1997" spans="1:4" x14ac:dyDescent="0.55000000000000004">
      <c r="A1997" s="346"/>
      <c r="B1997" s="358"/>
      <c r="C1997" s="359"/>
      <c r="D1997" s="360"/>
    </row>
    <row r="1998" spans="1:4" x14ac:dyDescent="0.55000000000000004">
      <c r="A1998" s="346"/>
      <c r="B1998" s="358"/>
      <c r="C1998" s="359"/>
      <c r="D1998" s="360"/>
    </row>
    <row r="1999" spans="1:4" x14ac:dyDescent="0.55000000000000004">
      <c r="A1999" s="346"/>
      <c r="B1999" s="358"/>
      <c r="C1999" s="359"/>
      <c r="D1999" s="360"/>
    </row>
    <row r="2000" spans="1:4" x14ac:dyDescent="0.55000000000000004">
      <c r="A2000" s="346"/>
      <c r="B2000" s="358"/>
      <c r="C2000" s="359"/>
      <c r="D2000" s="360"/>
    </row>
    <row r="2001" spans="1:4" x14ac:dyDescent="0.55000000000000004">
      <c r="A2001" s="346"/>
      <c r="B2001" s="358"/>
      <c r="C2001" s="359"/>
      <c r="D2001" s="360"/>
    </row>
    <row r="2002" spans="1:4" x14ac:dyDescent="0.55000000000000004">
      <c r="A2002" s="346"/>
      <c r="B2002" s="358"/>
      <c r="C2002" s="359"/>
      <c r="D2002" s="360"/>
    </row>
    <row r="2003" spans="1:4" x14ac:dyDescent="0.55000000000000004">
      <c r="A2003" s="346"/>
      <c r="B2003" s="358"/>
      <c r="C2003" s="359"/>
      <c r="D2003" s="360"/>
    </row>
    <row r="2004" spans="1:4" x14ac:dyDescent="0.55000000000000004">
      <c r="A2004" s="346"/>
      <c r="B2004" s="358"/>
      <c r="C2004" s="359"/>
      <c r="D2004" s="360"/>
    </row>
    <row r="2005" spans="1:4" x14ac:dyDescent="0.55000000000000004">
      <c r="A2005" s="346"/>
      <c r="B2005" s="358"/>
      <c r="C2005" s="359"/>
      <c r="D2005" s="360"/>
    </row>
    <row r="2006" spans="1:4" x14ac:dyDescent="0.55000000000000004">
      <c r="A2006" s="346"/>
      <c r="B2006" s="358"/>
      <c r="C2006" s="359"/>
      <c r="D2006" s="360"/>
    </row>
    <row r="2007" spans="1:4" x14ac:dyDescent="0.55000000000000004">
      <c r="A2007" s="346"/>
      <c r="B2007" s="358"/>
      <c r="C2007" s="359"/>
      <c r="D2007" s="360"/>
    </row>
    <row r="2008" spans="1:4" x14ac:dyDescent="0.55000000000000004">
      <c r="A2008" s="346"/>
      <c r="B2008" s="358"/>
      <c r="C2008" s="359"/>
      <c r="D2008" s="360"/>
    </row>
    <row r="2009" spans="1:4" x14ac:dyDescent="0.55000000000000004">
      <c r="A2009" s="346"/>
      <c r="B2009" s="358"/>
      <c r="C2009" s="359"/>
      <c r="D2009" s="360"/>
    </row>
    <row r="2010" spans="1:4" x14ac:dyDescent="0.55000000000000004">
      <c r="A2010" s="346"/>
      <c r="B2010" s="358"/>
      <c r="C2010" s="359"/>
      <c r="D2010" s="360"/>
    </row>
    <row r="2011" spans="1:4" x14ac:dyDescent="0.55000000000000004">
      <c r="A2011" s="346"/>
      <c r="B2011" s="358"/>
      <c r="C2011" s="359"/>
      <c r="D2011" s="360"/>
    </row>
    <row r="2012" spans="1:4" x14ac:dyDescent="0.55000000000000004">
      <c r="A2012" s="346"/>
      <c r="B2012" s="358"/>
      <c r="C2012" s="359"/>
      <c r="D2012" s="360"/>
    </row>
    <row r="2013" spans="1:4" x14ac:dyDescent="0.55000000000000004">
      <c r="A2013" s="346"/>
      <c r="B2013" s="358"/>
      <c r="C2013" s="359"/>
      <c r="D2013" s="360"/>
    </row>
    <row r="2014" spans="1:4" x14ac:dyDescent="0.55000000000000004">
      <c r="A2014" s="346"/>
      <c r="B2014" s="358"/>
      <c r="C2014" s="359"/>
      <c r="D2014" s="360"/>
    </row>
    <row r="2015" spans="1:4" x14ac:dyDescent="0.55000000000000004">
      <c r="A2015" s="346"/>
      <c r="B2015" s="358"/>
      <c r="C2015" s="359"/>
      <c r="D2015" s="360"/>
    </row>
    <row r="2016" spans="1:4" x14ac:dyDescent="0.55000000000000004">
      <c r="A2016" s="346"/>
      <c r="B2016" s="358"/>
      <c r="C2016" s="359"/>
      <c r="D2016" s="360"/>
    </row>
    <row r="2017" spans="1:4" x14ac:dyDescent="0.55000000000000004">
      <c r="A2017" s="346"/>
      <c r="B2017" s="358"/>
      <c r="C2017" s="359"/>
      <c r="D2017" s="360"/>
    </row>
    <row r="2018" spans="1:4" x14ac:dyDescent="0.55000000000000004">
      <c r="A2018" s="346"/>
      <c r="B2018" s="358"/>
      <c r="C2018" s="359"/>
      <c r="D2018" s="360"/>
    </row>
    <row r="2019" spans="1:4" x14ac:dyDescent="0.55000000000000004">
      <c r="A2019" s="346"/>
      <c r="B2019" s="358"/>
      <c r="C2019" s="359"/>
      <c r="D2019" s="360"/>
    </row>
    <row r="2020" spans="1:4" x14ac:dyDescent="0.55000000000000004">
      <c r="A2020" s="346"/>
      <c r="B2020" s="358"/>
      <c r="C2020" s="359"/>
      <c r="D2020" s="360"/>
    </row>
    <row r="2021" spans="1:4" x14ac:dyDescent="0.55000000000000004">
      <c r="A2021" s="346"/>
      <c r="B2021" s="358"/>
      <c r="C2021" s="359"/>
      <c r="D2021" s="360"/>
    </row>
    <row r="2022" spans="1:4" x14ac:dyDescent="0.55000000000000004">
      <c r="A2022" s="346"/>
      <c r="B2022" s="358"/>
      <c r="C2022" s="359"/>
      <c r="D2022" s="360"/>
    </row>
    <row r="2023" spans="1:4" x14ac:dyDescent="0.55000000000000004">
      <c r="A2023" s="346"/>
      <c r="B2023" s="358"/>
      <c r="C2023" s="359"/>
      <c r="D2023" s="360"/>
    </row>
    <row r="2024" spans="1:4" x14ac:dyDescent="0.55000000000000004">
      <c r="A2024" s="346"/>
      <c r="B2024" s="358"/>
      <c r="C2024" s="359"/>
      <c r="D2024" s="360"/>
    </row>
    <row r="2025" spans="1:4" x14ac:dyDescent="0.55000000000000004">
      <c r="A2025" s="346"/>
      <c r="B2025" s="358"/>
      <c r="C2025" s="359"/>
      <c r="D2025" s="360"/>
    </row>
    <row r="2026" spans="1:4" x14ac:dyDescent="0.55000000000000004">
      <c r="A2026" s="346"/>
      <c r="B2026" s="358"/>
      <c r="C2026" s="359"/>
      <c r="D2026" s="360"/>
    </row>
    <row r="2027" spans="1:4" x14ac:dyDescent="0.55000000000000004">
      <c r="A2027" s="346"/>
      <c r="B2027" s="358"/>
      <c r="C2027" s="359"/>
      <c r="D2027" s="360"/>
    </row>
    <row r="2028" spans="1:4" x14ac:dyDescent="0.55000000000000004">
      <c r="A2028" s="346"/>
      <c r="B2028" s="358"/>
      <c r="C2028" s="359"/>
      <c r="D2028" s="360"/>
    </row>
    <row r="2029" spans="1:4" x14ac:dyDescent="0.55000000000000004">
      <c r="A2029" s="346"/>
      <c r="B2029" s="358"/>
      <c r="C2029" s="359"/>
      <c r="D2029" s="360"/>
    </row>
    <row r="2030" spans="1:4" x14ac:dyDescent="0.55000000000000004">
      <c r="A2030" s="346"/>
      <c r="B2030" s="358"/>
      <c r="C2030" s="359"/>
      <c r="D2030" s="360"/>
    </row>
    <row r="2031" spans="1:4" x14ac:dyDescent="0.55000000000000004">
      <c r="A2031" s="346"/>
      <c r="B2031" s="358"/>
      <c r="C2031" s="359"/>
      <c r="D2031" s="360"/>
    </row>
    <row r="2032" spans="1:4" x14ac:dyDescent="0.55000000000000004">
      <c r="A2032" s="346"/>
      <c r="B2032" s="358"/>
      <c r="C2032" s="359"/>
      <c r="D2032" s="360"/>
    </row>
    <row r="2033" spans="1:4" x14ac:dyDescent="0.55000000000000004">
      <c r="A2033" s="346"/>
      <c r="B2033" s="358"/>
      <c r="C2033" s="359"/>
      <c r="D2033" s="360"/>
    </row>
    <row r="2034" spans="1:4" x14ac:dyDescent="0.55000000000000004">
      <c r="A2034" s="346"/>
      <c r="B2034" s="358"/>
      <c r="C2034" s="359"/>
      <c r="D2034" s="360"/>
    </row>
    <row r="2035" spans="1:4" x14ac:dyDescent="0.55000000000000004">
      <c r="A2035" s="346"/>
      <c r="B2035" s="358"/>
      <c r="C2035" s="359"/>
      <c r="D2035" s="360"/>
    </row>
    <row r="2036" spans="1:4" x14ac:dyDescent="0.55000000000000004">
      <c r="A2036" s="346"/>
      <c r="B2036" s="358"/>
      <c r="C2036" s="359"/>
      <c r="D2036" s="360"/>
    </row>
    <row r="2037" spans="1:4" x14ac:dyDescent="0.55000000000000004">
      <c r="A2037" s="346"/>
      <c r="B2037" s="358"/>
      <c r="C2037" s="359"/>
      <c r="D2037" s="360"/>
    </row>
    <row r="2038" spans="1:4" x14ac:dyDescent="0.55000000000000004">
      <c r="A2038" s="346"/>
      <c r="B2038" s="358"/>
      <c r="C2038" s="359"/>
      <c r="D2038" s="360"/>
    </row>
    <row r="2039" spans="1:4" x14ac:dyDescent="0.55000000000000004">
      <c r="A2039" s="346"/>
      <c r="B2039" s="358"/>
      <c r="C2039" s="359"/>
      <c r="D2039" s="360"/>
    </row>
    <row r="2040" spans="1:4" x14ac:dyDescent="0.55000000000000004">
      <c r="A2040" s="346"/>
      <c r="B2040" s="358"/>
      <c r="C2040" s="359"/>
      <c r="D2040" s="360"/>
    </row>
    <row r="2041" spans="1:4" x14ac:dyDescent="0.55000000000000004">
      <c r="A2041" s="346"/>
      <c r="B2041" s="358"/>
      <c r="C2041" s="359"/>
      <c r="D2041" s="360"/>
    </row>
    <row r="2042" spans="1:4" x14ac:dyDescent="0.55000000000000004">
      <c r="A2042" s="346"/>
      <c r="B2042" s="358"/>
      <c r="C2042" s="359"/>
      <c r="D2042" s="360"/>
    </row>
    <row r="2043" spans="1:4" x14ac:dyDescent="0.55000000000000004">
      <c r="A2043" s="346"/>
      <c r="B2043" s="358"/>
      <c r="C2043" s="359"/>
      <c r="D2043" s="360"/>
    </row>
    <row r="2044" spans="1:4" x14ac:dyDescent="0.55000000000000004">
      <c r="A2044" s="346"/>
      <c r="B2044" s="358"/>
      <c r="C2044" s="359"/>
      <c r="D2044" s="360"/>
    </row>
    <row r="2045" spans="1:4" x14ac:dyDescent="0.55000000000000004">
      <c r="A2045" s="346"/>
      <c r="B2045" s="358"/>
      <c r="C2045" s="359"/>
      <c r="D2045" s="360"/>
    </row>
    <row r="2046" spans="1:4" x14ac:dyDescent="0.55000000000000004">
      <c r="A2046" s="346"/>
      <c r="B2046" s="358"/>
      <c r="C2046" s="359"/>
      <c r="D2046" s="360"/>
    </row>
    <row r="2047" spans="1:4" x14ac:dyDescent="0.55000000000000004">
      <c r="A2047" s="346"/>
      <c r="B2047" s="358"/>
      <c r="C2047" s="359"/>
      <c r="D2047" s="360"/>
    </row>
    <row r="2048" spans="1:4" x14ac:dyDescent="0.55000000000000004">
      <c r="A2048" s="346"/>
      <c r="B2048" s="358"/>
      <c r="C2048" s="359"/>
      <c r="D2048" s="360"/>
    </row>
    <row r="2049" spans="1:4" x14ac:dyDescent="0.55000000000000004">
      <c r="A2049" s="346"/>
      <c r="B2049" s="358"/>
      <c r="C2049" s="359"/>
      <c r="D2049" s="360"/>
    </row>
    <row r="2050" spans="1:4" x14ac:dyDescent="0.55000000000000004">
      <c r="A2050" s="346"/>
      <c r="B2050" s="358"/>
      <c r="C2050" s="359"/>
      <c r="D2050" s="360"/>
    </row>
    <row r="2051" spans="1:4" x14ac:dyDescent="0.55000000000000004">
      <c r="A2051" s="346"/>
      <c r="B2051" s="358"/>
      <c r="C2051" s="359"/>
      <c r="D2051" s="360"/>
    </row>
    <row r="2052" spans="1:4" x14ac:dyDescent="0.55000000000000004">
      <c r="A2052" s="346"/>
      <c r="B2052" s="358"/>
      <c r="C2052" s="359"/>
      <c r="D2052" s="360"/>
    </row>
    <row r="2053" spans="1:4" x14ac:dyDescent="0.55000000000000004">
      <c r="A2053" s="346"/>
      <c r="B2053" s="358"/>
      <c r="C2053" s="359"/>
      <c r="D2053" s="360"/>
    </row>
    <row r="2054" spans="1:4" x14ac:dyDescent="0.55000000000000004">
      <c r="A2054" s="346"/>
      <c r="B2054" s="358"/>
      <c r="C2054" s="359"/>
      <c r="D2054" s="360"/>
    </row>
    <row r="2055" spans="1:4" x14ac:dyDescent="0.55000000000000004">
      <c r="A2055" s="346"/>
      <c r="B2055" s="358"/>
      <c r="C2055" s="359"/>
      <c r="D2055" s="360"/>
    </row>
    <row r="2056" spans="1:4" x14ac:dyDescent="0.55000000000000004">
      <c r="A2056" s="346"/>
      <c r="B2056" s="358"/>
      <c r="C2056" s="359"/>
      <c r="D2056" s="360"/>
    </row>
    <row r="2057" spans="1:4" x14ac:dyDescent="0.55000000000000004">
      <c r="A2057" s="346"/>
      <c r="B2057" s="358"/>
      <c r="C2057" s="359"/>
      <c r="D2057" s="360"/>
    </row>
    <row r="2058" spans="1:4" x14ac:dyDescent="0.55000000000000004">
      <c r="A2058" s="346"/>
      <c r="B2058" s="358"/>
      <c r="C2058" s="359"/>
      <c r="D2058" s="360"/>
    </row>
    <row r="2059" spans="1:4" x14ac:dyDescent="0.55000000000000004">
      <c r="A2059" s="346"/>
      <c r="B2059" s="358"/>
      <c r="C2059" s="359"/>
      <c r="D2059" s="360"/>
    </row>
    <row r="2060" spans="1:4" x14ac:dyDescent="0.55000000000000004">
      <c r="A2060" s="346"/>
      <c r="B2060" s="358"/>
      <c r="C2060" s="359"/>
      <c r="D2060" s="360"/>
    </row>
    <row r="2061" spans="1:4" x14ac:dyDescent="0.55000000000000004">
      <c r="A2061" s="346"/>
      <c r="B2061" s="358"/>
      <c r="C2061" s="359"/>
      <c r="D2061" s="360"/>
    </row>
    <row r="2062" spans="1:4" x14ac:dyDescent="0.55000000000000004">
      <c r="A2062" s="346"/>
      <c r="B2062" s="358"/>
      <c r="C2062" s="359"/>
      <c r="D2062" s="360"/>
    </row>
    <row r="2063" spans="1:4" x14ac:dyDescent="0.55000000000000004">
      <c r="A2063" s="346"/>
      <c r="B2063" s="358"/>
      <c r="C2063" s="359"/>
      <c r="D2063" s="360"/>
    </row>
    <row r="2064" spans="1:4" x14ac:dyDescent="0.55000000000000004">
      <c r="A2064" s="346"/>
      <c r="B2064" s="358"/>
      <c r="C2064" s="359"/>
      <c r="D2064" s="360"/>
    </row>
    <row r="2065" spans="1:4" x14ac:dyDescent="0.55000000000000004">
      <c r="A2065" s="346"/>
      <c r="B2065" s="358"/>
      <c r="C2065" s="359"/>
      <c r="D2065" s="360"/>
    </row>
    <row r="2066" spans="1:4" x14ac:dyDescent="0.55000000000000004">
      <c r="A2066" s="346"/>
      <c r="B2066" s="358"/>
      <c r="C2066" s="359"/>
      <c r="D2066" s="360"/>
    </row>
    <row r="2067" spans="1:4" x14ac:dyDescent="0.55000000000000004">
      <c r="A2067" s="346"/>
      <c r="B2067" s="358"/>
      <c r="C2067" s="359"/>
      <c r="D2067" s="360"/>
    </row>
    <row r="2068" spans="1:4" x14ac:dyDescent="0.55000000000000004">
      <c r="A2068" s="346"/>
      <c r="B2068" s="358"/>
      <c r="C2068" s="359"/>
      <c r="D2068" s="360"/>
    </row>
    <row r="2069" spans="1:4" x14ac:dyDescent="0.55000000000000004">
      <c r="A2069" s="346"/>
      <c r="B2069" s="358"/>
      <c r="C2069" s="359"/>
      <c r="D2069" s="360"/>
    </row>
    <row r="2070" spans="1:4" x14ac:dyDescent="0.55000000000000004">
      <c r="A2070" s="346"/>
      <c r="B2070" s="358"/>
      <c r="C2070" s="359"/>
      <c r="D2070" s="360"/>
    </row>
    <row r="2071" spans="1:4" x14ac:dyDescent="0.55000000000000004">
      <c r="A2071" s="346"/>
      <c r="B2071" s="358"/>
      <c r="C2071" s="359"/>
      <c r="D2071" s="360"/>
    </row>
    <row r="2072" spans="1:4" x14ac:dyDescent="0.55000000000000004">
      <c r="A2072" s="346"/>
      <c r="B2072" s="358"/>
      <c r="C2072" s="359"/>
      <c r="D2072" s="360"/>
    </row>
    <row r="2073" spans="1:4" x14ac:dyDescent="0.55000000000000004">
      <c r="A2073" s="346"/>
      <c r="B2073" s="358"/>
      <c r="C2073" s="359"/>
      <c r="D2073" s="360"/>
    </row>
    <row r="2074" spans="1:4" x14ac:dyDescent="0.55000000000000004">
      <c r="A2074" s="346"/>
      <c r="B2074" s="358"/>
      <c r="C2074" s="359"/>
      <c r="D2074" s="360"/>
    </row>
    <row r="2075" spans="1:4" x14ac:dyDescent="0.55000000000000004">
      <c r="A2075" s="346"/>
      <c r="B2075" s="358"/>
      <c r="C2075" s="359"/>
      <c r="D2075" s="360"/>
    </row>
    <row r="2076" spans="1:4" x14ac:dyDescent="0.55000000000000004">
      <c r="A2076" s="346"/>
      <c r="B2076" s="358"/>
      <c r="C2076" s="359"/>
      <c r="D2076" s="360"/>
    </row>
    <row r="2077" spans="1:4" x14ac:dyDescent="0.55000000000000004">
      <c r="A2077" s="346"/>
      <c r="B2077" s="358"/>
      <c r="C2077" s="359"/>
      <c r="D2077" s="360"/>
    </row>
    <row r="2078" spans="1:4" x14ac:dyDescent="0.55000000000000004">
      <c r="A2078" s="346"/>
      <c r="B2078" s="358"/>
      <c r="C2078" s="359"/>
      <c r="D2078" s="360"/>
    </row>
    <row r="2079" spans="1:4" x14ac:dyDescent="0.55000000000000004">
      <c r="A2079" s="346"/>
      <c r="B2079" s="358"/>
      <c r="C2079" s="359"/>
      <c r="D2079" s="360"/>
    </row>
    <row r="2080" spans="1:4" x14ac:dyDescent="0.55000000000000004">
      <c r="A2080" s="346"/>
      <c r="B2080" s="358"/>
      <c r="C2080" s="359"/>
      <c r="D2080" s="360"/>
    </row>
    <row r="2081" spans="1:4" x14ac:dyDescent="0.55000000000000004">
      <c r="A2081" s="346"/>
      <c r="B2081" s="358"/>
      <c r="C2081" s="359"/>
      <c r="D2081" s="360"/>
    </row>
    <row r="2082" spans="1:4" x14ac:dyDescent="0.55000000000000004">
      <c r="A2082" s="346"/>
      <c r="B2082" s="358"/>
      <c r="C2082" s="359"/>
      <c r="D2082" s="360"/>
    </row>
    <row r="2083" spans="1:4" x14ac:dyDescent="0.55000000000000004">
      <c r="A2083" s="346"/>
      <c r="B2083" s="358"/>
      <c r="C2083" s="359"/>
      <c r="D2083" s="360"/>
    </row>
    <row r="2084" spans="1:4" x14ac:dyDescent="0.55000000000000004">
      <c r="A2084" s="346"/>
      <c r="B2084" s="358"/>
      <c r="C2084" s="359"/>
      <c r="D2084" s="360"/>
    </row>
    <row r="2085" spans="1:4" x14ac:dyDescent="0.55000000000000004">
      <c r="A2085" s="346"/>
      <c r="B2085" s="358"/>
      <c r="C2085" s="359"/>
      <c r="D2085" s="360"/>
    </row>
    <row r="2086" spans="1:4" x14ac:dyDescent="0.55000000000000004">
      <c r="A2086" s="346"/>
      <c r="B2086" s="358"/>
      <c r="C2086" s="359"/>
      <c r="D2086" s="360"/>
    </row>
    <row r="2087" spans="1:4" x14ac:dyDescent="0.55000000000000004">
      <c r="A2087" s="346"/>
      <c r="B2087" s="358"/>
      <c r="C2087" s="359"/>
      <c r="D2087" s="360"/>
    </row>
    <row r="2088" spans="1:4" x14ac:dyDescent="0.55000000000000004">
      <c r="A2088" s="346"/>
      <c r="B2088" s="358"/>
      <c r="C2088" s="359"/>
      <c r="D2088" s="360"/>
    </row>
    <row r="2089" spans="1:4" x14ac:dyDescent="0.55000000000000004">
      <c r="A2089" s="346"/>
      <c r="B2089" s="358"/>
      <c r="C2089" s="359"/>
      <c r="D2089" s="360"/>
    </row>
    <row r="2090" spans="1:4" x14ac:dyDescent="0.55000000000000004">
      <c r="A2090" s="346"/>
      <c r="B2090" s="358"/>
      <c r="C2090" s="359"/>
      <c r="D2090" s="360"/>
    </row>
    <row r="2091" spans="1:4" x14ac:dyDescent="0.55000000000000004">
      <c r="A2091" s="346"/>
      <c r="B2091" s="358"/>
      <c r="C2091" s="359"/>
      <c r="D2091" s="360"/>
    </row>
    <row r="2092" spans="1:4" x14ac:dyDescent="0.55000000000000004">
      <c r="A2092" s="346"/>
      <c r="B2092" s="358"/>
      <c r="C2092" s="359"/>
      <c r="D2092" s="360"/>
    </row>
    <row r="2093" spans="1:4" x14ac:dyDescent="0.55000000000000004">
      <c r="A2093" s="346"/>
      <c r="B2093" s="358"/>
      <c r="C2093" s="359"/>
      <c r="D2093" s="360"/>
    </row>
    <row r="2094" spans="1:4" x14ac:dyDescent="0.55000000000000004">
      <c r="A2094" s="346"/>
      <c r="B2094" s="358"/>
      <c r="C2094" s="359"/>
      <c r="D2094" s="360"/>
    </row>
    <row r="2095" spans="1:4" x14ac:dyDescent="0.55000000000000004">
      <c r="A2095" s="346"/>
      <c r="B2095" s="358"/>
      <c r="C2095" s="359"/>
      <c r="D2095" s="360"/>
    </row>
    <row r="2096" spans="1:4" x14ac:dyDescent="0.55000000000000004">
      <c r="A2096" s="346"/>
      <c r="B2096" s="358"/>
      <c r="C2096" s="359"/>
      <c r="D2096" s="360"/>
    </row>
    <row r="2097" spans="1:4" x14ac:dyDescent="0.55000000000000004">
      <c r="A2097" s="346"/>
      <c r="B2097" s="358"/>
      <c r="C2097" s="359"/>
      <c r="D2097" s="360"/>
    </row>
    <row r="2098" spans="1:4" x14ac:dyDescent="0.55000000000000004">
      <c r="A2098" s="346"/>
      <c r="B2098" s="358"/>
      <c r="C2098" s="359"/>
      <c r="D2098" s="360"/>
    </row>
    <row r="2099" spans="1:4" x14ac:dyDescent="0.55000000000000004">
      <c r="A2099" s="346"/>
      <c r="B2099" s="358"/>
      <c r="C2099" s="359"/>
      <c r="D2099" s="360"/>
    </row>
    <row r="2100" spans="1:4" x14ac:dyDescent="0.55000000000000004">
      <c r="A2100" s="346"/>
      <c r="B2100" s="358"/>
      <c r="C2100" s="359"/>
      <c r="D2100" s="360"/>
    </row>
    <row r="2101" spans="1:4" x14ac:dyDescent="0.55000000000000004">
      <c r="A2101" s="346"/>
      <c r="B2101" s="358"/>
      <c r="C2101" s="359"/>
      <c r="D2101" s="360"/>
    </row>
    <row r="2102" spans="1:4" x14ac:dyDescent="0.55000000000000004">
      <c r="A2102" s="346"/>
      <c r="B2102" s="358"/>
      <c r="C2102" s="359"/>
      <c r="D2102" s="360"/>
    </row>
    <row r="2103" spans="1:4" x14ac:dyDescent="0.55000000000000004">
      <c r="A2103" s="346"/>
      <c r="B2103" s="358"/>
      <c r="C2103" s="359"/>
      <c r="D2103" s="360"/>
    </row>
    <row r="2104" spans="1:4" x14ac:dyDescent="0.55000000000000004">
      <c r="A2104" s="346"/>
      <c r="B2104" s="358"/>
      <c r="C2104" s="359"/>
      <c r="D2104" s="360"/>
    </row>
    <row r="2105" spans="1:4" x14ac:dyDescent="0.55000000000000004">
      <c r="A2105" s="346"/>
      <c r="B2105" s="358"/>
      <c r="C2105" s="359"/>
      <c r="D2105" s="360"/>
    </row>
    <row r="2106" spans="1:4" x14ac:dyDescent="0.55000000000000004">
      <c r="A2106" s="346"/>
      <c r="B2106" s="358"/>
      <c r="C2106" s="359"/>
      <c r="D2106" s="360"/>
    </row>
    <row r="2107" spans="1:4" x14ac:dyDescent="0.55000000000000004">
      <c r="A2107" s="346"/>
      <c r="B2107" s="358"/>
      <c r="C2107" s="359"/>
      <c r="D2107" s="360"/>
    </row>
    <row r="2108" spans="1:4" x14ac:dyDescent="0.55000000000000004">
      <c r="A2108" s="346"/>
      <c r="B2108" s="358"/>
      <c r="C2108" s="359"/>
      <c r="D2108" s="360"/>
    </row>
    <row r="2109" spans="1:4" x14ac:dyDescent="0.55000000000000004">
      <c r="A2109" s="346"/>
      <c r="B2109" s="358"/>
      <c r="C2109" s="359"/>
      <c r="D2109" s="360"/>
    </row>
    <row r="2110" spans="1:4" x14ac:dyDescent="0.55000000000000004">
      <c r="A2110" s="346"/>
      <c r="B2110" s="358"/>
      <c r="C2110" s="359"/>
      <c r="D2110" s="360"/>
    </row>
    <row r="2111" spans="1:4" x14ac:dyDescent="0.55000000000000004">
      <c r="A2111" s="346"/>
      <c r="B2111" s="358"/>
      <c r="C2111" s="359"/>
      <c r="D2111" s="360"/>
    </row>
    <row r="2112" spans="1:4" x14ac:dyDescent="0.55000000000000004">
      <c r="A2112" s="346"/>
      <c r="B2112" s="358"/>
      <c r="C2112" s="359"/>
      <c r="D2112" s="360"/>
    </row>
    <row r="2113" spans="1:4" x14ac:dyDescent="0.55000000000000004">
      <c r="A2113" s="346"/>
      <c r="B2113" s="358"/>
      <c r="C2113" s="359"/>
      <c r="D2113" s="360"/>
    </row>
    <row r="2114" spans="1:4" x14ac:dyDescent="0.55000000000000004">
      <c r="A2114" s="346"/>
      <c r="B2114" s="358"/>
      <c r="C2114" s="359"/>
      <c r="D2114" s="360"/>
    </row>
    <row r="2115" spans="1:4" x14ac:dyDescent="0.55000000000000004">
      <c r="A2115" s="346"/>
      <c r="B2115" s="358"/>
      <c r="C2115" s="359"/>
      <c r="D2115" s="360"/>
    </row>
    <row r="2116" spans="1:4" x14ac:dyDescent="0.55000000000000004">
      <c r="A2116" s="346"/>
      <c r="B2116" s="358"/>
      <c r="C2116" s="359"/>
      <c r="D2116" s="360"/>
    </row>
    <row r="2117" spans="1:4" x14ac:dyDescent="0.55000000000000004">
      <c r="A2117" s="346"/>
      <c r="B2117" s="358"/>
      <c r="C2117" s="359"/>
      <c r="D2117" s="360"/>
    </row>
    <row r="2118" spans="1:4" x14ac:dyDescent="0.55000000000000004">
      <c r="A2118" s="346"/>
      <c r="B2118" s="358"/>
      <c r="C2118" s="359"/>
      <c r="D2118" s="360"/>
    </row>
    <row r="2119" spans="1:4" x14ac:dyDescent="0.55000000000000004">
      <c r="A2119" s="346"/>
      <c r="B2119" s="358"/>
      <c r="C2119" s="359"/>
      <c r="D2119" s="360"/>
    </row>
    <row r="2120" spans="1:4" x14ac:dyDescent="0.55000000000000004">
      <c r="A2120" s="346"/>
      <c r="B2120" s="358"/>
      <c r="C2120" s="359"/>
      <c r="D2120" s="360"/>
    </row>
    <row r="2121" spans="1:4" x14ac:dyDescent="0.55000000000000004">
      <c r="A2121" s="346"/>
      <c r="B2121" s="358"/>
      <c r="C2121" s="359"/>
      <c r="D2121" s="360"/>
    </row>
    <row r="2122" spans="1:4" x14ac:dyDescent="0.55000000000000004">
      <c r="A2122" s="346"/>
      <c r="B2122" s="358"/>
      <c r="C2122" s="359"/>
      <c r="D2122" s="360"/>
    </row>
    <row r="2123" spans="1:4" x14ac:dyDescent="0.55000000000000004">
      <c r="A2123" s="346"/>
      <c r="B2123" s="358"/>
      <c r="C2123" s="359"/>
      <c r="D2123" s="360"/>
    </row>
    <row r="2124" spans="1:4" x14ac:dyDescent="0.55000000000000004">
      <c r="A2124" s="346"/>
      <c r="B2124" s="358"/>
      <c r="C2124" s="359"/>
      <c r="D2124" s="360"/>
    </row>
    <row r="2125" spans="1:4" x14ac:dyDescent="0.55000000000000004">
      <c r="A2125" s="346"/>
      <c r="B2125" s="358"/>
      <c r="C2125" s="359"/>
      <c r="D2125" s="360"/>
    </row>
    <row r="2126" spans="1:4" x14ac:dyDescent="0.55000000000000004">
      <c r="A2126" s="346"/>
      <c r="B2126" s="358"/>
      <c r="C2126" s="359"/>
      <c r="D2126" s="360"/>
    </row>
    <row r="2127" spans="1:4" x14ac:dyDescent="0.55000000000000004">
      <c r="A2127" s="346"/>
      <c r="B2127" s="358"/>
      <c r="C2127" s="359"/>
      <c r="D2127" s="360"/>
    </row>
    <row r="2128" spans="1:4" x14ac:dyDescent="0.55000000000000004">
      <c r="A2128" s="346"/>
      <c r="B2128" s="358"/>
      <c r="C2128" s="359"/>
      <c r="D2128" s="360"/>
    </row>
    <row r="2129" spans="1:4" x14ac:dyDescent="0.55000000000000004">
      <c r="A2129" s="346"/>
      <c r="B2129" s="358"/>
      <c r="C2129" s="359"/>
      <c r="D2129" s="360"/>
    </row>
    <row r="2130" spans="1:4" x14ac:dyDescent="0.55000000000000004">
      <c r="A2130" s="346"/>
      <c r="B2130" s="358"/>
      <c r="C2130" s="359"/>
      <c r="D2130" s="360"/>
    </row>
    <row r="2131" spans="1:4" x14ac:dyDescent="0.55000000000000004">
      <c r="A2131" s="346"/>
      <c r="B2131" s="358"/>
      <c r="C2131" s="359"/>
      <c r="D2131" s="360"/>
    </row>
    <row r="2132" spans="1:4" x14ac:dyDescent="0.55000000000000004">
      <c r="A2132" s="346"/>
      <c r="B2132" s="358"/>
      <c r="C2132" s="359"/>
      <c r="D2132" s="360"/>
    </row>
    <row r="2133" spans="1:4" x14ac:dyDescent="0.55000000000000004">
      <c r="A2133" s="346"/>
      <c r="B2133" s="358"/>
      <c r="C2133" s="359"/>
      <c r="D2133" s="360"/>
    </row>
    <row r="2134" spans="1:4" x14ac:dyDescent="0.55000000000000004">
      <c r="A2134" s="346"/>
      <c r="B2134" s="358"/>
      <c r="C2134" s="359"/>
      <c r="D2134" s="360"/>
    </row>
    <row r="2135" spans="1:4" x14ac:dyDescent="0.55000000000000004">
      <c r="A2135" s="346"/>
      <c r="B2135" s="358"/>
      <c r="C2135" s="359"/>
      <c r="D2135" s="360"/>
    </row>
    <row r="2136" spans="1:4" x14ac:dyDescent="0.55000000000000004">
      <c r="A2136" s="346"/>
      <c r="B2136" s="358"/>
      <c r="C2136" s="359"/>
      <c r="D2136" s="360"/>
    </row>
    <row r="2137" spans="1:4" x14ac:dyDescent="0.55000000000000004">
      <c r="A2137" s="346"/>
      <c r="B2137" s="358"/>
      <c r="C2137" s="359"/>
      <c r="D2137" s="360"/>
    </row>
    <row r="2138" spans="1:4" x14ac:dyDescent="0.55000000000000004">
      <c r="A2138" s="346"/>
      <c r="B2138" s="358"/>
      <c r="C2138" s="359"/>
      <c r="D2138" s="360"/>
    </row>
    <row r="2139" spans="1:4" x14ac:dyDescent="0.55000000000000004">
      <c r="A2139" s="346"/>
      <c r="B2139" s="358"/>
      <c r="C2139" s="359"/>
      <c r="D2139" s="360"/>
    </row>
    <row r="2140" spans="1:4" x14ac:dyDescent="0.55000000000000004">
      <c r="A2140" s="346"/>
      <c r="B2140" s="358"/>
      <c r="C2140" s="359"/>
      <c r="D2140" s="360"/>
    </row>
    <row r="2141" spans="1:4" x14ac:dyDescent="0.55000000000000004">
      <c r="A2141" s="346"/>
      <c r="B2141" s="358"/>
      <c r="C2141" s="359"/>
      <c r="D2141" s="360"/>
    </row>
    <row r="2142" spans="1:4" x14ac:dyDescent="0.55000000000000004">
      <c r="A2142" s="346"/>
      <c r="B2142" s="358"/>
      <c r="C2142" s="359"/>
      <c r="D2142" s="360"/>
    </row>
    <row r="2143" spans="1:4" x14ac:dyDescent="0.55000000000000004">
      <c r="A2143" s="346"/>
      <c r="B2143" s="358"/>
      <c r="C2143" s="359"/>
      <c r="D2143" s="360"/>
    </row>
    <row r="2144" spans="1:4" x14ac:dyDescent="0.55000000000000004">
      <c r="A2144" s="346"/>
      <c r="B2144" s="358"/>
      <c r="C2144" s="359"/>
      <c r="D2144" s="360"/>
    </row>
    <row r="2145" spans="1:4" x14ac:dyDescent="0.55000000000000004">
      <c r="A2145" s="346"/>
      <c r="B2145" s="358"/>
      <c r="C2145" s="359"/>
      <c r="D2145" s="360"/>
    </row>
    <row r="2146" spans="1:4" x14ac:dyDescent="0.55000000000000004">
      <c r="A2146" s="346"/>
      <c r="B2146" s="358"/>
      <c r="C2146" s="359"/>
      <c r="D2146" s="360"/>
    </row>
    <row r="2147" spans="1:4" x14ac:dyDescent="0.55000000000000004">
      <c r="A2147" s="346"/>
      <c r="B2147" s="358"/>
      <c r="C2147" s="359"/>
      <c r="D2147" s="360"/>
    </row>
    <row r="2148" spans="1:4" x14ac:dyDescent="0.55000000000000004">
      <c r="A2148" s="346"/>
      <c r="B2148" s="358"/>
      <c r="C2148" s="359"/>
      <c r="D2148" s="360"/>
    </row>
    <row r="2149" spans="1:4" x14ac:dyDescent="0.55000000000000004">
      <c r="A2149" s="346"/>
      <c r="B2149" s="358"/>
      <c r="C2149" s="359"/>
      <c r="D2149" s="360"/>
    </row>
    <row r="2150" spans="1:4" x14ac:dyDescent="0.55000000000000004">
      <c r="A2150" s="346"/>
      <c r="B2150" s="358"/>
      <c r="C2150" s="359"/>
      <c r="D2150" s="360"/>
    </row>
    <row r="2151" spans="1:4" x14ac:dyDescent="0.55000000000000004">
      <c r="A2151" s="346"/>
      <c r="B2151" s="358"/>
      <c r="C2151" s="359"/>
      <c r="D2151" s="360"/>
    </row>
    <row r="2152" spans="1:4" x14ac:dyDescent="0.55000000000000004">
      <c r="A2152" s="346"/>
      <c r="B2152" s="358"/>
      <c r="C2152" s="359"/>
      <c r="D2152" s="360"/>
    </row>
    <row r="2153" spans="1:4" x14ac:dyDescent="0.55000000000000004">
      <c r="A2153" s="346"/>
      <c r="B2153" s="358"/>
      <c r="C2153" s="359"/>
      <c r="D2153" s="360"/>
    </row>
    <row r="2154" spans="1:4" x14ac:dyDescent="0.55000000000000004">
      <c r="A2154" s="346"/>
      <c r="B2154" s="358"/>
      <c r="C2154" s="359"/>
      <c r="D2154" s="360"/>
    </row>
    <row r="2155" spans="1:4" x14ac:dyDescent="0.55000000000000004">
      <c r="A2155" s="346"/>
      <c r="B2155" s="358"/>
      <c r="C2155" s="359"/>
      <c r="D2155" s="360"/>
    </row>
    <row r="2156" spans="1:4" x14ac:dyDescent="0.55000000000000004">
      <c r="A2156" s="346"/>
      <c r="B2156" s="358"/>
      <c r="C2156" s="359"/>
      <c r="D2156" s="360"/>
    </row>
    <row r="2157" spans="1:4" x14ac:dyDescent="0.55000000000000004">
      <c r="A2157" s="346"/>
      <c r="B2157" s="358"/>
      <c r="C2157" s="359"/>
      <c r="D2157" s="360"/>
    </row>
    <row r="2158" spans="1:4" x14ac:dyDescent="0.55000000000000004">
      <c r="A2158" s="346"/>
      <c r="B2158" s="358"/>
      <c r="C2158" s="359"/>
      <c r="D2158" s="360"/>
    </row>
    <row r="2159" spans="1:4" x14ac:dyDescent="0.55000000000000004">
      <c r="A2159" s="346"/>
      <c r="B2159" s="358"/>
      <c r="C2159" s="359"/>
      <c r="D2159" s="360"/>
    </row>
    <row r="2160" spans="1:4" x14ac:dyDescent="0.55000000000000004">
      <c r="A2160" s="346"/>
      <c r="B2160" s="358"/>
      <c r="C2160" s="359"/>
      <c r="D2160" s="360"/>
    </row>
    <row r="2161" spans="1:4" x14ac:dyDescent="0.55000000000000004">
      <c r="A2161" s="346"/>
      <c r="B2161" s="358"/>
      <c r="C2161" s="359"/>
      <c r="D2161" s="360"/>
    </row>
    <row r="2162" spans="1:4" x14ac:dyDescent="0.55000000000000004">
      <c r="A2162" s="346"/>
      <c r="B2162" s="358"/>
      <c r="C2162" s="359"/>
      <c r="D2162" s="360"/>
    </row>
    <row r="2163" spans="1:4" x14ac:dyDescent="0.55000000000000004">
      <c r="A2163" s="346"/>
      <c r="B2163" s="358"/>
      <c r="C2163" s="359"/>
      <c r="D2163" s="360"/>
    </row>
    <row r="2164" spans="1:4" x14ac:dyDescent="0.55000000000000004">
      <c r="A2164" s="346"/>
      <c r="B2164" s="358"/>
      <c r="C2164" s="359"/>
      <c r="D2164" s="360"/>
    </row>
    <row r="2165" spans="1:4" x14ac:dyDescent="0.55000000000000004">
      <c r="A2165" s="346"/>
      <c r="B2165" s="358"/>
      <c r="C2165" s="359"/>
      <c r="D2165" s="360"/>
    </row>
    <row r="2166" spans="1:4" x14ac:dyDescent="0.55000000000000004">
      <c r="A2166" s="346"/>
      <c r="B2166" s="358"/>
      <c r="C2166" s="359"/>
      <c r="D2166" s="360"/>
    </row>
    <row r="2167" spans="1:4" x14ac:dyDescent="0.55000000000000004">
      <c r="A2167" s="346"/>
      <c r="B2167" s="358"/>
      <c r="C2167" s="359"/>
      <c r="D2167" s="360"/>
    </row>
    <row r="2168" spans="1:4" x14ac:dyDescent="0.55000000000000004">
      <c r="A2168" s="346"/>
      <c r="B2168" s="358"/>
      <c r="C2168" s="359"/>
      <c r="D2168" s="360"/>
    </row>
    <row r="2169" spans="1:4" x14ac:dyDescent="0.55000000000000004">
      <c r="A2169" s="346"/>
      <c r="B2169" s="358"/>
      <c r="C2169" s="359"/>
      <c r="D2169" s="360"/>
    </row>
    <row r="2170" spans="1:4" x14ac:dyDescent="0.55000000000000004">
      <c r="A2170" s="346"/>
      <c r="B2170" s="358"/>
      <c r="C2170" s="359"/>
      <c r="D2170" s="360"/>
    </row>
    <row r="2171" spans="1:4" x14ac:dyDescent="0.55000000000000004">
      <c r="A2171" s="346"/>
      <c r="B2171" s="358"/>
      <c r="C2171" s="359"/>
      <c r="D2171" s="360"/>
    </row>
    <row r="2172" spans="1:4" x14ac:dyDescent="0.55000000000000004">
      <c r="A2172" s="346"/>
      <c r="B2172" s="358"/>
      <c r="C2172" s="359"/>
      <c r="D2172" s="360"/>
    </row>
    <row r="2173" spans="1:4" x14ac:dyDescent="0.55000000000000004">
      <c r="A2173" s="346"/>
      <c r="B2173" s="358"/>
      <c r="C2173" s="359"/>
      <c r="D2173" s="360"/>
    </row>
    <row r="2174" spans="1:4" x14ac:dyDescent="0.55000000000000004">
      <c r="A2174" s="346"/>
      <c r="B2174" s="358"/>
      <c r="C2174" s="359"/>
      <c r="D2174" s="360"/>
    </row>
    <row r="2175" spans="1:4" x14ac:dyDescent="0.55000000000000004">
      <c r="A2175" s="346"/>
      <c r="B2175" s="358"/>
      <c r="C2175" s="359"/>
      <c r="D2175" s="360"/>
    </row>
    <row r="2176" spans="1:4" x14ac:dyDescent="0.55000000000000004">
      <c r="A2176" s="346"/>
      <c r="B2176" s="358"/>
      <c r="C2176" s="359"/>
      <c r="D2176" s="360"/>
    </row>
    <row r="2177" spans="1:4" x14ac:dyDescent="0.55000000000000004">
      <c r="A2177" s="346"/>
      <c r="B2177" s="358"/>
      <c r="C2177" s="359"/>
      <c r="D2177" s="360"/>
    </row>
    <row r="2178" spans="1:4" x14ac:dyDescent="0.55000000000000004">
      <c r="A2178" s="346"/>
      <c r="B2178" s="358"/>
      <c r="C2178" s="359"/>
      <c r="D2178" s="360"/>
    </row>
    <row r="2179" spans="1:4" x14ac:dyDescent="0.55000000000000004">
      <c r="A2179" s="346"/>
      <c r="B2179" s="358"/>
      <c r="C2179" s="359"/>
      <c r="D2179" s="360"/>
    </row>
    <row r="2180" spans="1:4" x14ac:dyDescent="0.55000000000000004">
      <c r="A2180" s="346"/>
      <c r="B2180" s="358"/>
      <c r="C2180" s="359"/>
      <c r="D2180" s="360"/>
    </row>
    <row r="2181" spans="1:4" x14ac:dyDescent="0.55000000000000004">
      <c r="A2181" s="346"/>
      <c r="B2181" s="358"/>
      <c r="C2181" s="359"/>
      <c r="D2181" s="360"/>
    </row>
    <row r="2182" spans="1:4" x14ac:dyDescent="0.55000000000000004">
      <c r="A2182" s="346"/>
      <c r="B2182" s="358"/>
      <c r="C2182" s="359"/>
      <c r="D2182" s="360"/>
    </row>
    <row r="2183" spans="1:4" x14ac:dyDescent="0.55000000000000004">
      <c r="A2183" s="346"/>
      <c r="B2183" s="358"/>
      <c r="C2183" s="359"/>
      <c r="D2183" s="360"/>
    </row>
    <row r="2184" spans="1:4" x14ac:dyDescent="0.55000000000000004">
      <c r="A2184" s="346"/>
      <c r="B2184" s="358"/>
      <c r="C2184" s="359"/>
      <c r="D2184" s="360"/>
    </row>
    <row r="2185" spans="1:4" x14ac:dyDescent="0.55000000000000004">
      <c r="A2185" s="346"/>
      <c r="B2185" s="358"/>
      <c r="C2185" s="359"/>
      <c r="D2185" s="360"/>
    </row>
    <row r="2186" spans="1:4" x14ac:dyDescent="0.55000000000000004">
      <c r="A2186" s="346"/>
      <c r="B2186" s="358"/>
      <c r="C2186" s="359"/>
      <c r="D2186" s="360"/>
    </row>
    <row r="2187" spans="1:4" x14ac:dyDescent="0.55000000000000004">
      <c r="A2187" s="346"/>
      <c r="B2187" s="358"/>
      <c r="C2187" s="359"/>
      <c r="D2187" s="360"/>
    </row>
    <row r="2188" spans="1:4" x14ac:dyDescent="0.55000000000000004">
      <c r="A2188" s="346"/>
      <c r="B2188" s="358"/>
      <c r="C2188" s="359"/>
      <c r="D2188" s="360"/>
    </row>
    <row r="2189" spans="1:4" x14ac:dyDescent="0.55000000000000004">
      <c r="A2189" s="346"/>
      <c r="B2189" s="358"/>
      <c r="C2189" s="359"/>
      <c r="D2189" s="360"/>
    </row>
    <row r="2190" spans="1:4" x14ac:dyDescent="0.55000000000000004">
      <c r="A2190" s="346"/>
      <c r="B2190" s="358"/>
      <c r="C2190" s="359"/>
      <c r="D2190" s="360"/>
    </row>
    <row r="2191" spans="1:4" x14ac:dyDescent="0.55000000000000004">
      <c r="A2191" s="346"/>
      <c r="B2191" s="358"/>
      <c r="C2191" s="359"/>
      <c r="D2191" s="360"/>
    </row>
    <row r="2192" spans="1:4" x14ac:dyDescent="0.55000000000000004">
      <c r="A2192" s="346"/>
      <c r="B2192" s="358"/>
      <c r="C2192" s="359"/>
      <c r="D2192" s="360"/>
    </row>
    <row r="2193" spans="1:4" x14ac:dyDescent="0.55000000000000004">
      <c r="A2193" s="346"/>
      <c r="B2193" s="358"/>
      <c r="C2193" s="359"/>
      <c r="D2193" s="360"/>
    </row>
    <row r="2194" spans="1:4" x14ac:dyDescent="0.55000000000000004">
      <c r="A2194" s="346"/>
      <c r="B2194" s="358"/>
      <c r="C2194" s="359"/>
      <c r="D2194" s="360"/>
    </row>
    <row r="2195" spans="1:4" x14ac:dyDescent="0.55000000000000004">
      <c r="A2195" s="346"/>
      <c r="B2195" s="358"/>
      <c r="C2195" s="359"/>
      <c r="D2195" s="360"/>
    </row>
    <row r="2196" spans="1:4" x14ac:dyDescent="0.55000000000000004">
      <c r="A2196" s="346"/>
      <c r="B2196" s="358"/>
      <c r="C2196" s="359"/>
      <c r="D2196" s="360"/>
    </row>
    <row r="2197" spans="1:4" x14ac:dyDescent="0.55000000000000004">
      <c r="A2197" s="346"/>
      <c r="B2197" s="358"/>
      <c r="C2197" s="359"/>
      <c r="D2197" s="360"/>
    </row>
    <row r="2198" spans="1:4" x14ac:dyDescent="0.55000000000000004">
      <c r="A2198" s="346"/>
      <c r="B2198" s="358"/>
      <c r="C2198" s="359"/>
      <c r="D2198" s="360"/>
    </row>
    <row r="2199" spans="1:4" x14ac:dyDescent="0.55000000000000004">
      <c r="A2199" s="346"/>
      <c r="B2199" s="358"/>
      <c r="C2199" s="359"/>
      <c r="D2199" s="360"/>
    </row>
    <row r="2200" spans="1:4" x14ac:dyDescent="0.55000000000000004">
      <c r="A2200" s="346"/>
      <c r="B2200" s="358"/>
      <c r="C2200" s="359"/>
      <c r="D2200" s="360"/>
    </row>
    <row r="2201" spans="1:4" x14ac:dyDescent="0.55000000000000004">
      <c r="A2201" s="346"/>
      <c r="B2201" s="358"/>
      <c r="C2201" s="359"/>
      <c r="D2201" s="360"/>
    </row>
    <row r="2202" spans="1:4" x14ac:dyDescent="0.55000000000000004">
      <c r="A2202" s="346"/>
      <c r="B2202" s="358"/>
      <c r="C2202" s="359"/>
      <c r="D2202" s="360"/>
    </row>
    <row r="2203" spans="1:4" x14ac:dyDescent="0.55000000000000004">
      <c r="A2203" s="346"/>
      <c r="B2203" s="358"/>
      <c r="C2203" s="359"/>
      <c r="D2203" s="360"/>
    </row>
    <row r="2204" spans="1:4" x14ac:dyDescent="0.55000000000000004">
      <c r="A2204" s="346"/>
      <c r="B2204" s="358"/>
      <c r="C2204" s="359"/>
      <c r="D2204" s="360"/>
    </row>
    <row r="2205" spans="1:4" x14ac:dyDescent="0.55000000000000004">
      <c r="A2205" s="346"/>
      <c r="B2205" s="358"/>
      <c r="C2205" s="359"/>
      <c r="D2205" s="360"/>
    </row>
    <row r="2206" spans="1:4" x14ac:dyDescent="0.55000000000000004">
      <c r="A2206" s="346"/>
      <c r="B2206" s="358"/>
      <c r="C2206" s="359"/>
      <c r="D2206" s="360"/>
    </row>
    <row r="2207" spans="1:4" x14ac:dyDescent="0.55000000000000004">
      <c r="A2207" s="346"/>
      <c r="B2207" s="358"/>
      <c r="C2207" s="359"/>
      <c r="D2207" s="360"/>
    </row>
    <row r="2208" spans="1:4" x14ac:dyDescent="0.55000000000000004">
      <c r="A2208" s="346"/>
      <c r="B2208" s="358"/>
      <c r="C2208" s="359"/>
      <c r="D2208" s="360"/>
    </row>
    <row r="2209" spans="1:4" x14ac:dyDescent="0.55000000000000004">
      <c r="A2209" s="346"/>
      <c r="B2209" s="358"/>
      <c r="C2209" s="359"/>
      <c r="D2209" s="360"/>
    </row>
    <row r="2210" spans="1:4" x14ac:dyDescent="0.55000000000000004">
      <c r="A2210" s="346"/>
      <c r="B2210" s="358"/>
      <c r="C2210" s="359"/>
      <c r="D2210" s="360"/>
    </row>
    <row r="2211" spans="1:4" x14ac:dyDescent="0.55000000000000004">
      <c r="A2211" s="346"/>
      <c r="B2211" s="358"/>
      <c r="C2211" s="359"/>
      <c r="D2211" s="360"/>
    </row>
    <row r="2212" spans="1:4" x14ac:dyDescent="0.55000000000000004">
      <c r="A2212" s="346"/>
      <c r="B2212" s="358"/>
      <c r="C2212" s="359"/>
      <c r="D2212" s="360"/>
    </row>
    <row r="2213" spans="1:4" x14ac:dyDescent="0.55000000000000004">
      <c r="A2213" s="346"/>
      <c r="B2213" s="358"/>
      <c r="C2213" s="359"/>
      <c r="D2213" s="360"/>
    </row>
    <row r="2214" spans="1:4" x14ac:dyDescent="0.55000000000000004">
      <c r="A2214" s="346"/>
      <c r="B2214" s="358"/>
      <c r="C2214" s="359"/>
      <c r="D2214" s="360"/>
    </row>
    <row r="2215" spans="1:4" x14ac:dyDescent="0.55000000000000004">
      <c r="A2215" s="346"/>
      <c r="B2215" s="358"/>
      <c r="C2215" s="359"/>
      <c r="D2215" s="360"/>
    </row>
    <row r="2216" spans="1:4" x14ac:dyDescent="0.55000000000000004">
      <c r="A2216" s="346"/>
      <c r="B2216" s="358"/>
      <c r="C2216" s="359"/>
      <c r="D2216" s="360"/>
    </row>
    <row r="2217" spans="1:4" x14ac:dyDescent="0.55000000000000004">
      <c r="A2217" s="346"/>
      <c r="B2217" s="358"/>
      <c r="C2217" s="359"/>
      <c r="D2217" s="360"/>
    </row>
  </sheetData>
  <mergeCells count="1">
    <mergeCell ref="A3:K3"/>
  </mergeCells>
  <hyperlinks>
    <hyperlink ref="O1" location="Contents!A1" display="Return to contents page" xr:uid="{9C0C0DF5-544A-4919-A530-8DDD00D05CB0}"/>
  </hyperlinks>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7C019-A66D-4946-9C77-7590D64B8B8C}">
  <dimension ref="A1:L36"/>
  <sheetViews>
    <sheetView showGridLines="0" workbookViewId="0"/>
  </sheetViews>
  <sheetFormatPr defaultRowHeight="14.4" x14ac:dyDescent="0.55000000000000004"/>
  <cols>
    <col min="5" max="5" width="11.26171875" customWidth="1"/>
    <col min="6" max="6" width="10.41796875" customWidth="1"/>
  </cols>
  <sheetData>
    <row r="1" spans="1:12" x14ac:dyDescent="0.55000000000000004">
      <c r="A1" s="134" t="s">
        <v>845</v>
      </c>
      <c r="L1" s="2" t="s">
        <v>887</v>
      </c>
    </row>
    <row r="3" spans="1:12" s="131" customFormat="1" ht="22.8" x14ac:dyDescent="0.55000000000000004">
      <c r="A3" s="354" t="s">
        <v>891</v>
      </c>
      <c r="B3" s="354" t="s">
        <v>892</v>
      </c>
      <c r="C3" s="355" t="s">
        <v>893</v>
      </c>
      <c r="D3" s="355" t="s">
        <v>65</v>
      </c>
      <c r="E3" s="355" t="s">
        <v>894</v>
      </c>
      <c r="F3" s="355" t="s">
        <v>895</v>
      </c>
    </row>
    <row r="4" spans="1:12" x14ac:dyDescent="0.55000000000000004">
      <c r="A4" s="346" t="s">
        <v>41</v>
      </c>
      <c r="B4" s="346" t="s">
        <v>344</v>
      </c>
      <c r="C4" s="347">
        <v>10</v>
      </c>
      <c r="D4" s="348">
        <v>24226</v>
      </c>
      <c r="E4" s="348">
        <v>70544</v>
      </c>
      <c r="F4" s="349">
        <v>34.299999999999997</v>
      </c>
    </row>
    <row r="5" spans="1:12" x14ac:dyDescent="0.55000000000000004">
      <c r="A5" s="346" t="s">
        <v>41</v>
      </c>
      <c r="B5" s="346" t="s">
        <v>345</v>
      </c>
      <c r="C5" s="347">
        <v>11</v>
      </c>
      <c r="D5" s="348">
        <v>5490</v>
      </c>
      <c r="E5" s="348">
        <v>15929</v>
      </c>
      <c r="F5" s="349">
        <v>34.5</v>
      </c>
    </row>
    <row r="6" spans="1:12" x14ac:dyDescent="0.55000000000000004">
      <c r="A6" s="346" t="s">
        <v>41</v>
      </c>
      <c r="B6" s="346" t="s">
        <v>346</v>
      </c>
      <c r="C6" s="347">
        <v>12</v>
      </c>
      <c r="D6" s="348">
        <v>1590</v>
      </c>
      <c r="E6" s="348">
        <v>4766</v>
      </c>
      <c r="F6" s="349">
        <v>33.4</v>
      </c>
    </row>
    <row r="7" spans="1:12" x14ac:dyDescent="0.55000000000000004">
      <c r="A7" s="346" t="s">
        <v>41</v>
      </c>
      <c r="B7" s="346" t="s">
        <v>347</v>
      </c>
      <c r="C7" s="347">
        <v>13</v>
      </c>
      <c r="D7" s="348">
        <v>146</v>
      </c>
      <c r="E7" s="348">
        <v>407</v>
      </c>
      <c r="F7" s="349">
        <v>35.799999999999997</v>
      </c>
    </row>
    <row r="8" spans="1:12" x14ac:dyDescent="0.55000000000000004">
      <c r="A8" s="346" t="s">
        <v>41</v>
      </c>
      <c r="B8" s="346" t="s">
        <v>516</v>
      </c>
      <c r="C8" s="347">
        <v>14</v>
      </c>
      <c r="D8" s="348">
        <v>29</v>
      </c>
      <c r="E8" s="348">
        <v>68</v>
      </c>
      <c r="F8" s="349" t="s">
        <v>797</v>
      </c>
    </row>
    <row r="9" spans="1:12" x14ac:dyDescent="0.55000000000000004">
      <c r="A9" s="346" t="s">
        <v>46</v>
      </c>
      <c r="B9" s="346" t="s">
        <v>344</v>
      </c>
      <c r="C9" s="347">
        <v>20</v>
      </c>
      <c r="D9" s="348">
        <v>22833</v>
      </c>
      <c r="E9" s="348">
        <v>61619</v>
      </c>
      <c r="F9" s="349">
        <v>37.1</v>
      </c>
    </row>
    <row r="10" spans="1:12" x14ac:dyDescent="0.55000000000000004">
      <c r="A10" s="346" t="s">
        <v>46</v>
      </c>
      <c r="B10" s="346" t="s">
        <v>345</v>
      </c>
      <c r="C10" s="347">
        <v>21</v>
      </c>
      <c r="D10" s="348">
        <v>4795</v>
      </c>
      <c r="E10" s="348">
        <v>12519</v>
      </c>
      <c r="F10" s="349">
        <v>38.299999999999997</v>
      </c>
    </row>
    <row r="11" spans="1:12" x14ac:dyDescent="0.55000000000000004">
      <c r="A11" s="346" t="s">
        <v>46</v>
      </c>
      <c r="B11" s="346" t="s">
        <v>346</v>
      </c>
      <c r="C11" s="347">
        <v>22</v>
      </c>
      <c r="D11" s="348">
        <v>880</v>
      </c>
      <c r="E11" s="348">
        <v>2564</v>
      </c>
      <c r="F11" s="349">
        <v>34.299999999999997</v>
      </c>
    </row>
    <row r="12" spans="1:12" x14ac:dyDescent="0.55000000000000004">
      <c r="A12" s="346" t="s">
        <v>46</v>
      </c>
      <c r="B12" s="346" t="s">
        <v>347</v>
      </c>
      <c r="C12" s="347">
        <v>23</v>
      </c>
      <c r="D12" s="348">
        <v>6</v>
      </c>
      <c r="E12" s="348">
        <v>20</v>
      </c>
      <c r="F12" s="349" t="s">
        <v>797</v>
      </c>
    </row>
    <row r="13" spans="1:12" x14ac:dyDescent="0.55000000000000004">
      <c r="A13" s="346" t="s">
        <v>43</v>
      </c>
      <c r="B13" s="346" t="s">
        <v>344</v>
      </c>
      <c r="C13" s="347">
        <v>30</v>
      </c>
      <c r="D13" s="348">
        <v>12332</v>
      </c>
      <c r="E13" s="348">
        <v>38279</v>
      </c>
      <c r="F13" s="349">
        <v>32.200000000000003</v>
      </c>
    </row>
    <row r="14" spans="1:12" x14ac:dyDescent="0.55000000000000004">
      <c r="A14" s="346" t="s">
        <v>43</v>
      </c>
      <c r="B14" s="346" t="s">
        <v>345</v>
      </c>
      <c r="C14" s="347">
        <v>31</v>
      </c>
      <c r="D14" s="348">
        <v>3371</v>
      </c>
      <c r="E14" s="348">
        <v>10845</v>
      </c>
      <c r="F14" s="349">
        <v>31.1</v>
      </c>
    </row>
    <row r="15" spans="1:12" x14ac:dyDescent="0.55000000000000004">
      <c r="A15" s="346" t="s">
        <v>43</v>
      </c>
      <c r="B15" s="346" t="s">
        <v>346</v>
      </c>
      <c r="C15" s="347">
        <v>32</v>
      </c>
      <c r="D15" s="348">
        <v>2466</v>
      </c>
      <c r="E15" s="348">
        <v>8117</v>
      </c>
      <c r="F15" s="349">
        <v>30.4</v>
      </c>
    </row>
    <row r="16" spans="1:12" x14ac:dyDescent="0.55000000000000004">
      <c r="A16" s="346" t="s">
        <v>43</v>
      </c>
      <c r="B16" s="346" t="s">
        <v>347</v>
      </c>
      <c r="C16" s="347">
        <v>33</v>
      </c>
      <c r="D16" s="348">
        <v>386</v>
      </c>
      <c r="E16" s="348">
        <v>1055</v>
      </c>
      <c r="F16" s="349">
        <v>36.6</v>
      </c>
    </row>
    <row r="17" spans="1:6" x14ac:dyDescent="0.55000000000000004">
      <c r="A17" s="346" t="s">
        <v>43</v>
      </c>
      <c r="B17" s="346" t="s">
        <v>516</v>
      </c>
      <c r="C17" s="347">
        <v>34</v>
      </c>
      <c r="D17" s="348">
        <v>255</v>
      </c>
      <c r="E17" s="348">
        <v>778</v>
      </c>
      <c r="F17" s="349">
        <v>32.799999999999997</v>
      </c>
    </row>
    <row r="18" spans="1:6" x14ac:dyDescent="0.55000000000000004">
      <c r="A18" s="346" t="s">
        <v>44</v>
      </c>
      <c r="B18" s="346" t="s">
        <v>344</v>
      </c>
      <c r="C18" s="347">
        <v>40</v>
      </c>
      <c r="D18" s="348">
        <v>5359</v>
      </c>
      <c r="E18" s="348">
        <v>14209</v>
      </c>
      <c r="F18" s="349">
        <v>37.700000000000003</v>
      </c>
    </row>
    <row r="19" spans="1:6" x14ac:dyDescent="0.55000000000000004">
      <c r="A19" s="346" t="s">
        <v>44</v>
      </c>
      <c r="B19" s="346" t="s">
        <v>345</v>
      </c>
      <c r="C19" s="347">
        <v>41</v>
      </c>
      <c r="D19" s="348">
        <v>814</v>
      </c>
      <c r="E19" s="348">
        <v>2112</v>
      </c>
      <c r="F19" s="349">
        <v>38.6</v>
      </c>
    </row>
    <row r="20" spans="1:6" x14ac:dyDescent="0.55000000000000004">
      <c r="A20" s="346" t="s">
        <v>44</v>
      </c>
      <c r="B20" s="346" t="s">
        <v>346</v>
      </c>
      <c r="C20" s="347">
        <v>42</v>
      </c>
      <c r="D20" s="348">
        <v>604</v>
      </c>
      <c r="E20" s="348">
        <v>1725</v>
      </c>
      <c r="F20" s="349">
        <v>35</v>
      </c>
    </row>
    <row r="21" spans="1:6" x14ac:dyDescent="0.55000000000000004">
      <c r="A21" s="346" t="s">
        <v>44</v>
      </c>
      <c r="B21" s="346" t="s">
        <v>347</v>
      </c>
      <c r="C21" s="347">
        <v>43</v>
      </c>
      <c r="D21" s="348">
        <v>175</v>
      </c>
      <c r="E21" s="348">
        <v>479</v>
      </c>
      <c r="F21" s="349">
        <v>36.6</v>
      </c>
    </row>
    <row r="22" spans="1:6" x14ac:dyDescent="0.55000000000000004">
      <c r="A22" s="346" t="s">
        <v>44</v>
      </c>
      <c r="B22" s="346" t="s">
        <v>516</v>
      </c>
      <c r="C22" s="347">
        <v>44</v>
      </c>
      <c r="D22" s="348">
        <v>61</v>
      </c>
      <c r="E22" s="348">
        <v>168</v>
      </c>
      <c r="F22" s="349">
        <v>36</v>
      </c>
    </row>
    <row r="23" spans="1:6" x14ac:dyDescent="0.55000000000000004">
      <c r="A23" s="346" t="s">
        <v>47</v>
      </c>
      <c r="B23" s="346" t="s">
        <v>344</v>
      </c>
      <c r="C23" s="347">
        <v>50</v>
      </c>
      <c r="D23" s="348">
        <v>9081</v>
      </c>
      <c r="E23" s="348">
        <v>25637</v>
      </c>
      <c r="F23" s="349">
        <v>35.4</v>
      </c>
    </row>
    <row r="24" spans="1:6" x14ac:dyDescent="0.55000000000000004">
      <c r="A24" s="346" t="s">
        <v>47</v>
      </c>
      <c r="B24" s="346" t="s">
        <v>345</v>
      </c>
      <c r="C24" s="347">
        <v>51</v>
      </c>
      <c r="D24" s="348">
        <v>747</v>
      </c>
      <c r="E24" s="348">
        <v>2401</v>
      </c>
      <c r="F24" s="349">
        <v>31.1</v>
      </c>
    </row>
    <row r="25" spans="1:6" x14ac:dyDescent="0.55000000000000004">
      <c r="A25" s="346" t="s">
        <v>47</v>
      </c>
      <c r="B25" s="346" t="s">
        <v>346</v>
      </c>
      <c r="C25" s="347">
        <v>52</v>
      </c>
      <c r="D25" s="348">
        <v>730</v>
      </c>
      <c r="E25" s="348">
        <v>2157</v>
      </c>
      <c r="F25" s="349">
        <v>33.9</v>
      </c>
    </row>
    <row r="26" spans="1:6" x14ac:dyDescent="0.55000000000000004">
      <c r="A26" s="346" t="s">
        <v>47</v>
      </c>
      <c r="B26" s="346" t="s">
        <v>347</v>
      </c>
      <c r="C26" s="347">
        <v>53</v>
      </c>
      <c r="D26" s="348">
        <v>374</v>
      </c>
      <c r="E26" s="348">
        <v>1339</v>
      </c>
      <c r="F26" s="349">
        <v>27.9</v>
      </c>
    </row>
    <row r="27" spans="1:6" x14ac:dyDescent="0.55000000000000004">
      <c r="A27" s="346" t="s">
        <v>47</v>
      </c>
      <c r="B27" s="346" t="s">
        <v>516</v>
      </c>
      <c r="C27" s="347">
        <v>54</v>
      </c>
      <c r="D27" s="348">
        <v>249</v>
      </c>
      <c r="E27" s="348">
        <v>814</v>
      </c>
      <c r="F27" s="349">
        <v>30.6</v>
      </c>
    </row>
    <row r="28" spans="1:6" x14ac:dyDescent="0.55000000000000004">
      <c r="A28" s="346" t="s">
        <v>45</v>
      </c>
      <c r="B28" s="346" t="s">
        <v>345</v>
      </c>
      <c r="C28" s="347">
        <v>61</v>
      </c>
      <c r="D28" s="348">
        <v>1371</v>
      </c>
      <c r="E28" s="348">
        <v>4039</v>
      </c>
      <c r="F28" s="349">
        <v>33.9</v>
      </c>
    </row>
    <row r="29" spans="1:6" x14ac:dyDescent="0.55000000000000004">
      <c r="A29" s="346" t="s">
        <v>45</v>
      </c>
      <c r="B29" s="346" t="s">
        <v>346</v>
      </c>
      <c r="C29" s="347">
        <v>62</v>
      </c>
      <c r="D29" s="348">
        <v>467</v>
      </c>
      <c r="E29" s="348">
        <v>1517</v>
      </c>
      <c r="F29" s="349">
        <v>30.8</v>
      </c>
    </row>
    <row r="30" spans="1:6" x14ac:dyDescent="0.55000000000000004">
      <c r="A30" s="346" t="s">
        <v>45</v>
      </c>
      <c r="B30" s="346" t="s">
        <v>347</v>
      </c>
      <c r="C30" s="347">
        <v>63</v>
      </c>
      <c r="D30" s="348">
        <v>19</v>
      </c>
      <c r="E30" s="348">
        <v>77</v>
      </c>
      <c r="F30" s="349" t="s">
        <v>797</v>
      </c>
    </row>
    <row r="31" spans="1:6" x14ac:dyDescent="0.55000000000000004">
      <c r="A31" s="346" t="s">
        <v>45</v>
      </c>
      <c r="B31" s="346" t="s">
        <v>516</v>
      </c>
      <c r="C31" s="347">
        <v>64</v>
      </c>
      <c r="D31" s="348">
        <v>13</v>
      </c>
      <c r="E31" s="348">
        <v>30</v>
      </c>
      <c r="F31" s="349" t="s">
        <v>797</v>
      </c>
    </row>
    <row r="32" spans="1:6" x14ac:dyDescent="0.55000000000000004">
      <c r="A32" s="346" t="s">
        <v>42</v>
      </c>
      <c r="B32" s="346" t="s">
        <v>346</v>
      </c>
      <c r="C32" s="347">
        <v>72</v>
      </c>
      <c r="D32" s="348">
        <v>771</v>
      </c>
      <c r="E32" s="348">
        <v>2085</v>
      </c>
      <c r="F32" s="349">
        <v>37</v>
      </c>
    </row>
    <row r="33" spans="1:6" x14ac:dyDescent="0.55000000000000004">
      <c r="A33" s="346" t="s">
        <v>42</v>
      </c>
      <c r="B33" s="346" t="s">
        <v>347</v>
      </c>
      <c r="C33" s="347">
        <v>73</v>
      </c>
      <c r="D33" s="348">
        <v>200</v>
      </c>
      <c r="E33" s="348">
        <v>715</v>
      </c>
      <c r="F33" s="349">
        <v>28</v>
      </c>
    </row>
    <row r="34" spans="1:6" x14ac:dyDescent="0.55000000000000004">
      <c r="A34" s="346" t="s">
        <v>42</v>
      </c>
      <c r="B34" s="346" t="s">
        <v>516</v>
      </c>
      <c r="C34" s="347">
        <v>74</v>
      </c>
      <c r="D34" s="348">
        <v>227</v>
      </c>
      <c r="E34" s="348">
        <v>711</v>
      </c>
      <c r="F34" s="349">
        <v>31.9</v>
      </c>
    </row>
    <row r="35" spans="1:6" x14ac:dyDescent="0.55000000000000004">
      <c r="A35" s="346" t="s">
        <v>40</v>
      </c>
      <c r="B35" s="346" t="s">
        <v>344</v>
      </c>
      <c r="C35" s="347">
        <v>80</v>
      </c>
      <c r="D35" s="348">
        <v>1661</v>
      </c>
      <c r="E35" s="348">
        <v>5304</v>
      </c>
      <c r="F35" s="349">
        <v>31.3</v>
      </c>
    </row>
    <row r="36" spans="1:6" x14ac:dyDescent="0.55000000000000004">
      <c r="A36" s="350" t="s">
        <v>40</v>
      </c>
      <c r="B36" s="350" t="s">
        <v>345</v>
      </c>
      <c r="C36" s="351">
        <v>81</v>
      </c>
      <c r="D36" s="352" t="s">
        <v>797</v>
      </c>
      <c r="E36" s="352" t="s">
        <v>797</v>
      </c>
      <c r="F36" s="353" t="s">
        <v>797</v>
      </c>
    </row>
  </sheetData>
  <hyperlinks>
    <hyperlink ref="L1" location="Contents!A1" display="Return to contents page" xr:uid="{38F699A3-209E-4FE0-BD8E-A8F20C02DA32}"/>
  </hyperlinks>
  <pageMargins left="0.7" right="0.7" top="0.75" bottom="0.75" header="0.3" footer="0.3"/>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7BEF8-A589-4657-95A1-D1C7E7FA94DC}">
  <dimension ref="A1:K7"/>
  <sheetViews>
    <sheetView showGridLines="0" workbookViewId="0"/>
  </sheetViews>
  <sheetFormatPr defaultRowHeight="14.4" x14ac:dyDescent="0.55000000000000004"/>
  <cols>
    <col min="1" max="1" width="15.26171875" customWidth="1"/>
    <col min="2" max="2" width="14" customWidth="1"/>
    <col min="5" max="5" width="10.68359375" customWidth="1"/>
  </cols>
  <sheetData>
    <row r="1" spans="1:11" x14ac:dyDescent="0.55000000000000004">
      <c r="A1" s="134" t="s">
        <v>846</v>
      </c>
      <c r="K1" s="2" t="s">
        <v>887</v>
      </c>
    </row>
    <row r="3" spans="1:11" x14ac:dyDescent="0.55000000000000004">
      <c r="A3" s="427"/>
      <c r="B3" s="475"/>
      <c r="C3" s="475"/>
      <c r="D3" s="475"/>
      <c r="E3" s="475"/>
    </row>
    <row r="4" spans="1:11" ht="28.8" x14ac:dyDescent="0.55000000000000004">
      <c r="A4" s="432" t="s">
        <v>892</v>
      </c>
      <c r="B4" s="430" t="s">
        <v>866</v>
      </c>
      <c r="C4" s="430" t="s">
        <v>867</v>
      </c>
      <c r="D4" s="430" t="s">
        <v>868</v>
      </c>
      <c r="E4" s="430" t="s">
        <v>869</v>
      </c>
    </row>
    <row r="5" spans="1:11" x14ac:dyDescent="0.55000000000000004">
      <c r="A5" s="427" t="s">
        <v>865</v>
      </c>
      <c r="B5" s="431">
        <v>58.8</v>
      </c>
      <c r="C5" s="427">
        <v>6</v>
      </c>
      <c r="D5" s="427">
        <v>2.7</v>
      </c>
      <c r="E5" s="427">
        <v>32.5</v>
      </c>
    </row>
    <row r="6" spans="1:11" x14ac:dyDescent="0.55000000000000004">
      <c r="A6" s="427" t="s">
        <v>864</v>
      </c>
      <c r="B6" s="427">
        <v>55.9</v>
      </c>
      <c r="C6" s="427">
        <v>6.4</v>
      </c>
      <c r="D6" s="427">
        <v>3.9</v>
      </c>
      <c r="E6" s="427">
        <v>33.700000000000003</v>
      </c>
    </row>
    <row r="7" spans="1:11" x14ac:dyDescent="0.55000000000000004">
      <c r="A7" s="427" t="s">
        <v>344</v>
      </c>
      <c r="B7" s="431">
        <v>49.6</v>
      </c>
      <c r="C7" s="427">
        <v>7.9</v>
      </c>
      <c r="D7" s="427">
        <v>5.6</v>
      </c>
      <c r="E7" s="427">
        <v>36.9</v>
      </c>
    </row>
  </sheetData>
  <mergeCells count="1">
    <mergeCell ref="B3:E3"/>
  </mergeCells>
  <hyperlinks>
    <hyperlink ref="K1" location="Contents!A1" display="Return to contents page" xr:uid="{C8C1317E-EEC8-491B-A271-34B4DB6FBFD8}"/>
  </hyperlinks>
  <pageMargins left="0.7" right="0.7" top="0.75" bottom="0.75" header="0.3" footer="0.3"/>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C7FA-CCA0-4193-B802-92B67AEBA947}">
  <dimension ref="A1:K36"/>
  <sheetViews>
    <sheetView showGridLines="0" workbookViewId="0"/>
  </sheetViews>
  <sheetFormatPr defaultRowHeight="14.4" x14ac:dyDescent="0.55000000000000004"/>
  <cols>
    <col min="5" max="5" width="12.41796875" customWidth="1"/>
    <col min="6" max="6" width="10.26171875" customWidth="1"/>
  </cols>
  <sheetData>
    <row r="1" spans="1:11" x14ac:dyDescent="0.55000000000000004">
      <c r="A1" s="134" t="s">
        <v>847</v>
      </c>
      <c r="K1" s="2" t="s">
        <v>887</v>
      </c>
    </row>
    <row r="3" spans="1:11" s="131" customFormat="1" ht="22.8" x14ac:dyDescent="0.55000000000000004">
      <c r="A3" s="354" t="s">
        <v>891</v>
      </c>
      <c r="B3" s="354" t="s">
        <v>558</v>
      </c>
      <c r="C3" s="355" t="s">
        <v>893</v>
      </c>
      <c r="D3" s="355" t="s">
        <v>65</v>
      </c>
      <c r="E3" s="355" t="s">
        <v>894</v>
      </c>
      <c r="F3" s="355" t="s">
        <v>895</v>
      </c>
    </row>
    <row r="4" spans="1:11" x14ac:dyDescent="0.55000000000000004">
      <c r="A4" s="346" t="s">
        <v>41</v>
      </c>
      <c r="B4" s="346" t="s">
        <v>344</v>
      </c>
      <c r="C4" s="347">
        <v>10</v>
      </c>
      <c r="D4" s="348">
        <v>25203</v>
      </c>
      <c r="E4" s="348">
        <v>70544</v>
      </c>
      <c r="F4" s="349">
        <v>35.700000000000003</v>
      </c>
    </row>
    <row r="5" spans="1:11" x14ac:dyDescent="0.55000000000000004">
      <c r="A5" s="346" t="s">
        <v>41</v>
      </c>
      <c r="B5" s="346" t="s">
        <v>345</v>
      </c>
      <c r="C5" s="347">
        <v>11</v>
      </c>
      <c r="D5" s="348">
        <v>5223</v>
      </c>
      <c r="E5" s="348">
        <v>15929</v>
      </c>
      <c r="F5" s="349">
        <v>32.799999999999997</v>
      </c>
    </row>
    <row r="6" spans="1:11" x14ac:dyDescent="0.55000000000000004">
      <c r="A6" s="346" t="s">
        <v>41</v>
      </c>
      <c r="B6" s="346" t="s">
        <v>346</v>
      </c>
      <c r="C6" s="347">
        <v>12</v>
      </c>
      <c r="D6" s="348">
        <v>1633</v>
      </c>
      <c r="E6" s="348">
        <v>4766</v>
      </c>
      <c r="F6" s="349">
        <v>34.299999999999997</v>
      </c>
    </row>
    <row r="7" spans="1:11" x14ac:dyDescent="0.55000000000000004">
      <c r="A7" s="346" t="s">
        <v>41</v>
      </c>
      <c r="B7" s="346" t="s">
        <v>347</v>
      </c>
      <c r="C7" s="347">
        <v>13</v>
      </c>
      <c r="D7" s="348">
        <v>139</v>
      </c>
      <c r="E7" s="348">
        <v>407</v>
      </c>
      <c r="F7" s="349">
        <v>34.200000000000003</v>
      </c>
    </row>
    <row r="8" spans="1:11" x14ac:dyDescent="0.55000000000000004">
      <c r="A8" s="346" t="s">
        <v>41</v>
      </c>
      <c r="B8" s="346" t="s">
        <v>516</v>
      </c>
      <c r="C8" s="347">
        <v>14</v>
      </c>
      <c r="D8" s="348">
        <v>23</v>
      </c>
      <c r="E8" s="348">
        <v>68</v>
      </c>
      <c r="F8" s="349" t="s">
        <v>797</v>
      </c>
    </row>
    <row r="9" spans="1:11" x14ac:dyDescent="0.55000000000000004">
      <c r="A9" s="346" t="s">
        <v>46</v>
      </c>
      <c r="B9" s="346" t="s">
        <v>344</v>
      </c>
      <c r="C9" s="347">
        <v>20</v>
      </c>
      <c r="D9" s="348">
        <v>23208</v>
      </c>
      <c r="E9" s="348">
        <v>61619</v>
      </c>
      <c r="F9" s="349">
        <v>37.700000000000003</v>
      </c>
    </row>
    <row r="10" spans="1:11" x14ac:dyDescent="0.55000000000000004">
      <c r="A10" s="346" t="s">
        <v>46</v>
      </c>
      <c r="B10" s="346" t="s">
        <v>345</v>
      </c>
      <c r="C10" s="347">
        <v>21</v>
      </c>
      <c r="D10" s="348">
        <v>4374</v>
      </c>
      <c r="E10" s="348">
        <v>12519</v>
      </c>
      <c r="F10" s="349">
        <v>34.9</v>
      </c>
    </row>
    <row r="11" spans="1:11" x14ac:dyDescent="0.55000000000000004">
      <c r="A11" s="346" t="s">
        <v>46</v>
      </c>
      <c r="B11" s="346" t="s">
        <v>346</v>
      </c>
      <c r="C11" s="347">
        <v>22</v>
      </c>
      <c r="D11" s="348">
        <v>920</v>
      </c>
      <c r="E11" s="348">
        <v>2564</v>
      </c>
      <c r="F11" s="349">
        <v>35.9</v>
      </c>
    </row>
    <row r="12" spans="1:11" x14ac:dyDescent="0.55000000000000004">
      <c r="A12" s="346" t="s">
        <v>46</v>
      </c>
      <c r="B12" s="346" t="s">
        <v>347</v>
      </c>
      <c r="C12" s="347">
        <v>23</v>
      </c>
      <c r="D12" s="348">
        <v>7</v>
      </c>
      <c r="E12" s="348">
        <v>20</v>
      </c>
      <c r="F12" s="349" t="s">
        <v>797</v>
      </c>
    </row>
    <row r="13" spans="1:11" x14ac:dyDescent="0.55000000000000004">
      <c r="A13" s="346" t="s">
        <v>43</v>
      </c>
      <c r="B13" s="346" t="s">
        <v>344</v>
      </c>
      <c r="C13" s="347">
        <v>30</v>
      </c>
      <c r="D13" s="348">
        <v>14207</v>
      </c>
      <c r="E13" s="348">
        <v>38279</v>
      </c>
      <c r="F13" s="349">
        <v>37.1</v>
      </c>
    </row>
    <row r="14" spans="1:11" x14ac:dyDescent="0.55000000000000004">
      <c r="A14" s="346" t="s">
        <v>43</v>
      </c>
      <c r="B14" s="346" t="s">
        <v>345</v>
      </c>
      <c r="C14" s="347">
        <v>31</v>
      </c>
      <c r="D14" s="348">
        <v>3569</v>
      </c>
      <c r="E14" s="348">
        <v>10845</v>
      </c>
      <c r="F14" s="349">
        <v>32.9</v>
      </c>
    </row>
    <row r="15" spans="1:11" x14ac:dyDescent="0.55000000000000004">
      <c r="A15" s="346" t="s">
        <v>43</v>
      </c>
      <c r="B15" s="346" t="s">
        <v>346</v>
      </c>
      <c r="C15" s="347">
        <v>32</v>
      </c>
      <c r="D15" s="348">
        <v>2676</v>
      </c>
      <c r="E15" s="348">
        <v>8117</v>
      </c>
      <c r="F15" s="349">
        <v>33</v>
      </c>
    </row>
    <row r="16" spans="1:11" x14ac:dyDescent="0.55000000000000004">
      <c r="A16" s="346" t="s">
        <v>43</v>
      </c>
      <c r="B16" s="346" t="s">
        <v>347</v>
      </c>
      <c r="C16" s="347">
        <v>33</v>
      </c>
      <c r="D16" s="348">
        <v>321</v>
      </c>
      <c r="E16" s="348">
        <v>1055</v>
      </c>
      <c r="F16" s="349">
        <v>30.5</v>
      </c>
    </row>
    <row r="17" spans="1:6" x14ac:dyDescent="0.55000000000000004">
      <c r="A17" s="346" t="s">
        <v>43</v>
      </c>
      <c r="B17" s="346" t="s">
        <v>516</v>
      </c>
      <c r="C17" s="347">
        <v>34</v>
      </c>
      <c r="D17" s="348">
        <v>244</v>
      </c>
      <c r="E17" s="348">
        <v>778</v>
      </c>
      <c r="F17" s="349">
        <v>31.4</v>
      </c>
    </row>
    <row r="18" spans="1:6" x14ac:dyDescent="0.55000000000000004">
      <c r="A18" s="346" t="s">
        <v>44</v>
      </c>
      <c r="B18" s="346" t="s">
        <v>344</v>
      </c>
      <c r="C18" s="347">
        <v>40</v>
      </c>
      <c r="D18" s="348">
        <v>4971</v>
      </c>
      <c r="E18" s="348">
        <v>14209</v>
      </c>
      <c r="F18" s="349">
        <v>35</v>
      </c>
    </row>
    <row r="19" spans="1:6" x14ac:dyDescent="0.55000000000000004">
      <c r="A19" s="346" t="s">
        <v>44</v>
      </c>
      <c r="B19" s="346" t="s">
        <v>345</v>
      </c>
      <c r="C19" s="347">
        <v>41</v>
      </c>
      <c r="D19" s="348">
        <v>742</v>
      </c>
      <c r="E19" s="348">
        <v>2112</v>
      </c>
      <c r="F19" s="349">
        <v>35.1</v>
      </c>
    </row>
    <row r="20" spans="1:6" x14ac:dyDescent="0.55000000000000004">
      <c r="A20" s="346" t="s">
        <v>44</v>
      </c>
      <c r="B20" s="346" t="s">
        <v>346</v>
      </c>
      <c r="C20" s="347">
        <v>42</v>
      </c>
      <c r="D20" s="348">
        <v>637</v>
      </c>
      <c r="E20" s="348">
        <v>1725</v>
      </c>
      <c r="F20" s="349">
        <v>36.9</v>
      </c>
    </row>
    <row r="21" spans="1:6" x14ac:dyDescent="0.55000000000000004">
      <c r="A21" s="346" t="s">
        <v>44</v>
      </c>
      <c r="B21" s="346" t="s">
        <v>347</v>
      </c>
      <c r="C21" s="347">
        <v>43</v>
      </c>
      <c r="D21" s="348">
        <v>162</v>
      </c>
      <c r="E21" s="348">
        <v>479</v>
      </c>
      <c r="F21" s="349">
        <v>33.9</v>
      </c>
    </row>
    <row r="22" spans="1:6" x14ac:dyDescent="0.55000000000000004">
      <c r="A22" s="346" t="s">
        <v>44</v>
      </c>
      <c r="B22" s="346" t="s">
        <v>516</v>
      </c>
      <c r="C22" s="347">
        <v>44</v>
      </c>
      <c r="D22" s="348">
        <v>64</v>
      </c>
      <c r="E22" s="348">
        <v>168</v>
      </c>
      <c r="F22" s="349">
        <v>38.200000000000003</v>
      </c>
    </row>
    <row r="23" spans="1:6" x14ac:dyDescent="0.55000000000000004">
      <c r="A23" s="346" t="s">
        <v>47</v>
      </c>
      <c r="B23" s="346" t="s">
        <v>344</v>
      </c>
      <c r="C23" s="347">
        <v>50</v>
      </c>
      <c r="D23" s="348">
        <v>10128</v>
      </c>
      <c r="E23" s="348">
        <v>25637</v>
      </c>
      <c r="F23" s="349">
        <v>39.5</v>
      </c>
    </row>
    <row r="24" spans="1:6" x14ac:dyDescent="0.55000000000000004">
      <c r="A24" s="346" t="s">
        <v>47</v>
      </c>
      <c r="B24" s="346" t="s">
        <v>345</v>
      </c>
      <c r="C24" s="347">
        <v>51</v>
      </c>
      <c r="D24" s="348">
        <v>818</v>
      </c>
      <c r="E24" s="348">
        <v>2401</v>
      </c>
      <c r="F24" s="349">
        <v>34.1</v>
      </c>
    </row>
    <row r="25" spans="1:6" x14ac:dyDescent="0.55000000000000004">
      <c r="A25" s="346" t="s">
        <v>47</v>
      </c>
      <c r="B25" s="346" t="s">
        <v>346</v>
      </c>
      <c r="C25" s="347">
        <v>52</v>
      </c>
      <c r="D25" s="348">
        <v>695</v>
      </c>
      <c r="E25" s="348">
        <v>2157</v>
      </c>
      <c r="F25" s="349">
        <v>32.200000000000003</v>
      </c>
    </row>
    <row r="26" spans="1:6" x14ac:dyDescent="0.55000000000000004">
      <c r="A26" s="346" t="s">
        <v>47</v>
      </c>
      <c r="B26" s="346" t="s">
        <v>347</v>
      </c>
      <c r="C26" s="347">
        <v>53</v>
      </c>
      <c r="D26" s="348">
        <v>448</v>
      </c>
      <c r="E26" s="348">
        <v>1339</v>
      </c>
      <c r="F26" s="349">
        <v>33.5</v>
      </c>
    </row>
    <row r="27" spans="1:6" x14ac:dyDescent="0.55000000000000004">
      <c r="A27" s="346" t="s">
        <v>47</v>
      </c>
      <c r="B27" s="346" t="s">
        <v>516</v>
      </c>
      <c r="C27" s="347">
        <v>54</v>
      </c>
      <c r="D27" s="348">
        <v>273</v>
      </c>
      <c r="E27" s="348">
        <v>814</v>
      </c>
      <c r="F27" s="349">
        <v>33.6</v>
      </c>
    </row>
    <row r="28" spans="1:6" x14ac:dyDescent="0.55000000000000004">
      <c r="A28" s="346" t="s">
        <v>45</v>
      </c>
      <c r="B28" s="346" t="s">
        <v>345</v>
      </c>
      <c r="C28" s="347">
        <v>61</v>
      </c>
      <c r="D28" s="348">
        <v>1449</v>
      </c>
      <c r="E28" s="348">
        <v>4039</v>
      </c>
      <c r="F28" s="349">
        <v>35.9</v>
      </c>
    </row>
    <row r="29" spans="1:6" x14ac:dyDescent="0.55000000000000004">
      <c r="A29" s="346" t="s">
        <v>45</v>
      </c>
      <c r="B29" s="346" t="s">
        <v>346</v>
      </c>
      <c r="C29" s="347">
        <v>62</v>
      </c>
      <c r="D29" s="348">
        <v>450</v>
      </c>
      <c r="E29" s="348">
        <v>1517</v>
      </c>
      <c r="F29" s="349">
        <v>29.7</v>
      </c>
    </row>
    <row r="30" spans="1:6" x14ac:dyDescent="0.55000000000000004">
      <c r="A30" s="346" t="s">
        <v>45</v>
      </c>
      <c r="B30" s="346" t="s">
        <v>347</v>
      </c>
      <c r="C30" s="347">
        <v>63</v>
      </c>
      <c r="D30" s="348">
        <v>27</v>
      </c>
      <c r="E30" s="348">
        <v>77</v>
      </c>
      <c r="F30" s="349" t="s">
        <v>797</v>
      </c>
    </row>
    <row r="31" spans="1:6" x14ac:dyDescent="0.55000000000000004">
      <c r="A31" s="346" t="s">
        <v>45</v>
      </c>
      <c r="B31" s="346" t="s">
        <v>516</v>
      </c>
      <c r="C31" s="347">
        <v>64</v>
      </c>
      <c r="D31" s="348">
        <v>11</v>
      </c>
      <c r="E31" s="348">
        <v>30</v>
      </c>
      <c r="F31" s="349" t="s">
        <v>797</v>
      </c>
    </row>
    <row r="32" spans="1:6" x14ac:dyDescent="0.55000000000000004">
      <c r="A32" s="346" t="s">
        <v>42</v>
      </c>
      <c r="B32" s="346" t="s">
        <v>346</v>
      </c>
      <c r="C32" s="347">
        <v>72</v>
      </c>
      <c r="D32" s="348">
        <v>668</v>
      </c>
      <c r="E32" s="348">
        <v>2085</v>
      </c>
      <c r="F32" s="349">
        <v>32</v>
      </c>
    </row>
    <row r="33" spans="1:6" x14ac:dyDescent="0.55000000000000004">
      <c r="A33" s="346" t="s">
        <v>42</v>
      </c>
      <c r="B33" s="346" t="s">
        <v>347</v>
      </c>
      <c r="C33" s="347">
        <v>73</v>
      </c>
      <c r="D33" s="348">
        <v>228</v>
      </c>
      <c r="E33" s="348">
        <v>715</v>
      </c>
      <c r="F33" s="349">
        <v>31.9</v>
      </c>
    </row>
    <row r="34" spans="1:6" x14ac:dyDescent="0.55000000000000004">
      <c r="A34" s="346" t="s">
        <v>42</v>
      </c>
      <c r="B34" s="346" t="s">
        <v>516</v>
      </c>
      <c r="C34" s="347">
        <v>74</v>
      </c>
      <c r="D34" s="348">
        <v>215</v>
      </c>
      <c r="E34" s="348">
        <v>711</v>
      </c>
      <c r="F34" s="349">
        <v>30.3</v>
      </c>
    </row>
    <row r="35" spans="1:6" x14ac:dyDescent="0.55000000000000004">
      <c r="A35" s="346" t="s">
        <v>40</v>
      </c>
      <c r="B35" s="346" t="s">
        <v>344</v>
      </c>
      <c r="C35" s="347">
        <v>80</v>
      </c>
      <c r="D35" s="348">
        <v>1816</v>
      </c>
      <c r="E35" s="348">
        <v>5304</v>
      </c>
      <c r="F35" s="349">
        <v>34.200000000000003</v>
      </c>
    </row>
    <row r="36" spans="1:6" x14ac:dyDescent="0.55000000000000004">
      <c r="A36" s="350" t="s">
        <v>40</v>
      </c>
      <c r="B36" s="350" t="s">
        <v>345</v>
      </c>
      <c r="C36" s="351">
        <v>81</v>
      </c>
      <c r="D36" s="352" t="s">
        <v>797</v>
      </c>
      <c r="E36" s="352" t="s">
        <v>797</v>
      </c>
      <c r="F36" s="353" t="s">
        <v>797</v>
      </c>
    </row>
  </sheetData>
  <hyperlinks>
    <hyperlink ref="K1" location="Contents!A1" display="Return to contents page" xr:uid="{45DD710A-BB59-462D-87B0-1A89C371557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74CFA-D9B9-42C5-BB33-D65162A3277B}">
  <dimension ref="A1:N15"/>
  <sheetViews>
    <sheetView showGridLines="0" workbookViewId="0"/>
  </sheetViews>
  <sheetFormatPr defaultRowHeight="14.4" x14ac:dyDescent="0.55000000000000004"/>
  <sheetData>
    <row r="1" spans="1:14" x14ac:dyDescent="0.55000000000000004">
      <c r="A1" s="59" t="s">
        <v>170</v>
      </c>
      <c r="N1" s="2" t="s">
        <v>887</v>
      </c>
    </row>
    <row r="3" spans="1:14" x14ac:dyDescent="0.55000000000000004">
      <c r="A3" s="60"/>
      <c r="B3" s="438" t="s">
        <v>157</v>
      </c>
      <c r="C3" s="438"/>
      <c r="D3" s="114"/>
      <c r="E3" s="438" t="s">
        <v>158</v>
      </c>
      <c r="F3" s="438"/>
    </row>
    <row r="4" spans="1:14" x14ac:dyDescent="0.55000000000000004">
      <c r="A4" s="63" t="s">
        <v>64</v>
      </c>
      <c r="B4" s="63" t="s">
        <v>159</v>
      </c>
      <c r="C4" s="63" t="s">
        <v>160</v>
      </c>
      <c r="D4" s="114"/>
      <c r="E4" s="63" t="s">
        <v>159</v>
      </c>
      <c r="F4" s="63" t="s">
        <v>160</v>
      </c>
    </row>
    <row r="5" spans="1:14" x14ac:dyDescent="0.55000000000000004">
      <c r="A5" s="43" t="s">
        <v>68</v>
      </c>
      <c r="B5" s="100">
        <v>0</v>
      </c>
      <c r="C5" s="100">
        <v>89.854556000000002</v>
      </c>
      <c r="D5" s="43"/>
      <c r="E5" s="100">
        <v>0</v>
      </c>
      <c r="F5" s="100">
        <v>76.923255999999995</v>
      </c>
    </row>
    <row r="6" spans="1:14" x14ac:dyDescent="0.55000000000000004">
      <c r="A6" s="43" t="s">
        <v>71</v>
      </c>
      <c r="B6" s="100">
        <v>0</v>
      </c>
      <c r="C6" s="100">
        <v>193.16238000000001</v>
      </c>
      <c r="D6" s="43"/>
      <c r="E6" s="100">
        <v>0</v>
      </c>
      <c r="F6" s="100">
        <v>125.31671</v>
      </c>
    </row>
    <row r="7" spans="1:14" x14ac:dyDescent="0.55000000000000004">
      <c r="A7" s="43" t="s">
        <v>74</v>
      </c>
      <c r="B7" s="100">
        <v>0</v>
      </c>
      <c r="C7" s="100">
        <v>390.10288000000003</v>
      </c>
      <c r="D7" s="43"/>
      <c r="E7" s="100">
        <v>0</v>
      </c>
      <c r="F7" s="100">
        <v>348.88893999999999</v>
      </c>
    </row>
    <row r="8" spans="1:14" x14ac:dyDescent="0.55000000000000004">
      <c r="A8" s="43" t="s">
        <v>77</v>
      </c>
      <c r="B8" s="100">
        <v>682.76</v>
      </c>
      <c r="C8" s="100">
        <v>312.29797000000002</v>
      </c>
      <c r="D8" s="43"/>
      <c r="E8" s="100">
        <v>472.68</v>
      </c>
      <c r="F8" s="100">
        <v>281.83882</v>
      </c>
    </row>
    <row r="9" spans="1:14" x14ac:dyDescent="0.55000000000000004">
      <c r="A9" s="43" t="s">
        <v>161</v>
      </c>
      <c r="B9" s="100">
        <v>1045</v>
      </c>
      <c r="C9" s="100">
        <v>252.42859000000001</v>
      </c>
      <c r="D9" s="43"/>
      <c r="E9" s="100">
        <v>501.6</v>
      </c>
      <c r="F9" s="100">
        <v>214.67191</v>
      </c>
    </row>
    <row r="10" spans="1:14" x14ac:dyDescent="0.55000000000000004">
      <c r="A10" s="43" t="s">
        <v>162</v>
      </c>
      <c r="B10" s="100">
        <v>2165.8000000000002</v>
      </c>
      <c r="C10" s="100">
        <v>187.00728000000001</v>
      </c>
      <c r="D10" s="43"/>
      <c r="E10" s="100">
        <v>1199.52</v>
      </c>
      <c r="F10" s="100">
        <v>170.49518</v>
      </c>
    </row>
    <row r="11" spans="1:14" x14ac:dyDescent="0.55000000000000004">
      <c r="A11" s="43" t="s">
        <v>163</v>
      </c>
      <c r="B11" s="100">
        <v>3146</v>
      </c>
      <c r="C11" s="100">
        <v>163.76819</v>
      </c>
      <c r="D11" s="43"/>
      <c r="E11" s="100">
        <v>1452</v>
      </c>
      <c r="F11" s="100">
        <v>151.55153000000001</v>
      </c>
    </row>
    <row r="12" spans="1:14" x14ac:dyDescent="0.55000000000000004">
      <c r="A12" s="43" t="s">
        <v>164</v>
      </c>
      <c r="B12" s="100">
        <v>3061.52</v>
      </c>
      <c r="C12" s="100">
        <v>54.729478</v>
      </c>
      <c r="D12" s="43"/>
      <c r="E12" s="100">
        <v>2014.98</v>
      </c>
      <c r="F12" s="100">
        <v>49.952790999999998</v>
      </c>
    </row>
    <row r="13" spans="1:14" x14ac:dyDescent="0.55000000000000004">
      <c r="A13" s="43" t="s">
        <v>165</v>
      </c>
      <c r="B13" s="100">
        <v>2019.33</v>
      </c>
      <c r="C13" s="100">
        <v>18.658937000000002</v>
      </c>
      <c r="D13" s="43"/>
      <c r="E13" s="100">
        <v>1321.29</v>
      </c>
      <c r="F13" s="100">
        <v>20.011157000000001</v>
      </c>
    </row>
    <row r="14" spans="1:14" x14ac:dyDescent="0.55000000000000004">
      <c r="A14" s="47" t="s">
        <v>95</v>
      </c>
      <c r="B14" s="103">
        <v>364</v>
      </c>
      <c r="C14" s="103">
        <v>2.3536575000000002</v>
      </c>
      <c r="D14" s="43"/>
      <c r="E14" s="103">
        <v>488</v>
      </c>
      <c r="F14" s="103">
        <v>4.4455871</v>
      </c>
    </row>
    <row r="15" spans="1:14" x14ac:dyDescent="0.55000000000000004">
      <c r="A15" s="43" t="s">
        <v>166</v>
      </c>
    </row>
  </sheetData>
  <mergeCells count="2">
    <mergeCell ref="B3:C3"/>
    <mergeCell ref="E3:F3"/>
  </mergeCells>
  <hyperlinks>
    <hyperlink ref="N1" location="Contents!A1" display="Return to contents page" xr:uid="{02C71BD2-8270-4EAC-A72D-123336049BB8}"/>
  </hyperlinks>
  <pageMargins left="0.7" right="0.7" top="0.75" bottom="0.75" header="0.3" footer="0.3"/>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64CE9-1D3E-4541-BBE7-AA7C446DB9ED}">
  <dimension ref="A1:I36"/>
  <sheetViews>
    <sheetView showGridLines="0" workbookViewId="0"/>
  </sheetViews>
  <sheetFormatPr defaultRowHeight="14.4" x14ac:dyDescent="0.55000000000000004"/>
  <cols>
    <col min="2" max="2" width="15.15625" customWidth="1"/>
    <col min="3" max="3" width="14" customWidth="1"/>
    <col min="5" max="5" width="13" customWidth="1"/>
    <col min="6" max="6" width="11.15625" customWidth="1"/>
  </cols>
  <sheetData>
    <row r="1" spans="1:9" x14ac:dyDescent="0.55000000000000004">
      <c r="A1" s="134" t="s">
        <v>848</v>
      </c>
      <c r="I1" s="2" t="s">
        <v>887</v>
      </c>
    </row>
    <row r="3" spans="1:9" s="131" customFormat="1" ht="22.8" x14ac:dyDescent="0.55000000000000004">
      <c r="A3" s="354" t="s">
        <v>891</v>
      </c>
      <c r="B3" s="354" t="s">
        <v>892</v>
      </c>
      <c r="C3" s="355" t="s">
        <v>893</v>
      </c>
      <c r="D3" s="355" t="s">
        <v>65</v>
      </c>
      <c r="E3" s="355" t="s">
        <v>894</v>
      </c>
      <c r="F3" s="355" t="s">
        <v>895</v>
      </c>
    </row>
    <row r="4" spans="1:9" x14ac:dyDescent="0.55000000000000004">
      <c r="A4" s="346" t="s">
        <v>41</v>
      </c>
      <c r="B4" s="346" t="s">
        <v>344</v>
      </c>
      <c r="C4" s="347">
        <v>10</v>
      </c>
      <c r="D4" s="348">
        <v>5418</v>
      </c>
      <c r="E4" s="348">
        <v>71586</v>
      </c>
      <c r="F4" s="349">
        <v>7.6</v>
      </c>
    </row>
    <row r="5" spans="1:9" x14ac:dyDescent="0.55000000000000004">
      <c r="A5" s="346" t="s">
        <v>41</v>
      </c>
      <c r="B5" s="346" t="s">
        <v>345</v>
      </c>
      <c r="C5" s="347">
        <v>11</v>
      </c>
      <c r="D5" s="348">
        <v>1321</v>
      </c>
      <c r="E5" s="348">
        <v>16211</v>
      </c>
      <c r="F5" s="349">
        <v>8.1</v>
      </c>
    </row>
    <row r="6" spans="1:9" x14ac:dyDescent="0.55000000000000004">
      <c r="A6" s="346" t="s">
        <v>41</v>
      </c>
      <c r="B6" s="346" t="s">
        <v>346</v>
      </c>
      <c r="C6" s="347">
        <v>12</v>
      </c>
      <c r="D6" s="348">
        <v>386</v>
      </c>
      <c r="E6" s="348">
        <v>4837</v>
      </c>
      <c r="F6" s="349">
        <v>8</v>
      </c>
    </row>
    <row r="7" spans="1:9" x14ac:dyDescent="0.55000000000000004">
      <c r="A7" s="346" t="s">
        <v>41</v>
      </c>
      <c r="B7" s="346" t="s">
        <v>347</v>
      </c>
      <c r="C7" s="347">
        <v>13</v>
      </c>
      <c r="D7" s="348">
        <v>35</v>
      </c>
      <c r="E7" s="348">
        <v>411</v>
      </c>
      <c r="F7" s="349">
        <v>8.5</v>
      </c>
    </row>
    <row r="8" spans="1:9" x14ac:dyDescent="0.55000000000000004">
      <c r="A8" s="346" t="s">
        <v>41</v>
      </c>
      <c r="B8" s="346" t="s">
        <v>516</v>
      </c>
      <c r="C8" s="347">
        <v>14</v>
      </c>
      <c r="D8" s="348">
        <v>8</v>
      </c>
      <c r="E8" s="348">
        <v>68</v>
      </c>
      <c r="F8" s="349" t="s">
        <v>797</v>
      </c>
    </row>
    <row r="9" spans="1:9" x14ac:dyDescent="0.55000000000000004">
      <c r="A9" s="346" t="s">
        <v>46</v>
      </c>
      <c r="B9" s="346" t="s">
        <v>344</v>
      </c>
      <c r="C9" s="347">
        <v>20</v>
      </c>
      <c r="D9" s="348">
        <v>5316</v>
      </c>
      <c r="E9" s="348">
        <v>62563</v>
      </c>
      <c r="F9" s="349">
        <v>8.5</v>
      </c>
    </row>
    <row r="10" spans="1:9" x14ac:dyDescent="0.55000000000000004">
      <c r="A10" s="346" t="s">
        <v>46</v>
      </c>
      <c r="B10" s="346" t="s">
        <v>345</v>
      </c>
      <c r="C10" s="347">
        <v>21</v>
      </c>
      <c r="D10" s="348">
        <v>1152</v>
      </c>
      <c r="E10" s="348">
        <v>12692</v>
      </c>
      <c r="F10" s="349">
        <v>9.1</v>
      </c>
    </row>
    <row r="11" spans="1:9" x14ac:dyDescent="0.55000000000000004">
      <c r="A11" s="346" t="s">
        <v>46</v>
      </c>
      <c r="B11" s="346" t="s">
        <v>346</v>
      </c>
      <c r="C11" s="347">
        <v>22</v>
      </c>
      <c r="D11" s="348">
        <v>232</v>
      </c>
      <c r="E11" s="348">
        <v>2603</v>
      </c>
      <c r="F11" s="349">
        <v>8.9</v>
      </c>
    </row>
    <row r="12" spans="1:9" x14ac:dyDescent="0.55000000000000004">
      <c r="A12" s="346" t="s">
        <v>46</v>
      </c>
      <c r="B12" s="346" t="s">
        <v>347</v>
      </c>
      <c r="C12" s="347">
        <v>23</v>
      </c>
      <c r="D12" s="348" t="s">
        <v>797</v>
      </c>
      <c r="E12" s="348" t="s">
        <v>797</v>
      </c>
      <c r="F12" s="349" t="s">
        <v>797</v>
      </c>
    </row>
    <row r="13" spans="1:9" x14ac:dyDescent="0.55000000000000004">
      <c r="A13" s="346" t="s">
        <v>43</v>
      </c>
      <c r="B13" s="346" t="s">
        <v>344</v>
      </c>
      <c r="C13" s="347">
        <v>30</v>
      </c>
      <c r="D13" s="348">
        <v>3540</v>
      </c>
      <c r="E13" s="348">
        <v>38846</v>
      </c>
      <c r="F13" s="349">
        <v>9.1</v>
      </c>
    </row>
    <row r="14" spans="1:9" x14ac:dyDescent="0.55000000000000004">
      <c r="A14" s="346" t="s">
        <v>43</v>
      </c>
      <c r="B14" s="346" t="s">
        <v>345</v>
      </c>
      <c r="C14" s="347">
        <v>31</v>
      </c>
      <c r="D14" s="348">
        <v>1030</v>
      </c>
      <c r="E14" s="348">
        <v>10993</v>
      </c>
      <c r="F14" s="349">
        <v>9.4</v>
      </c>
    </row>
    <row r="15" spans="1:9" x14ac:dyDescent="0.55000000000000004">
      <c r="A15" s="346" t="s">
        <v>43</v>
      </c>
      <c r="B15" s="346" t="s">
        <v>346</v>
      </c>
      <c r="C15" s="347">
        <v>32</v>
      </c>
      <c r="D15" s="348">
        <v>809</v>
      </c>
      <c r="E15" s="348">
        <v>8237</v>
      </c>
      <c r="F15" s="349">
        <v>9.8000000000000007</v>
      </c>
    </row>
    <row r="16" spans="1:9" x14ac:dyDescent="0.55000000000000004">
      <c r="A16" s="346" t="s">
        <v>43</v>
      </c>
      <c r="B16" s="346" t="s">
        <v>347</v>
      </c>
      <c r="C16" s="347">
        <v>33</v>
      </c>
      <c r="D16" s="348">
        <v>114</v>
      </c>
      <c r="E16" s="348">
        <v>1069</v>
      </c>
      <c r="F16" s="349">
        <v>10.7</v>
      </c>
    </row>
    <row r="17" spans="1:6" x14ac:dyDescent="0.55000000000000004">
      <c r="A17" s="346" t="s">
        <v>43</v>
      </c>
      <c r="B17" s="346" t="s">
        <v>516</v>
      </c>
      <c r="C17" s="347">
        <v>34</v>
      </c>
      <c r="D17" s="348">
        <v>87</v>
      </c>
      <c r="E17" s="348">
        <v>789</v>
      </c>
      <c r="F17" s="349">
        <v>11</v>
      </c>
    </row>
    <row r="18" spans="1:6" x14ac:dyDescent="0.55000000000000004">
      <c r="A18" s="346" t="s">
        <v>44</v>
      </c>
      <c r="B18" s="346" t="s">
        <v>344</v>
      </c>
      <c r="C18" s="347">
        <v>40</v>
      </c>
      <c r="D18" s="348">
        <v>1254</v>
      </c>
      <c r="E18" s="348">
        <v>14418</v>
      </c>
      <c r="F18" s="349">
        <v>8.6999999999999993</v>
      </c>
    </row>
    <row r="19" spans="1:6" x14ac:dyDescent="0.55000000000000004">
      <c r="A19" s="346" t="s">
        <v>44</v>
      </c>
      <c r="B19" s="346" t="s">
        <v>345</v>
      </c>
      <c r="C19" s="347">
        <v>41</v>
      </c>
      <c r="D19" s="348">
        <v>169</v>
      </c>
      <c r="E19" s="348">
        <v>2144</v>
      </c>
      <c r="F19" s="349">
        <v>7.9</v>
      </c>
    </row>
    <row r="20" spans="1:6" x14ac:dyDescent="0.55000000000000004">
      <c r="A20" s="346" t="s">
        <v>44</v>
      </c>
      <c r="B20" s="346" t="s">
        <v>346</v>
      </c>
      <c r="C20" s="347">
        <v>42</v>
      </c>
      <c r="D20" s="348">
        <v>186</v>
      </c>
      <c r="E20" s="348">
        <v>1759</v>
      </c>
      <c r="F20" s="349">
        <v>10.6</v>
      </c>
    </row>
    <row r="21" spans="1:6" x14ac:dyDescent="0.55000000000000004">
      <c r="A21" s="346" t="s">
        <v>44</v>
      </c>
      <c r="B21" s="346" t="s">
        <v>347</v>
      </c>
      <c r="C21" s="347">
        <v>43</v>
      </c>
      <c r="D21" s="348">
        <v>49</v>
      </c>
      <c r="E21" s="348">
        <v>486</v>
      </c>
      <c r="F21" s="349">
        <v>10.1</v>
      </c>
    </row>
    <row r="22" spans="1:6" x14ac:dyDescent="0.55000000000000004">
      <c r="A22" s="346" t="s">
        <v>44</v>
      </c>
      <c r="B22" s="346" t="s">
        <v>516</v>
      </c>
      <c r="C22" s="347">
        <v>44</v>
      </c>
      <c r="D22" s="348">
        <v>23</v>
      </c>
      <c r="E22" s="348">
        <v>173</v>
      </c>
      <c r="F22" s="349">
        <v>13.1</v>
      </c>
    </row>
    <row r="23" spans="1:6" x14ac:dyDescent="0.55000000000000004">
      <c r="A23" s="346" t="s">
        <v>47</v>
      </c>
      <c r="B23" s="346" t="s">
        <v>344</v>
      </c>
      <c r="C23" s="347">
        <v>50</v>
      </c>
      <c r="D23" s="348">
        <v>2420</v>
      </c>
      <c r="E23" s="348">
        <v>26034</v>
      </c>
      <c r="F23" s="349">
        <v>9.3000000000000007</v>
      </c>
    </row>
    <row r="24" spans="1:6" x14ac:dyDescent="0.55000000000000004">
      <c r="A24" s="346" t="s">
        <v>47</v>
      </c>
      <c r="B24" s="346" t="s">
        <v>345</v>
      </c>
      <c r="C24" s="347">
        <v>51</v>
      </c>
      <c r="D24" s="348">
        <v>222</v>
      </c>
      <c r="E24" s="348">
        <v>2440</v>
      </c>
      <c r="F24" s="349">
        <v>9.1</v>
      </c>
    </row>
    <row r="25" spans="1:6" x14ac:dyDescent="0.55000000000000004">
      <c r="A25" s="346" t="s">
        <v>47</v>
      </c>
      <c r="B25" s="346" t="s">
        <v>346</v>
      </c>
      <c r="C25" s="347">
        <v>52</v>
      </c>
      <c r="D25" s="348">
        <v>175</v>
      </c>
      <c r="E25" s="348">
        <v>2181</v>
      </c>
      <c r="F25" s="349">
        <v>8</v>
      </c>
    </row>
    <row r="26" spans="1:6" x14ac:dyDescent="0.55000000000000004">
      <c r="A26" s="346" t="s">
        <v>47</v>
      </c>
      <c r="B26" s="346" t="s">
        <v>347</v>
      </c>
      <c r="C26" s="347">
        <v>53</v>
      </c>
      <c r="D26" s="348">
        <v>118</v>
      </c>
      <c r="E26" s="348">
        <v>1358</v>
      </c>
      <c r="F26" s="349">
        <v>8.6999999999999993</v>
      </c>
    </row>
    <row r="27" spans="1:6" x14ac:dyDescent="0.55000000000000004">
      <c r="A27" s="346" t="s">
        <v>47</v>
      </c>
      <c r="B27" s="346" t="s">
        <v>516</v>
      </c>
      <c r="C27" s="347">
        <v>54</v>
      </c>
      <c r="D27" s="348">
        <v>104</v>
      </c>
      <c r="E27" s="348">
        <v>825</v>
      </c>
      <c r="F27" s="349">
        <v>12.6</v>
      </c>
    </row>
    <row r="28" spans="1:6" x14ac:dyDescent="0.55000000000000004">
      <c r="A28" s="346" t="s">
        <v>45</v>
      </c>
      <c r="B28" s="346" t="s">
        <v>345</v>
      </c>
      <c r="C28" s="347">
        <v>61</v>
      </c>
      <c r="D28" s="348">
        <v>379</v>
      </c>
      <c r="E28" s="348">
        <v>4102</v>
      </c>
      <c r="F28" s="349">
        <v>9.1999999999999993</v>
      </c>
    </row>
    <row r="29" spans="1:6" x14ac:dyDescent="0.55000000000000004">
      <c r="A29" s="346" t="s">
        <v>45</v>
      </c>
      <c r="B29" s="346" t="s">
        <v>346</v>
      </c>
      <c r="C29" s="347">
        <v>62</v>
      </c>
      <c r="D29" s="348">
        <v>128</v>
      </c>
      <c r="E29" s="348">
        <v>1539</v>
      </c>
      <c r="F29" s="349">
        <v>8.3000000000000007</v>
      </c>
    </row>
    <row r="30" spans="1:6" x14ac:dyDescent="0.55000000000000004">
      <c r="A30" s="346" t="s">
        <v>45</v>
      </c>
      <c r="B30" s="346" t="s">
        <v>347</v>
      </c>
      <c r="C30" s="347">
        <v>63</v>
      </c>
      <c r="D30" s="348">
        <v>7</v>
      </c>
      <c r="E30" s="348">
        <v>77</v>
      </c>
      <c r="F30" s="349" t="s">
        <v>797</v>
      </c>
    </row>
    <row r="31" spans="1:6" x14ac:dyDescent="0.55000000000000004">
      <c r="A31" s="346" t="s">
        <v>45</v>
      </c>
      <c r="B31" s="346" t="s">
        <v>516</v>
      </c>
      <c r="C31" s="347">
        <v>64</v>
      </c>
      <c r="D31" s="348" t="s">
        <v>797</v>
      </c>
      <c r="E31" s="348" t="s">
        <v>797</v>
      </c>
      <c r="F31" s="349" t="s">
        <v>797</v>
      </c>
    </row>
    <row r="32" spans="1:6" x14ac:dyDescent="0.55000000000000004">
      <c r="A32" s="346" t="s">
        <v>42</v>
      </c>
      <c r="B32" s="346" t="s">
        <v>346</v>
      </c>
      <c r="C32" s="347">
        <v>72</v>
      </c>
      <c r="D32" s="348">
        <v>220</v>
      </c>
      <c r="E32" s="348">
        <v>2125</v>
      </c>
      <c r="F32" s="349">
        <v>10.4</v>
      </c>
    </row>
    <row r="33" spans="1:6" x14ac:dyDescent="0.55000000000000004">
      <c r="A33" s="346" t="s">
        <v>42</v>
      </c>
      <c r="B33" s="346" t="s">
        <v>347</v>
      </c>
      <c r="C33" s="347">
        <v>73</v>
      </c>
      <c r="D33" s="348">
        <v>63</v>
      </c>
      <c r="E33" s="348">
        <v>721</v>
      </c>
      <c r="F33" s="349">
        <v>8.8000000000000007</v>
      </c>
    </row>
    <row r="34" spans="1:6" x14ac:dyDescent="0.55000000000000004">
      <c r="A34" s="346" t="s">
        <v>42</v>
      </c>
      <c r="B34" s="346" t="s">
        <v>516</v>
      </c>
      <c r="C34" s="347">
        <v>74</v>
      </c>
      <c r="D34" s="348">
        <v>117</v>
      </c>
      <c r="E34" s="348">
        <v>714</v>
      </c>
      <c r="F34" s="349">
        <v>16.3</v>
      </c>
    </row>
    <row r="35" spans="1:6" x14ac:dyDescent="0.55000000000000004">
      <c r="A35" s="346" t="s">
        <v>40</v>
      </c>
      <c r="B35" s="346" t="s">
        <v>344</v>
      </c>
      <c r="C35" s="347">
        <v>80</v>
      </c>
      <c r="D35" s="348">
        <v>406</v>
      </c>
      <c r="E35" s="348">
        <v>5385</v>
      </c>
      <c r="F35" s="349">
        <v>7.5</v>
      </c>
    </row>
    <row r="36" spans="1:6" x14ac:dyDescent="0.55000000000000004">
      <c r="A36" s="350" t="s">
        <v>40</v>
      </c>
      <c r="B36" s="350" t="s">
        <v>345</v>
      </c>
      <c r="C36" s="351">
        <v>81</v>
      </c>
      <c r="D36" s="352">
        <v>0</v>
      </c>
      <c r="E36" s="352">
        <v>8</v>
      </c>
      <c r="F36" s="353" t="s">
        <v>797</v>
      </c>
    </row>
  </sheetData>
  <hyperlinks>
    <hyperlink ref="I1" location="Contents!A1" display="Return to contents page" xr:uid="{BF52E724-C768-457A-AD04-DE66CB502FF8}"/>
  </hyperlinks>
  <pageMargins left="0.7" right="0.7" top="0.75" bottom="0.75" header="0.3" footer="0.3"/>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0409D-7EFB-41DB-968F-4F6C8F36CC8F}">
  <dimension ref="A1:J36"/>
  <sheetViews>
    <sheetView showGridLines="0" workbookViewId="0"/>
  </sheetViews>
  <sheetFormatPr defaultRowHeight="14.4" x14ac:dyDescent="0.55000000000000004"/>
  <cols>
    <col min="2" max="2" width="13.68359375" customWidth="1"/>
    <col min="3" max="3" width="11.68359375" customWidth="1"/>
    <col min="4" max="4" width="11.15625" customWidth="1"/>
    <col min="5" max="5" width="11.68359375" customWidth="1"/>
    <col min="6" max="6" width="12.26171875" customWidth="1"/>
  </cols>
  <sheetData>
    <row r="1" spans="1:10" x14ac:dyDescent="0.55000000000000004">
      <c r="A1" s="134" t="s">
        <v>849</v>
      </c>
      <c r="J1" s="2" t="s">
        <v>887</v>
      </c>
    </row>
    <row r="3" spans="1:10" s="131" customFormat="1" ht="22.8" x14ac:dyDescent="0.55000000000000004">
      <c r="A3" s="354" t="s">
        <v>891</v>
      </c>
      <c r="B3" s="354" t="s">
        <v>892</v>
      </c>
      <c r="C3" s="355" t="s">
        <v>893</v>
      </c>
      <c r="D3" s="355" t="s">
        <v>65</v>
      </c>
      <c r="E3" s="355" t="s">
        <v>894</v>
      </c>
      <c r="F3" s="355" t="s">
        <v>895</v>
      </c>
    </row>
    <row r="4" spans="1:10" x14ac:dyDescent="0.55000000000000004">
      <c r="A4" s="346" t="s">
        <v>41</v>
      </c>
      <c r="B4" s="346" t="s">
        <v>344</v>
      </c>
      <c r="C4" s="347">
        <v>10</v>
      </c>
      <c r="D4" s="348">
        <v>4448</v>
      </c>
      <c r="E4" s="348">
        <v>71109</v>
      </c>
      <c r="F4" s="349">
        <v>6.3</v>
      </c>
    </row>
    <row r="5" spans="1:10" x14ac:dyDescent="0.55000000000000004">
      <c r="A5" s="346" t="s">
        <v>41</v>
      </c>
      <c r="B5" s="346" t="s">
        <v>345</v>
      </c>
      <c r="C5" s="347">
        <v>11</v>
      </c>
      <c r="D5" s="348">
        <v>1097</v>
      </c>
      <c r="E5" s="348">
        <v>16086</v>
      </c>
      <c r="F5" s="349">
        <v>6.8</v>
      </c>
    </row>
    <row r="6" spans="1:10" x14ac:dyDescent="0.55000000000000004">
      <c r="A6" s="346" t="s">
        <v>41</v>
      </c>
      <c r="B6" s="346" t="s">
        <v>346</v>
      </c>
      <c r="C6" s="347">
        <v>12</v>
      </c>
      <c r="D6" s="348">
        <v>319</v>
      </c>
      <c r="E6" s="348">
        <v>4802</v>
      </c>
      <c r="F6" s="349">
        <v>6.6</v>
      </c>
    </row>
    <row r="7" spans="1:10" x14ac:dyDescent="0.55000000000000004">
      <c r="A7" s="346" t="s">
        <v>41</v>
      </c>
      <c r="B7" s="346" t="s">
        <v>347</v>
      </c>
      <c r="C7" s="347">
        <v>13</v>
      </c>
      <c r="D7" s="348">
        <v>34</v>
      </c>
      <c r="E7" s="348">
        <v>410</v>
      </c>
      <c r="F7" s="349">
        <v>8.3000000000000007</v>
      </c>
    </row>
    <row r="8" spans="1:10" x14ac:dyDescent="0.55000000000000004">
      <c r="A8" s="346" t="s">
        <v>41</v>
      </c>
      <c r="B8" s="346" t="s">
        <v>516</v>
      </c>
      <c r="C8" s="347">
        <v>14</v>
      </c>
      <c r="D8" s="348">
        <v>8</v>
      </c>
      <c r="E8" s="348">
        <v>66</v>
      </c>
      <c r="F8" s="349" t="s">
        <v>797</v>
      </c>
    </row>
    <row r="9" spans="1:10" x14ac:dyDescent="0.55000000000000004">
      <c r="A9" s="346" t="s">
        <v>46</v>
      </c>
      <c r="B9" s="346" t="s">
        <v>344</v>
      </c>
      <c r="C9" s="347">
        <v>20</v>
      </c>
      <c r="D9" s="348">
        <v>4160</v>
      </c>
      <c r="E9" s="348">
        <v>62056</v>
      </c>
      <c r="F9" s="349">
        <v>6.7</v>
      </c>
    </row>
    <row r="10" spans="1:10" x14ac:dyDescent="0.55000000000000004">
      <c r="A10" s="346" t="s">
        <v>46</v>
      </c>
      <c r="B10" s="346" t="s">
        <v>345</v>
      </c>
      <c r="C10" s="347">
        <v>21</v>
      </c>
      <c r="D10" s="348">
        <v>796</v>
      </c>
      <c r="E10" s="348">
        <v>12602</v>
      </c>
      <c r="F10" s="349">
        <v>6.3</v>
      </c>
    </row>
    <row r="11" spans="1:10" x14ac:dyDescent="0.55000000000000004">
      <c r="A11" s="346" t="s">
        <v>46</v>
      </c>
      <c r="B11" s="346" t="s">
        <v>346</v>
      </c>
      <c r="C11" s="347">
        <v>22</v>
      </c>
      <c r="D11" s="348">
        <v>170</v>
      </c>
      <c r="E11" s="348">
        <v>2583</v>
      </c>
      <c r="F11" s="349">
        <v>6.6</v>
      </c>
    </row>
    <row r="12" spans="1:10" x14ac:dyDescent="0.55000000000000004">
      <c r="A12" s="346" t="s">
        <v>46</v>
      </c>
      <c r="B12" s="346" t="s">
        <v>347</v>
      </c>
      <c r="C12" s="347">
        <v>23</v>
      </c>
      <c r="D12" s="348" t="s">
        <v>797</v>
      </c>
      <c r="E12" s="348" t="s">
        <v>797</v>
      </c>
      <c r="F12" s="349" t="s">
        <v>797</v>
      </c>
    </row>
    <row r="13" spans="1:10" x14ac:dyDescent="0.55000000000000004">
      <c r="A13" s="346" t="s">
        <v>43</v>
      </c>
      <c r="B13" s="346" t="s">
        <v>344</v>
      </c>
      <c r="C13" s="347">
        <v>30</v>
      </c>
      <c r="D13" s="348">
        <v>2581</v>
      </c>
      <c r="E13" s="348">
        <v>38544</v>
      </c>
      <c r="F13" s="349">
        <v>6.7</v>
      </c>
    </row>
    <row r="14" spans="1:10" x14ac:dyDescent="0.55000000000000004">
      <c r="A14" s="346" t="s">
        <v>43</v>
      </c>
      <c r="B14" s="346" t="s">
        <v>345</v>
      </c>
      <c r="C14" s="347">
        <v>31</v>
      </c>
      <c r="D14" s="348">
        <v>758</v>
      </c>
      <c r="E14" s="348">
        <v>10921</v>
      </c>
      <c r="F14" s="349">
        <v>6.9</v>
      </c>
    </row>
    <row r="15" spans="1:10" x14ac:dyDescent="0.55000000000000004">
      <c r="A15" s="346" t="s">
        <v>43</v>
      </c>
      <c r="B15" s="346" t="s">
        <v>346</v>
      </c>
      <c r="C15" s="347">
        <v>32</v>
      </c>
      <c r="D15" s="348">
        <v>598</v>
      </c>
      <c r="E15" s="348">
        <v>8177</v>
      </c>
      <c r="F15" s="349">
        <v>7.3</v>
      </c>
    </row>
    <row r="16" spans="1:10" x14ac:dyDescent="0.55000000000000004">
      <c r="A16" s="346" t="s">
        <v>43</v>
      </c>
      <c r="B16" s="346" t="s">
        <v>347</v>
      </c>
      <c r="C16" s="347">
        <v>33</v>
      </c>
      <c r="D16" s="348">
        <v>99</v>
      </c>
      <c r="E16" s="348">
        <v>1063</v>
      </c>
      <c r="F16" s="349">
        <v>9.3000000000000007</v>
      </c>
    </row>
    <row r="17" spans="1:6" x14ac:dyDescent="0.55000000000000004">
      <c r="A17" s="346" t="s">
        <v>43</v>
      </c>
      <c r="B17" s="346" t="s">
        <v>516</v>
      </c>
      <c r="C17" s="347">
        <v>34</v>
      </c>
      <c r="D17" s="348">
        <v>57</v>
      </c>
      <c r="E17" s="348">
        <v>778</v>
      </c>
      <c r="F17" s="349">
        <v>7.4</v>
      </c>
    </row>
    <row r="18" spans="1:6" x14ac:dyDescent="0.55000000000000004">
      <c r="A18" s="346" t="s">
        <v>44</v>
      </c>
      <c r="B18" s="346" t="s">
        <v>344</v>
      </c>
      <c r="C18" s="347">
        <v>40</v>
      </c>
      <c r="D18" s="348">
        <v>938</v>
      </c>
      <c r="E18" s="348">
        <v>14341</v>
      </c>
      <c r="F18" s="349">
        <v>6.5</v>
      </c>
    </row>
    <row r="19" spans="1:6" x14ac:dyDescent="0.55000000000000004">
      <c r="A19" s="346" t="s">
        <v>44</v>
      </c>
      <c r="B19" s="346" t="s">
        <v>345</v>
      </c>
      <c r="C19" s="347">
        <v>41</v>
      </c>
      <c r="D19" s="348">
        <v>127</v>
      </c>
      <c r="E19" s="348">
        <v>2128</v>
      </c>
      <c r="F19" s="349">
        <v>6</v>
      </c>
    </row>
    <row r="20" spans="1:6" x14ac:dyDescent="0.55000000000000004">
      <c r="A20" s="346" t="s">
        <v>44</v>
      </c>
      <c r="B20" s="346" t="s">
        <v>346</v>
      </c>
      <c r="C20" s="347">
        <v>42</v>
      </c>
      <c r="D20" s="348">
        <v>126</v>
      </c>
      <c r="E20" s="348">
        <v>1747</v>
      </c>
      <c r="F20" s="349">
        <v>7.2</v>
      </c>
    </row>
    <row r="21" spans="1:6" x14ac:dyDescent="0.55000000000000004">
      <c r="A21" s="346" t="s">
        <v>44</v>
      </c>
      <c r="B21" s="346" t="s">
        <v>347</v>
      </c>
      <c r="C21" s="347">
        <v>43</v>
      </c>
      <c r="D21" s="348">
        <v>35</v>
      </c>
      <c r="E21" s="348">
        <v>484</v>
      </c>
      <c r="F21" s="349">
        <v>7.3</v>
      </c>
    </row>
    <row r="22" spans="1:6" x14ac:dyDescent="0.55000000000000004">
      <c r="A22" s="346" t="s">
        <v>44</v>
      </c>
      <c r="B22" s="346" t="s">
        <v>516</v>
      </c>
      <c r="C22" s="347">
        <v>44</v>
      </c>
      <c r="D22" s="348">
        <v>18</v>
      </c>
      <c r="E22" s="348">
        <v>172</v>
      </c>
      <c r="F22" s="349">
        <v>10.3</v>
      </c>
    </row>
    <row r="23" spans="1:6" x14ac:dyDescent="0.55000000000000004">
      <c r="A23" s="346" t="s">
        <v>47</v>
      </c>
      <c r="B23" s="346" t="s">
        <v>344</v>
      </c>
      <c r="C23" s="347">
        <v>50</v>
      </c>
      <c r="D23" s="348">
        <v>1737</v>
      </c>
      <c r="E23" s="348">
        <v>25857</v>
      </c>
      <c r="F23" s="349">
        <v>6.7</v>
      </c>
    </row>
    <row r="24" spans="1:6" x14ac:dyDescent="0.55000000000000004">
      <c r="A24" s="346" t="s">
        <v>47</v>
      </c>
      <c r="B24" s="346" t="s">
        <v>345</v>
      </c>
      <c r="C24" s="347">
        <v>51</v>
      </c>
      <c r="D24" s="348">
        <v>143</v>
      </c>
      <c r="E24" s="348">
        <v>2422</v>
      </c>
      <c r="F24" s="349">
        <v>5.9</v>
      </c>
    </row>
    <row r="25" spans="1:6" x14ac:dyDescent="0.55000000000000004">
      <c r="A25" s="346" t="s">
        <v>47</v>
      </c>
      <c r="B25" s="346" t="s">
        <v>346</v>
      </c>
      <c r="C25" s="347">
        <v>52</v>
      </c>
      <c r="D25" s="348">
        <v>127</v>
      </c>
      <c r="E25" s="348">
        <v>2165</v>
      </c>
      <c r="F25" s="349">
        <v>5.9</v>
      </c>
    </row>
    <row r="26" spans="1:6" x14ac:dyDescent="0.55000000000000004">
      <c r="A26" s="346" t="s">
        <v>47</v>
      </c>
      <c r="B26" s="346" t="s">
        <v>347</v>
      </c>
      <c r="C26" s="347">
        <v>53</v>
      </c>
      <c r="D26" s="348">
        <v>95</v>
      </c>
      <c r="E26" s="348">
        <v>1347</v>
      </c>
      <c r="F26" s="349">
        <v>7</v>
      </c>
    </row>
    <row r="27" spans="1:6" x14ac:dyDescent="0.55000000000000004">
      <c r="A27" s="346" t="s">
        <v>47</v>
      </c>
      <c r="B27" s="346" t="s">
        <v>516</v>
      </c>
      <c r="C27" s="347">
        <v>54</v>
      </c>
      <c r="D27" s="348">
        <v>92</v>
      </c>
      <c r="E27" s="348">
        <v>814</v>
      </c>
      <c r="F27" s="349">
        <v>11.3</v>
      </c>
    </row>
    <row r="28" spans="1:6" x14ac:dyDescent="0.55000000000000004">
      <c r="A28" s="346" t="s">
        <v>45</v>
      </c>
      <c r="B28" s="346" t="s">
        <v>345</v>
      </c>
      <c r="C28" s="347">
        <v>61</v>
      </c>
      <c r="D28" s="348">
        <v>298</v>
      </c>
      <c r="E28" s="348">
        <v>4079</v>
      </c>
      <c r="F28" s="349">
        <v>7.3</v>
      </c>
    </row>
    <row r="29" spans="1:6" x14ac:dyDescent="0.55000000000000004">
      <c r="A29" s="346" t="s">
        <v>45</v>
      </c>
      <c r="B29" s="346" t="s">
        <v>346</v>
      </c>
      <c r="C29" s="347">
        <v>62</v>
      </c>
      <c r="D29" s="348">
        <v>97</v>
      </c>
      <c r="E29" s="348">
        <v>1527</v>
      </c>
      <c r="F29" s="349">
        <v>6.3</v>
      </c>
    </row>
    <row r="30" spans="1:6" x14ac:dyDescent="0.55000000000000004">
      <c r="A30" s="346" t="s">
        <v>45</v>
      </c>
      <c r="B30" s="346" t="s">
        <v>347</v>
      </c>
      <c r="C30" s="347">
        <v>63</v>
      </c>
      <c r="D30" s="348">
        <v>7</v>
      </c>
      <c r="E30" s="348">
        <v>77</v>
      </c>
      <c r="F30" s="349" t="s">
        <v>797</v>
      </c>
    </row>
    <row r="31" spans="1:6" x14ac:dyDescent="0.55000000000000004">
      <c r="A31" s="346" t="s">
        <v>45</v>
      </c>
      <c r="B31" s="346" t="s">
        <v>516</v>
      </c>
      <c r="C31" s="347">
        <v>64</v>
      </c>
      <c r="D31" s="348" t="s">
        <v>797</v>
      </c>
      <c r="E31" s="348" t="s">
        <v>797</v>
      </c>
      <c r="F31" s="349" t="s">
        <v>797</v>
      </c>
    </row>
    <row r="32" spans="1:6" x14ac:dyDescent="0.55000000000000004">
      <c r="A32" s="346" t="s">
        <v>42</v>
      </c>
      <c r="B32" s="346" t="s">
        <v>346</v>
      </c>
      <c r="C32" s="347">
        <v>72</v>
      </c>
      <c r="D32" s="348">
        <v>152</v>
      </c>
      <c r="E32" s="348">
        <v>2101</v>
      </c>
      <c r="F32" s="349">
        <v>7.2</v>
      </c>
    </row>
    <row r="33" spans="1:6" x14ac:dyDescent="0.55000000000000004">
      <c r="A33" s="346" t="s">
        <v>42</v>
      </c>
      <c r="B33" s="346" t="s">
        <v>347</v>
      </c>
      <c r="C33" s="347">
        <v>73</v>
      </c>
      <c r="D33" s="348">
        <v>53</v>
      </c>
      <c r="E33" s="348">
        <v>715</v>
      </c>
      <c r="F33" s="349">
        <v>7.4</v>
      </c>
    </row>
    <row r="34" spans="1:6" x14ac:dyDescent="0.55000000000000004">
      <c r="A34" s="346" t="s">
        <v>42</v>
      </c>
      <c r="B34" s="346" t="s">
        <v>516</v>
      </c>
      <c r="C34" s="347">
        <v>74</v>
      </c>
      <c r="D34" s="348">
        <v>93</v>
      </c>
      <c r="E34" s="348">
        <v>703</v>
      </c>
      <c r="F34" s="349">
        <v>13.3</v>
      </c>
    </row>
    <row r="35" spans="1:6" x14ac:dyDescent="0.55000000000000004">
      <c r="A35" s="346" t="s">
        <v>40</v>
      </c>
      <c r="B35" s="346" t="s">
        <v>344</v>
      </c>
      <c r="C35" s="347">
        <v>80</v>
      </c>
      <c r="D35" s="348">
        <v>319</v>
      </c>
      <c r="E35" s="348">
        <v>5352</v>
      </c>
      <c r="F35" s="349">
        <v>6</v>
      </c>
    </row>
    <row r="36" spans="1:6" x14ac:dyDescent="0.55000000000000004">
      <c r="A36" s="350" t="s">
        <v>40</v>
      </c>
      <c r="B36" s="350" t="s">
        <v>345</v>
      </c>
      <c r="C36" s="351">
        <v>81</v>
      </c>
      <c r="D36" s="352" t="s">
        <v>797</v>
      </c>
      <c r="E36" s="352" t="s">
        <v>797</v>
      </c>
      <c r="F36" s="353" t="s">
        <v>797</v>
      </c>
    </row>
  </sheetData>
  <hyperlinks>
    <hyperlink ref="J1" location="Contents!A1" display="Return to contents page" xr:uid="{8DCBA614-34FA-4C0C-8C13-BC52EC821E10}"/>
  </hyperlinks>
  <pageMargins left="0.7" right="0.7" top="0.75" bottom="0.75" header="0.3" footer="0.3"/>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3CEC-E1FA-4B3F-8585-C08497E50C1E}">
  <dimension ref="A1:N7"/>
  <sheetViews>
    <sheetView showGridLines="0" workbookViewId="0">
      <selection activeCell="F11" sqref="F11"/>
    </sheetView>
  </sheetViews>
  <sheetFormatPr defaultRowHeight="14.4" x14ac:dyDescent="0.55000000000000004"/>
  <cols>
    <col min="1" max="1" width="18.26171875" customWidth="1"/>
    <col min="5" max="5" width="12" customWidth="1"/>
    <col min="6" max="6" width="13.41796875" customWidth="1"/>
    <col min="8" max="8" width="11.26171875" customWidth="1"/>
  </cols>
  <sheetData>
    <row r="1" spans="1:14" x14ac:dyDescent="0.55000000000000004">
      <c r="A1" s="134" t="s">
        <v>850</v>
      </c>
      <c r="N1" s="2" t="s">
        <v>887</v>
      </c>
    </row>
    <row r="2" spans="1:14" x14ac:dyDescent="0.55000000000000004">
      <c r="A2" s="371"/>
      <c r="B2" s="371"/>
      <c r="C2" s="371"/>
      <c r="D2" s="371"/>
      <c r="E2" s="371"/>
      <c r="F2" s="371"/>
      <c r="G2" s="371"/>
      <c r="H2" s="371"/>
      <c r="I2" s="371"/>
    </row>
    <row r="3" spans="1:14" x14ac:dyDescent="0.55000000000000004">
      <c r="A3" s="277"/>
      <c r="B3" s="476" t="s">
        <v>751</v>
      </c>
      <c r="C3" s="476"/>
      <c r="D3" s="476" t="s">
        <v>870</v>
      </c>
      <c r="E3" s="476"/>
      <c r="F3" s="476" t="s">
        <v>871</v>
      </c>
      <c r="G3" s="476"/>
      <c r="H3" s="476"/>
      <c r="I3" s="476"/>
    </row>
    <row r="4" spans="1:14" ht="28.8" x14ac:dyDescent="0.55000000000000004">
      <c r="A4" s="433" t="s">
        <v>892</v>
      </c>
      <c r="B4" s="434" t="s">
        <v>872</v>
      </c>
      <c r="C4" s="435" t="s">
        <v>873</v>
      </c>
      <c r="D4" s="435" t="s">
        <v>874</v>
      </c>
      <c r="E4" s="435" t="s">
        <v>873</v>
      </c>
      <c r="F4" s="434" t="s">
        <v>875</v>
      </c>
      <c r="G4" s="434" t="s">
        <v>876</v>
      </c>
      <c r="H4" s="434" t="s">
        <v>877</v>
      </c>
      <c r="I4" s="434" t="s">
        <v>878</v>
      </c>
    </row>
    <row r="5" spans="1:14" x14ac:dyDescent="0.55000000000000004">
      <c r="A5" s="427" t="s">
        <v>344</v>
      </c>
      <c r="B5" s="427">
        <v>1.2</v>
      </c>
      <c r="C5" s="427">
        <v>10.9</v>
      </c>
      <c r="D5" s="427">
        <v>1</v>
      </c>
      <c r="E5" s="427">
        <v>3</v>
      </c>
      <c r="F5" s="427">
        <v>5.9</v>
      </c>
      <c r="G5" s="427">
        <v>38.6</v>
      </c>
      <c r="H5" s="427">
        <v>24.8</v>
      </c>
      <c r="I5" s="427">
        <v>30.8</v>
      </c>
    </row>
    <row r="6" spans="1:14" x14ac:dyDescent="0.55000000000000004">
      <c r="A6" s="427" t="s">
        <v>864</v>
      </c>
      <c r="B6" s="427">
        <v>1.9</v>
      </c>
      <c r="C6" s="427">
        <v>11.3</v>
      </c>
      <c r="D6" s="427">
        <v>1</v>
      </c>
      <c r="E6" s="427">
        <v>2.8</v>
      </c>
      <c r="F6" s="427">
        <v>6.2</v>
      </c>
      <c r="G6" s="427">
        <v>36.700000000000003</v>
      </c>
      <c r="H6" s="427">
        <v>25.6</v>
      </c>
      <c r="I6" s="427">
        <v>31.5</v>
      </c>
    </row>
    <row r="7" spans="1:14" x14ac:dyDescent="0.55000000000000004">
      <c r="A7" s="427" t="s">
        <v>865</v>
      </c>
      <c r="B7" s="427">
        <v>4.7</v>
      </c>
      <c r="C7" s="427">
        <v>14</v>
      </c>
      <c r="D7" s="427">
        <v>1.2</v>
      </c>
      <c r="E7" s="427">
        <v>1.9</v>
      </c>
      <c r="F7" s="427">
        <v>8.9</v>
      </c>
      <c r="G7" s="427">
        <v>35.4</v>
      </c>
      <c r="H7" s="427">
        <v>24.4</v>
      </c>
      <c r="I7" s="427">
        <v>31.4</v>
      </c>
    </row>
  </sheetData>
  <mergeCells count="3">
    <mergeCell ref="B3:C3"/>
    <mergeCell ref="D3:E3"/>
    <mergeCell ref="F3:I3"/>
  </mergeCells>
  <hyperlinks>
    <hyperlink ref="N1" location="Contents!A1" display="Return to contents page" xr:uid="{5A2B3C95-BC1C-4B6E-BD55-2A9FCD971FC5}"/>
  </hyperlinks>
  <pageMargins left="0.7" right="0.7" top="0.75" bottom="0.75" header="0.3" footer="0.3"/>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01BFE-C79A-4BAF-A8D2-A9400CD30772}">
  <dimension ref="A1:N7"/>
  <sheetViews>
    <sheetView showGridLines="0" workbookViewId="0">
      <selection activeCell="N1" sqref="N1"/>
    </sheetView>
  </sheetViews>
  <sheetFormatPr defaultRowHeight="14.4" x14ac:dyDescent="0.55000000000000004"/>
  <cols>
    <col min="1" max="1" width="14.83984375" customWidth="1"/>
    <col min="5" max="5" width="10.578125" customWidth="1"/>
  </cols>
  <sheetData>
    <row r="1" spans="1:14" x14ac:dyDescent="0.55000000000000004">
      <c r="A1" s="134" t="s">
        <v>851</v>
      </c>
      <c r="N1" s="2" t="s">
        <v>887</v>
      </c>
    </row>
    <row r="3" spans="1:14" x14ac:dyDescent="0.55000000000000004">
      <c r="A3" s="277"/>
      <c r="B3" s="477" t="s">
        <v>879</v>
      </c>
      <c r="C3" s="477"/>
      <c r="D3" s="477"/>
      <c r="E3" s="477" t="s">
        <v>880</v>
      </c>
      <c r="F3" s="477"/>
      <c r="G3" s="477"/>
      <c r="H3" s="477"/>
    </row>
    <row r="4" spans="1:14" ht="57.6" x14ac:dyDescent="0.55000000000000004">
      <c r="A4" s="433" t="s">
        <v>861</v>
      </c>
      <c r="B4" s="434" t="s">
        <v>881</v>
      </c>
      <c r="C4" s="435" t="s">
        <v>882</v>
      </c>
      <c r="D4" s="435" t="s">
        <v>883</v>
      </c>
      <c r="E4" s="434" t="s">
        <v>884</v>
      </c>
      <c r="F4" s="434" t="s">
        <v>885</v>
      </c>
      <c r="G4" s="434" t="s">
        <v>886</v>
      </c>
      <c r="H4" s="434" t="s">
        <v>869</v>
      </c>
    </row>
    <row r="5" spans="1:14" x14ac:dyDescent="0.55000000000000004">
      <c r="A5" s="427" t="s">
        <v>344</v>
      </c>
      <c r="B5" s="436">
        <v>46</v>
      </c>
      <c r="C5" s="436">
        <v>36.5</v>
      </c>
      <c r="D5" s="436">
        <v>17.5</v>
      </c>
      <c r="E5" s="436">
        <v>62.2</v>
      </c>
      <c r="F5" s="436">
        <v>5.3</v>
      </c>
      <c r="G5" s="436">
        <v>3</v>
      </c>
      <c r="H5" s="436">
        <v>29.5</v>
      </c>
    </row>
    <row r="6" spans="1:14" x14ac:dyDescent="0.55000000000000004">
      <c r="A6" s="427" t="s">
        <v>864</v>
      </c>
      <c r="B6" s="436">
        <v>49.3</v>
      </c>
      <c r="C6" s="436">
        <v>32.299999999999997</v>
      </c>
      <c r="D6" s="436">
        <v>18.399999999999999</v>
      </c>
      <c r="E6" s="436">
        <v>62.8</v>
      </c>
      <c r="F6" s="436">
        <v>4.0999999999999996</v>
      </c>
      <c r="G6" s="436">
        <v>2.4</v>
      </c>
      <c r="H6" s="436">
        <v>30.7</v>
      </c>
    </row>
    <row r="7" spans="1:14" x14ac:dyDescent="0.55000000000000004">
      <c r="A7" s="427" t="s">
        <v>865</v>
      </c>
      <c r="B7" s="436">
        <v>50.2</v>
      </c>
      <c r="C7" s="436">
        <v>31.8</v>
      </c>
      <c r="D7" s="436">
        <v>18</v>
      </c>
      <c r="E7" s="436">
        <v>62</v>
      </c>
      <c r="F7" s="436">
        <v>4.8</v>
      </c>
      <c r="G7" s="436">
        <v>2.1</v>
      </c>
      <c r="H7" s="436">
        <v>31</v>
      </c>
    </row>
  </sheetData>
  <mergeCells count="2">
    <mergeCell ref="B3:D3"/>
    <mergeCell ref="E3:H3"/>
  </mergeCells>
  <hyperlinks>
    <hyperlink ref="N1" location="Contents!A1" display="Return to contents page" xr:uid="{5528E4C7-7858-4174-959F-BB9637FF381D}"/>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8FB1-04E7-4214-B012-86E97FAA6060}">
  <dimension ref="A1:I15"/>
  <sheetViews>
    <sheetView showGridLines="0" workbookViewId="0"/>
  </sheetViews>
  <sheetFormatPr defaultRowHeight="14.4" x14ac:dyDescent="0.55000000000000004"/>
  <sheetData>
    <row r="1" spans="1:9" x14ac:dyDescent="0.55000000000000004">
      <c r="A1" s="59" t="s">
        <v>169</v>
      </c>
      <c r="I1" s="2" t="s">
        <v>887</v>
      </c>
    </row>
    <row r="3" spans="1:9" x14ac:dyDescent="0.55000000000000004">
      <c r="A3" s="60"/>
      <c r="B3" s="438" t="s">
        <v>157</v>
      </c>
      <c r="C3" s="438"/>
      <c r="D3" s="104"/>
      <c r="E3" s="438" t="s">
        <v>158</v>
      </c>
      <c r="F3" s="438"/>
    </row>
    <row r="4" spans="1:9" x14ac:dyDescent="0.55000000000000004">
      <c r="A4" s="63" t="s">
        <v>64</v>
      </c>
      <c r="B4" s="63" t="s">
        <v>167</v>
      </c>
      <c r="C4" s="63" t="s">
        <v>168</v>
      </c>
      <c r="D4" s="114"/>
      <c r="E4" s="63" t="s">
        <v>167</v>
      </c>
      <c r="F4" s="63" t="s">
        <v>168</v>
      </c>
    </row>
    <row r="5" spans="1:9" x14ac:dyDescent="0.55000000000000004">
      <c r="A5" s="43" t="s">
        <v>68</v>
      </c>
      <c r="B5" s="100">
        <v>89.854556000000002</v>
      </c>
      <c r="C5" s="100">
        <v>5.5373896</v>
      </c>
      <c r="D5" s="100"/>
      <c r="E5" s="100">
        <v>76.923255999999995</v>
      </c>
      <c r="F5" s="100">
        <v>5.0139000999999999</v>
      </c>
    </row>
    <row r="6" spans="1:9" x14ac:dyDescent="0.55000000000000004">
      <c r="A6" s="43" t="s">
        <v>71</v>
      </c>
      <c r="B6" s="100">
        <v>193.16238000000001</v>
      </c>
      <c r="C6" s="100">
        <v>12.146629000000001</v>
      </c>
      <c r="D6" s="100"/>
      <c r="E6" s="100">
        <v>125.31671</v>
      </c>
      <c r="F6" s="100">
        <v>8.3136878000000003</v>
      </c>
    </row>
    <row r="7" spans="1:9" x14ac:dyDescent="0.55000000000000004">
      <c r="A7" s="43" t="s">
        <v>74</v>
      </c>
      <c r="B7" s="100">
        <v>390.10288000000003</v>
      </c>
      <c r="C7" s="100">
        <v>22.016076999999999</v>
      </c>
      <c r="D7" s="100"/>
      <c r="E7" s="100">
        <v>348.88893999999999</v>
      </c>
      <c r="F7" s="100">
        <v>20.464939000000001</v>
      </c>
    </row>
    <row r="8" spans="1:9" x14ac:dyDescent="0.55000000000000004">
      <c r="A8" s="43" t="s">
        <v>77</v>
      </c>
      <c r="B8" s="100">
        <v>995.05796999999995</v>
      </c>
      <c r="C8" s="100">
        <v>53.372917000000001</v>
      </c>
      <c r="D8" s="100"/>
      <c r="E8" s="100">
        <v>754.51882000000001</v>
      </c>
      <c r="F8" s="100">
        <v>39.375005999999999</v>
      </c>
    </row>
    <row r="9" spans="1:9" x14ac:dyDescent="0.55000000000000004">
      <c r="A9" s="43" t="s">
        <v>80</v>
      </c>
      <c r="B9" s="100">
        <v>1297.4286</v>
      </c>
      <c r="C9" s="100">
        <v>79.464340000000007</v>
      </c>
      <c r="D9" s="100"/>
      <c r="E9" s="100">
        <v>716.27191000000005</v>
      </c>
      <c r="F9" s="100">
        <v>43.089233999999998</v>
      </c>
    </row>
    <row r="10" spans="1:9" x14ac:dyDescent="0.55000000000000004">
      <c r="A10" s="43" t="s">
        <v>83</v>
      </c>
      <c r="B10" s="100">
        <v>2352.8072999999999</v>
      </c>
      <c r="C10" s="100">
        <v>153.29852</v>
      </c>
      <c r="D10" s="100"/>
      <c r="E10" s="100">
        <v>1370.0152</v>
      </c>
      <c r="F10" s="100">
        <v>85.153717999999998</v>
      </c>
    </row>
    <row r="11" spans="1:9" x14ac:dyDescent="0.55000000000000004">
      <c r="A11" s="43" t="s">
        <v>86</v>
      </c>
      <c r="B11" s="100">
        <v>3309.7682</v>
      </c>
      <c r="C11" s="100">
        <v>249.55651</v>
      </c>
      <c r="D11" s="100"/>
      <c r="E11" s="100">
        <v>1603.5515</v>
      </c>
      <c r="F11" s="100">
        <v>113.59679</v>
      </c>
    </row>
    <row r="12" spans="1:9" x14ac:dyDescent="0.55000000000000004">
      <c r="A12" s="43" t="s">
        <v>89</v>
      </c>
      <c r="B12" s="100">
        <v>3116.2494999999999</v>
      </c>
      <c r="C12" s="100">
        <v>329.44112000000001</v>
      </c>
      <c r="D12" s="100"/>
      <c r="E12" s="100">
        <v>2064.9328</v>
      </c>
      <c r="F12" s="100">
        <v>205.11673999999999</v>
      </c>
    </row>
    <row r="13" spans="1:9" x14ac:dyDescent="0.55000000000000004">
      <c r="A13" s="43" t="s">
        <v>92</v>
      </c>
      <c r="B13" s="100">
        <v>2037.9889000000001</v>
      </c>
      <c r="C13" s="100">
        <v>525.87156000000004</v>
      </c>
      <c r="D13" s="100"/>
      <c r="E13" s="100">
        <v>1341.3012000000001</v>
      </c>
      <c r="F13" s="100">
        <v>274.41649000000001</v>
      </c>
    </row>
    <row r="14" spans="1:9" x14ac:dyDescent="0.55000000000000004">
      <c r="A14" s="47" t="s">
        <v>95</v>
      </c>
      <c r="B14" s="103">
        <v>366.35365999999999</v>
      </c>
      <c r="C14" s="103">
        <v>470.96422999999999</v>
      </c>
      <c r="D14" s="100"/>
      <c r="E14" s="103">
        <v>492.44558999999998</v>
      </c>
      <c r="F14" s="103">
        <v>341.60602999999998</v>
      </c>
    </row>
    <row r="15" spans="1:9" x14ac:dyDescent="0.55000000000000004">
      <c r="A15" s="43" t="s">
        <v>166</v>
      </c>
    </row>
  </sheetData>
  <mergeCells count="2">
    <mergeCell ref="B3:C3"/>
    <mergeCell ref="E3:F3"/>
  </mergeCells>
  <hyperlinks>
    <hyperlink ref="I1" location="Contents!A1" display="Return to contents page" xr:uid="{4E120586-B8D6-4E09-AC74-69A1DCDA0FCB}"/>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2990F-EA8E-4A95-B884-A02B0B37F8C3}">
  <dimension ref="A1:M14"/>
  <sheetViews>
    <sheetView showGridLines="0" workbookViewId="0"/>
  </sheetViews>
  <sheetFormatPr defaultRowHeight="14.4" x14ac:dyDescent="0.55000000000000004"/>
  <sheetData>
    <row r="1" spans="1:13" x14ac:dyDescent="0.55000000000000004">
      <c r="A1" s="59" t="s">
        <v>204</v>
      </c>
      <c r="B1" s="43"/>
      <c r="C1" s="43"/>
      <c r="D1" s="43"/>
      <c r="E1" s="43"/>
      <c r="F1" s="115"/>
      <c r="G1" s="43"/>
      <c r="H1" s="43"/>
      <c r="I1" s="43"/>
      <c r="J1" s="43"/>
      <c r="M1" s="2" t="s">
        <v>887</v>
      </c>
    </row>
    <row r="2" spans="1:13" x14ac:dyDescent="0.55000000000000004">
      <c r="A2" s="59"/>
      <c r="B2" s="43"/>
      <c r="C2" s="43"/>
      <c r="D2" s="43"/>
      <c r="E2" s="43"/>
      <c r="F2" s="43"/>
      <c r="G2" s="43"/>
      <c r="H2" s="43"/>
      <c r="I2" s="43"/>
      <c r="J2" s="43"/>
    </row>
    <row r="3" spans="1:13" x14ac:dyDescent="0.55000000000000004">
      <c r="A3" s="59"/>
      <c r="B3" s="43"/>
      <c r="C3" s="43"/>
      <c r="D3" s="43"/>
      <c r="E3" s="43"/>
      <c r="F3" s="43"/>
      <c r="G3" s="43"/>
      <c r="H3" s="43"/>
      <c r="I3" s="43"/>
      <c r="J3" s="43"/>
    </row>
    <row r="4" spans="1:13" x14ac:dyDescent="0.55000000000000004">
      <c r="A4" s="115"/>
      <c r="B4" s="438" t="s">
        <v>157</v>
      </c>
      <c r="C4" s="438"/>
      <c r="D4" s="438"/>
      <c r="E4" s="438"/>
      <c r="F4" s="104"/>
      <c r="G4" s="438" t="s">
        <v>158</v>
      </c>
      <c r="H4" s="438"/>
      <c r="I4" s="438"/>
      <c r="J4" s="438"/>
    </row>
    <row r="5" spans="1:13" x14ac:dyDescent="0.55000000000000004">
      <c r="A5" s="63" t="s">
        <v>171</v>
      </c>
      <c r="B5" s="116" t="s">
        <v>127</v>
      </c>
      <c r="C5" s="116" t="s">
        <v>172</v>
      </c>
      <c r="D5" s="116" t="s">
        <v>159</v>
      </c>
      <c r="E5" s="116" t="s">
        <v>173</v>
      </c>
      <c r="F5" s="114"/>
      <c r="G5" s="116" t="s">
        <v>127</v>
      </c>
      <c r="H5" s="116" t="s">
        <v>172</v>
      </c>
      <c r="I5" s="116" t="s">
        <v>159</v>
      </c>
      <c r="J5" s="116" t="s">
        <v>173</v>
      </c>
    </row>
    <row r="6" spans="1:13" x14ac:dyDescent="0.55000000000000004">
      <c r="A6" s="43" t="s">
        <v>134</v>
      </c>
      <c r="B6" s="117">
        <v>1</v>
      </c>
      <c r="C6" s="100">
        <v>0.2272727273</v>
      </c>
      <c r="D6" s="100">
        <v>52.52</v>
      </c>
      <c r="E6" s="100">
        <v>1.1122264435</v>
      </c>
      <c r="F6" s="100"/>
      <c r="G6" s="117">
        <v>0</v>
      </c>
      <c r="H6" s="100">
        <v>0</v>
      </c>
      <c r="I6" s="100">
        <v>0</v>
      </c>
      <c r="J6" s="100">
        <v>0</v>
      </c>
    </row>
    <row r="7" spans="1:13" x14ac:dyDescent="0.55000000000000004">
      <c r="A7" s="43" t="s">
        <v>80</v>
      </c>
      <c r="B7" s="117">
        <v>3</v>
      </c>
      <c r="C7" s="100">
        <v>0.68181818179999998</v>
      </c>
      <c r="D7" s="100">
        <v>125.4</v>
      </c>
      <c r="E7" s="100">
        <v>2.6556206401</v>
      </c>
      <c r="F7" s="100"/>
      <c r="G7" s="117">
        <v>0</v>
      </c>
      <c r="H7" s="100">
        <v>0</v>
      </c>
      <c r="I7" s="100">
        <v>0</v>
      </c>
      <c r="J7" s="100">
        <v>0</v>
      </c>
    </row>
    <row r="8" spans="1:13" x14ac:dyDescent="0.55000000000000004">
      <c r="A8" s="43" t="s">
        <v>83</v>
      </c>
      <c r="B8" s="117">
        <v>11</v>
      </c>
      <c r="C8" s="100">
        <v>2.5</v>
      </c>
      <c r="D8" s="100">
        <v>366.52</v>
      </c>
      <c r="E8" s="100">
        <v>7.7618666429000003</v>
      </c>
      <c r="F8" s="100"/>
      <c r="G8" s="117">
        <v>6</v>
      </c>
      <c r="H8" s="100">
        <v>1.2903225806</v>
      </c>
      <c r="I8" s="100">
        <v>199.92</v>
      </c>
      <c r="J8" s="100">
        <v>5.2557277495000001</v>
      </c>
    </row>
    <row r="9" spans="1:13" x14ac:dyDescent="0.55000000000000004">
      <c r="A9" s="43" t="s">
        <v>86</v>
      </c>
      <c r="B9" s="117">
        <v>26</v>
      </c>
      <c r="C9" s="100">
        <v>5.9090909090999997</v>
      </c>
      <c r="D9" s="100">
        <v>629.20000000000005</v>
      </c>
      <c r="E9" s="100">
        <v>13.324693036999999</v>
      </c>
      <c r="F9" s="100"/>
      <c r="G9" s="117">
        <v>15</v>
      </c>
      <c r="H9" s="100">
        <v>3.2258064516</v>
      </c>
      <c r="I9" s="100">
        <v>363</v>
      </c>
      <c r="J9" s="100">
        <v>9.5429630505999992</v>
      </c>
    </row>
    <row r="10" spans="1:13" x14ac:dyDescent="0.55000000000000004">
      <c r="A10" s="43" t="s">
        <v>89</v>
      </c>
      <c r="B10" s="117">
        <v>102</v>
      </c>
      <c r="C10" s="100">
        <v>23.181818182000001</v>
      </c>
      <c r="D10" s="100">
        <v>1593.24</v>
      </c>
      <c r="E10" s="100">
        <v>33.740359081000001</v>
      </c>
      <c r="F10" s="100"/>
      <c r="G10" s="117">
        <v>53</v>
      </c>
      <c r="H10" s="100">
        <v>11.397849462</v>
      </c>
      <c r="I10" s="100">
        <v>827.86</v>
      </c>
      <c r="J10" s="100">
        <v>21.763739369</v>
      </c>
    </row>
    <row r="11" spans="1:13" x14ac:dyDescent="0.55000000000000004">
      <c r="A11" s="43" t="s">
        <v>92</v>
      </c>
      <c r="B11" s="117">
        <v>178</v>
      </c>
      <c r="C11" s="100">
        <v>40.454545455000002</v>
      </c>
      <c r="D11" s="100">
        <v>1479.18</v>
      </c>
      <c r="E11" s="100">
        <v>31.324887867000001</v>
      </c>
      <c r="F11" s="100"/>
      <c r="G11" s="117">
        <v>197</v>
      </c>
      <c r="H11" s="100">
        <v>42.365591397999999</v>
      </c>
      <c r="I11" s="100">
        <v>1637.07</v>
      </c>
      <c r="J11" s="100">
        <v>43.037186009000003</v>
      </c>
    </row>
    <row r="12" spans="1:13" x14ac:dyDescent="0.55000000000000004">
      <c r="A12" s="43" t="s">
        <v>95</v>
      </c>
      <c r="B12" s="117">
        <v>119</v>
      </c>
      <c r="C12" s="100">
        <v>27.045454544999998</v>
      </c>
      <c r="D12" s="100">
        <v>476</v>
      </c>
      <c r="E12" s="100">
        <v>10.08034629</v>
      </c>
      <c r="F12" s="100"/>
      <c r="G12" s="117">
        <v>194</v>
      </c>
      <c r="H12" s="100">
        <v>41.720430108000002</v>
      </c>
      <c r="I12" s="100">
        <v>776</v>
      </c>
      <c r="J12" s="100">
        <v>20.400383821999998</v>
      </c>
    </row>
    <row r="13" spans="1:13" x14ac:dyDescent="0.55000000000000004">
      <c r="A13" s="47" t="s">
        <v>98</v>
      </c>
      <c r="B13" s="102">
        <v>440</v>
      </c>
      <c r="C13" s="103">
        <v>100</v>
      </c>
      <c r="D13" s="103">
        <v>4722.0600000000004</v>
      </c>
      <c r="E13" s="103">
        <v>100</v>
      </c>
      <c r="F13" s="100"/>
      <c r="G13" s="102">
        <v>465</v>
      </c>
      <c r="H13" s="101">
        <v>100</v>
      </c>
      <c r="I13" s="103">
        <v>3803.85</v>
      </c>
      <c r="J13" s="103">
        <v>100</v>
      </c>
    </row>
    <row r="14" spans="1:13" x14ac:dyDescent="0.55000000000000004">
      <c r="A14" s="49" t="s">
        <v>174</v>
      </c>
      <c r="B14" s="43"/>
      <c r="C14" s="43"/>
      <c r="D14" s="43"/>
      <c r="E14" s="43"/>
      <c r="F14" s="43"/>
      <c r="G14" s="43"/>
      <c r="H14" s="43"/>
      <c r="I14" s="43"/>
      <c r="J14" s="43"/>
    </row>
  </sheetData>
  <mergeCells count="2">
    <mergeCell ref="B4:E4"/>
    <mergeCell ref="G4:J4"/>
  </mergeCells>
  <hyperlinks>
    <hyperlink ref="M1" location="Contents!A1" display="Return to contents page" xr:uid="{3F786EBD-819A-4341-8607-8B852BEFA211}"/>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B1782-38D5-42CC-8ADA-F7139175E45F}">
  <dimension ref="A1:M13"/>
  <sheetViews>
    <sheetView showGridLines="0" workbookViewId="0"/>
  </sheetViews>
  <sheetFormatPr defaultRowHeight="14.4" x14ac:dyDescent="0.55000000000000004"/>
  <sheetData>
    <row r="1" spans="1:13" x14ac:dyDescent="0.55000000000000004">
      <c r="A1" s="59" t="s">
        <v>203</v>
      </c>
      <c r="M1" s="2" t="s">
        <v>887</v>
      </c>
    </row>
    <row r="2" spans="1:13" x14ac:dyDescent="0.55000000000000004">
      <c r="A2" s="59"/>
    </row>
    <row r="3" spans="1:13" x14ac:dyDescent="0.55000000000000004">
      <c r="A3" s="115"/>
      <c r="B3" s="438" t="s">
        <v>157</v>
      </c>
      <c r="C3" s="438"/>
      <c r="D3" s="438"/>
      <c r="E3" s="438"/>
      <c r="F3" s="114"/>
      <c r="G3" s="438" t="s">
        <v>158</v>
      </c>
      <c r="H3" s="438"/>
      <c r="I3" s="438"/>
      <c r="J3" s="438"/>
    </row>
    <row r="4" spans="1:13" x14ac:dyDescent="0.55000000000000004">
      <c r="A4" s="63" t="s">
        <v>171</v>
      </c>
      <c r="B4" s="116" t="s">
        <v>127</v>
      </c>
      <c r="C4" s="116" t="s">
        <v>172</v>
      </c>
      <c r="D4" s="116" t="s">
        <v>159</v>
      </c>
      <c r="E4" s="116" t="s">
        <v>173</v>
      </c>
      <c r="F4" s="114"/>
      <c r="G4" s="116" t="s">
        <v>127</v>
      </c>
      <c r="H4" s="116" t="s">
        <v>172</v>
      </c>
      <c r="I4" s="116" t="s">
        <v>159</v>
      </c>
      <c r="J4" s="116" t="s">
        <v>173</v>
      </c>
    </row>
    <row r="5" spans="1:13" x14ac:dyDescent="0.55000000000000004">
      <c r="A5" s="43" t="s">
        <v>134</v>
      </c>
      <c r="B5" s="43">
        <v>13</v>
      </c>
      <c r="C5" s="100">
        <v>1.7038007864</v>
      </c>
      <c r="D5" s="100">
        <v>682.76</v>
      </c>
      <c r="E5" s="100">
        <v>5.4689008131000003</v>
      </c>
      <c r="F5" s="100"/>
      <c r="G5" s="117">
        <v>9</v>
      </c>
      <c r="H5" s="100">
        <v>1.7077798861</v>
      </c>
      <c r="I5" s="100">
        <v>472.68</v>
      </c>
      <c r="J5" s="100">
        <v>6.3446383725000004</v>
      </c>
    </row>
    <row r="6" spans="1:13" x14ac:dyDescent="0.55000000000000004">
      <c r="A6" s="43" t="s">
        <v>80</v>
      </c>
      <c r="B6" s="43">
        <v>25</v>
      </c>
      <c r="C6" s="100">
        <v>3.2765399737999998</v>
      </c>
      <c r="D6" s="100">
        <v>1045</v>
      </c>
      <c r="E6" s="100">
        <v>8.3704396123000002</v>
      </c>
      <c r="F6" s="100"/>
      <c r="G6" s="117">
        <v>12</v>
      </c>
      <c r="H6" s="100">
        <v>2.2770398481999998</v>
      </c>
      <c r="I6" s="100">
        <v>501.6</v>
      </c>
      <c r="J6" s="100">
        <v>6.7328226445999997</v>
      </c>
    </row>
    <row r="7" spans="1:13" x14ac:dyDescent="0.55000000000000004">
      <c r="A7" s="43" t="s">
        <v>83</v>
      </c>
      <c r="B7" s="43">
        <v>65</v>
      </c>
      <c r="C7" s="100">
        <v>8.5190039318000004</v>
      </c>
      <c r="D7" s="100">
        <v>2165.8000000000002</v>
      </c>
      <c r="E7" s="100">
        <v>17.348036471</v>
      </c>
      <c r="F7" s="100"/>
      <c r="G7" s="117">
        <v>36</v>
      </c>
      <c r="H7" s="100">
        <v>6.8311195445999999</v>
      </c>
      <c r="I7" s="100">
        <v>1199.52</v>
      </c>
      <c r="J7" s="100">
        <v>16.100788314999999</v>
      </c>
    </row>
    <row r="8" spans="1:13" x14ac:dyDescent="0.55000000000000004">
      <c r="A8" s="43" t="s">
        <v>86</v>
      </c>
      <c r="B8" s="43">
        <v>130</v>
      </c>
      <c r="C8" s="100">
        <v>17.038007864000001</v>
      </c>
      <c r="D8" s="100">
        <v>3146</v>
      </c>
      <c r="E8" s="100">
        <v>25.199428728000001</v>
      </c>
      <c r="F8" s="100"/>
      <c r="G8" s="117">
        <v>60</v>
      </c>
      <c r="H8" s="100">
        <v>11.385199241</v>
      </c>
      <c r="I8" s="100">
        <v>1452</v>
      </c>
      <c r="J8" s="100">
        <v>19.489749760999999</v>
      </c>
    </row>
    <row r="9" spans="1:13" x14ac:dyDescent="0.55000000000000004">
      <c r="A9" s="43" t="s">
        <v>89</v>
      </c>
      <c r="B9" s="43">
        <v>196</v>
      </c>
      <c r="C9" s="100">
        <v>25.688073394</v>
      </c>
      <c r="D9" s="100">
        <v>3061.52</v>
      </c>
      <c r="E9" s="100">
        <v>24.522744766999999</v>
      </c>
      <c r="F9" s="100"/>
      <c r="G9" s="117">
        <v>129</v>
      </c>
      <c r="H9" s="100">
        <v>24.478178367999998</v>
      </c>
      <c r="I9" s="100">
        <v>2014.98</v>
      </c>
      <c r="J9" s="100">
        <v>27.046457281999999</v>
      </c>
    </row>
    <row r="10" spans="1:13" x14ac:dyDescent="0.55000000000000004">
      <c r="A10" s="43" t="s">
        <v>92</v>
      </c>
      <c r="B10" s="43">
        <v>243</v>
      </c>
      <c r="C10" s="100">
        <v>31.847968545000001</v>
      </c>
      <c r="D10" s="100">
        <v>2019.33</v>
      </c>
      <c r="E10" s="100">
        <v>16.174813227000001</v>
      </c>
      <c r="F10" s="100"/>
      <c r="G10" s="117">
        <v>159</v>
      </c>
      <c r="H10" s="100">
        <v>30.170777989000001</v>
      </c>
      <c r="I10" s="100">
        <v>1321.29</v>
      </c>
      <c r="J10" s="100">
        <v>17.735269600999999</v>
      </c>
    </row>
    <row r="11" spans="1:13" x14ac:dyDescent="0.55000000000000004">
      <c r="A11" s="43" t="s">
        <v>95</v>
      </c>
      <c r="B11" s="43">
        <v>91</v>
      </c>
      <c r="C11" s="100">
        <v>11.926605504999999</v>
      </c>
      <c r="D11" s="100">
        <v>364</v>
      </c>
      <c r="E11" s="100">
        <v>2.9156363817000002</v>
      </c>
      <c r="F11" s="100"/>
      <c r="G11" s="117">
        <v>122</v>
      </c>
      <c r="H11" s="100">
        <v>23.149905123</v>
      </c>
      <c r="I11" s="100">
        <v>488</v>
      </c>
      <c r="J11" s="100">
        <v>6.5502740243000002</v>
      </c>
    </row>
    <row r="12" spans="1:13" x14ac:dyDescent="0.55000000000000004">
      <c r="A12" s="47" t="s">
        <v>98</v>
      </c>
      <c r="B12" s="47">
        <v>763</v>
      </c>
      <c r="C12" s="103">
        <v>100</v>
      </c>
      <c r="D12" s="103">
        <v>12484.41</v>
      </c>
      <c r="E12" s="103">
        <v>100.00000000009999</v>
      </c>
      <c r="F12" s="100"/>
      <c r="G12" s="102">
        <v>527</v>
      </c>
      <c r="H12" s="103">
        <v>99.999999999899998</v>
      </c>
      <c r="I12" s="103">
        <v>7450.0700000000006</v>
      </c>
      <c r="J12" s="103">
        <v>100.00000000039998</v>
      </c>
    </row>
    <row r="13" spans="1:13" x14ac:dyDescent="0.55000000000000004">
      <c r="A13" s="49" t="s">
        <v>174</v>
      </c>
      <c r="D13" s="118"/>
      <c r="I13" s="118"/>
    </row>
  </sheetData>
  <mergeCells count="2">
    <mergeCell ref="B3:E3"/>
    <mergeCell ref="G3:J3"/>
  </mergeCells>
  <hyperlinks>
    <hyperlink ref="M1" location="Contents!A1" display="Return to contents page" xr:uid="{8BB912CE-1260-4E44-AAB7-7925AFF97CBF}"/>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A4A5-4FFC-444B-850F-08884635177A}">
  <dimension ref="A1:J21"/>
  <sheetViews>
    <sheetView showGridLines="0" workbookViewId="0"/>
  </sheetViews>
  <sheetFormatPr defaultRowHeight="14.4" x14ac:dyDescent="0.55000000000000004"/>
  <cols>
    <col min="1" max="1" width="27" customWidth="1"/>
    <col min="2" max="2" width="15.41796875" customWidth="1"/>
  </cols>
  <sheetData>
    <row r="1" spans="1:10" x14ac:dyDescent="0.55000000000000004">
      <c r="A1" s="59" t="s">
        <v>202</v>
      </c>
      <c r="J1" s="2" t="s">
        <v>887</v>
      </c>
    </row>
    <row r="2" spans="1:10" x14ac:dyDescent="0.55000000000000004">
      <c r="A2" s="119"/>
      <c r="B2" s="119"/>
      <c r="C2" s="119"/>
      <c r="D2" s="119"/>
    </row>
    <row r="3" spans="1:10" ht="32.4" x14ac:dyDescent="0.55000000000000004">
      <c r="A3" s="83" t="s">
        <v>175</v>
      </c>
      <c r="B3" s="367" t="s">
        <v>176</v>
      </c>
    </row>
    <row r="4" spans="1:10" x14ac:dyDescent="0.55000000000000004">
      <c r="A4" s="43" t="s">
        <v>30</v>
      </c>
      <c r="B4" s="120">
        <v>5.2</v>
      </c>
    </row>
    <row r="5" spans="1:10" x14ac:dyDescent="0.55000000000000004">
      <c r="A5" s="43" t="s">
        <v>177</v>
      </c>
      <c r="B5" s="120">
        <v>5.4</v>
      </c>
    </row>
    <row r="6" spans="1:10" x14ac:dyDescent="0.55000000000000004">
      <c r="A6" s="43" t="s">
        <v>178</v>
      </c>
      <c r="B6" s="120">
        <v>6.3</v>
      </c>
    </row>
    <row r="7" spans="1:10" x14ac:dyDescent="0.55000000000000004">
      <c r="A7" s="43" t="s">
        <v>179</v>
      </c>
      <c r="B7" s="120">
        <v>8.4</v>
      </c>
    </row>
    <row r="8" spans="1:10" x14ac:dyDescent="0.55000000000000004">
      <c r="A8" s="43" t="s">
        <v>180</v>
      </c>
      <c r="B8" s="120">
        <v>9.1999999999999993</v>
      </c>
    </row>
    <row r="9" spans="1:10" x14ac:dyDescent="0.55000000000000004">
      <c r="A9" s="43" t="s">
        <v>181</v>
      </c>
      <c r="B9" s="120">
        <v>9.9</v>
      </c>
    </row>
    <row r="10" spans="1:10" x14ac:dyDescent="0.55000000000000004">
      <c r="A10" s="43" t="s">
        <v>182</v>
      </c>
      <c r="B10" s="120">
        <v>10.3</v>
      </c>
    </row>
    <row r="11" spans="1:10" x14ac:dyDescent="0.55000000000000004">
      <c r="A11" s="43" t="s">
        <v>183</v>
      </c>
      <c r="B11" s="120">
        <v>12.8</v>
      </c>
    </row>
    <row r="12" spans="1:10" x14ac:dyDescent="0.55000000000000004">
      <c r="A12" s="43" t="s">
        <v>184</v>
      </c>
      <c r="B12" s="120">
        <v>14.7</v>
      </c>
    </row>
    <row r="13" spans="1:10" x14ac:dyDescent="0.55000000000000004">
      <c r="A13" s="43" t="s">
        <v>185</v>
      </c>
      <c r="B13" s="120">
        <v>20.399999999999999</v>
      </c>
    </row>
    <row r="14" spans="1:10" x14ac:dyDescent="0.55000000000000004">
      <c r="A14" s="47" t="s">
        <v>186</v>
      </c>
      <c r="B14" s="121">
        <v>36.700000000000003</v>
      </c>
    </row>
    <row r="15" spans="1:10" x14ac:dyDescent="0.55000000000000004">
      <c r="A15" s="68" t="s">
        <v>101</v>
      </c>
    </row>
    <row r="16" spans="1:10" x14ac:dyDescent="0.55000000000000004">
      <c r="A16" s="49" t="s">
        <v>187</v>
      </c>
      <c r="B16" s="122"/>
      <c r="C16" s="122"/>
      <c r="D16" s="122"/>
    </row>
    <row r="17" spans="1:4" x14ac:dyDescent="0.55000000000000004">
      <c r="A17" s="49" t="s">
        <v>188</v>
      </c>
      <c r="B17" s="122"/>
      <c r="C17" s="122"/>
      <c r="D17" s="122"/>
    </row>
    <row r="18" spans="1:4" x14ac:dyDescent="0.55000000000000004">
      <c r="A18" s="49" t="s">
        <v>189</v>
      </c>
      <c r="B18" s="122"/>
      <c r="C18" s="122"/>
      <c r="D18" s="122"/>
    </row>
    <row r="19" spans="1:4" x14ac:dyDescent="0.55000000000000004">
      <c r="A19" s="49" t="s">
        <v>190</v>
      </c>
      <c r="B19" s="122"/>
      <c r="C19" s="122"/>
      <c r="D19" s="122"/>
    </row>
    <row r="20" spans="1:4" x14ac:dyDescent="0.55000000000000004">
      <c r="A20" s="68" t="s">
        <v>191</v>
      </c>
      <c r="B20" s="122"/>
      <c r="C20" s="122"/>
      <c r="D20" s="122"/>
    </row>
    <row r="21" spans="1:4" x14ac:dyDescent="0.55000000000000004">
      <c r="A21" s="122"/>
      <c r="B21" s="122"/>
      <c r="C21" s="122"/>
      <c r="D21" s="122"/>
    </row>
  </sheetData>
  <hyperlinks>
    <hyperlink ref="J1" location="Contents!A1" display="Return to contents page" xr:uid="{0DEAED6B-2EA6-449E-B5B8-DE55F6B4A504}"/>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9165-335F-4E76-82E7-626D1C32DFF6}">
  <dimension ref="A1:Q14"/>
  <sheetViews>
    <sheetView showGridLines="0" workbookViewId="0">
      <selection activeCell="C3" sqref="C3"/>
    </sheetView>
  </sheetViews>
  <sheetFormatPr defaultRowHeight="14.4" x14ac:dyDescent="0.55000000000000004"/>
  <sheetData>
    <row r="1" spans="1:17" x14ac:dyDescent="0.55000000000000004">
      <c r="A1" s="59" t="s">
        <v>201</v>
      </c>
      <c r="Q1" s="2" t="s">
        <v>887</v>
      </c>
    </row>
    <row r="3" spans="1:17" ht="21.9" x14ac:dyDescent="0.55000000000000004">
      <c r="A3" s="123" t="s">
        <v>64</v>
      </c>
      <c r="B3" s="124" t="s">
        <v>128</v>
      </c>
      <c r="C3" s="124" t="s">
        <v>192</v>
      </c>
    </row>
    <row r="4" spans="1:17" x14ac:dyDescent="0.55000000000000004">
      <c r="A4" s="64" t="s">
        <v>193</v>
      </c>
      <c r="B4" s="54">
        <v>1508</v>
      </c>
      <c r="C4" s="100">
        <v>15.594300014477467</v>
      </c>
    </row>
    <row r="5" spans="1:17" x14ac:dyDescent="0.55000000000000004">
      <c r="A5" s="64" t="s">
        <v>194</v>
      </c>
      <c r="B5" s="54">
        <v>2461</v>
      </c>
      <c r="C5" s="100">
        <v>18.756764172370165</v>
      </c>
    </row>
    <row r="6" spans="1:17" x14ac:dyDescent="0.55000000000000004">
      <c r="A6" s="64" t="s">
        <v>195</v>
      </c>
      <c r="B6" s="54">
        <v>1230</v>
      </c>
      <c r="C6" s="100">
        <v>16.868031651558582</v>
      </c>
    </row>
    <row r="7" spans="1:17" x14ac:dyDescent="0.55000000000000004">
      <c r="A7" s="64" t="s">
        <v>196</v>
      </c>
      <c r="B7" s="54">
        <v>632</v>
      </c>
      <c r="C7" s="100">
        <v>18.588782023000675</v>
      </c>
    </row>
    <row r="8" spans="1:17" x14ac:dyDescent="0.55000000000000004">
      <c r="A8" s="64" t="s">
        <v>197</v>
      </c>
      <c r="B8" s="54">
        <v>4792</v>
      </c>
      <c r="C8" s="100">
        <v>25.811594749344206</v>
      </c>
    </row>
    <row r="9" spans="1:17" x14ac:dyDescent="0.55000000000000004">
      <c r="A9" s="64" t="s">
        <v>77</v>
      </c>
      <c r="B9" s="54">
        <v>2277</v>
      </c>
      <c r="C9" s="100">
        <v>21.085090424202019</v>
      </c>
    </row>
    <row r="10" spans="1:17" x14ac:dyDescent="0.55000000000000004">
      <c r="A10" s="64" t="s">
        <v>80</v>
      </c>
      <c r="B10" s="54">
        <v>1427</v>
      </c>
      <c r="C10" s="100">
        <v>16.456207115262643</v>
      </c>
    </row>
    <row r="11" spans="1:17" x14ac:dyDescent="0.55000000000000004">
      <c r="A11" s="64" t="s">
        <v>83</v>
      </c>
      <c r="B11" s="54">
        <v>972</v>
      </c>
      <c r="C11" s="100">
        <v>12.87792469328811</v>
      </c>
    </row>
    <row r="12" spans="1:17" x14ac:dyDescent="0.55000000000000004">
      <c r="A12" s="65" t="s">
        <v>198</v>
      </c>
      <c r="B12" s="66">
        <v>665</v>
      </c>
      <c r="C12" s="103">
        <v>9.3082500489907893</v>
      </c>
    </row>
    <row r="13" spans="1:17" ht="30.75" customHeight="1" x14ac:dyDescent="0.55000000000000004">
      <c r="A13" s="441" t="s">
        <v>199</v>
      </c>
      <c r="B13" s="441"/>
      <c r="C13" s="441"/>
      <c r="D13" s="441"/>
      <c r="E13" s="441"/>
      <c r="F13" s="441"/>
    </row>
    <row r="14" spans="1:17" x14ac:dyDescent="0.55000000000000004">
      <c r="A14" s="69" t="s">
        <v>200</v>
      </c>
    </row>
  </sheetData>
  <mergeCells count="1">
    <mergeCell ref="A13:F13"/>
  </mergeCells>
  <hyperlinks>
    <hyperlink ref="Q1" location="Contents!A1" display="Return to contents page" xr:uid="{DB43972A-48AB-4BEF-AA94-B16180E9B41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73075-6C75-4682-BE56-56215256F438}">
  <dimension ref="A1:L124"/>
  <sheetViews>
    <sheetView showGridLines="0" zoomScaleNormal="100" workbookViewId="0"/>
  </sheetViews>
  <sheetFormatPr defaultRowHeight="14.4" x14ac:dyDescent="0.55000000000000004"/>
  <sheetData>
    <row r="1" spans="1:12" x14ac:dyDescent="0.55000000000000004">
      <c r="A1" s="6" t="s">
        <v>26</v>
      </c>
      <c r="B1" s="7"/>
      <c r="C1" s="7"/>
      <c r="L1" s="2" t="s">
        <v>887</v>
      </c>
    </row>
    <row r="2" spans="1:12" x14ac:dyDescent="0.55000000000000004">
      <c r="B2" s="7"/>
      <c r="C2" s="7"/>
    </row>
    <row r="3" spans="1:12" x14ac:dyDescent="0.55000000000000004">
      <c r="A3" s="8" t="s">
        <v>22</v>
      </c>
      <c r="B3" s="9" t="s">
        <v>23</v>
      </c>
      <c r="C3" s="9" t="s">
        <v>24</v>
      </c>
    </row>
    <row r="4" spans="1:12" x14ac:dyDescent="0.55000000000000004">
      <c r="A4" s="10">
        <v>44562</v>
      </c>
      <c r="B4" s="7">
        <v>7119</v>
      </c>
      <c r="C4" s="7">
        <v>0</v>
      </c>
    </row>
    <row r="5" spans="1:12" x14ac:dyDescent="0.55000000000000004">
      <c r="A5" s="10">
        <v>44563</v>
      </c>
      <c r="B5" s="7">
        <v>8515</v>
      </c>
      <c r="C5" s="7">
        <v>0</v>
      </c>
    </row>
    <row r="6" spans="1:12" x14ac:dyDescent="0.55000000000000004">
      <c r="A6" s="10">
        <v>44564</v>
      </c>
      <c r="B6" s="7">
        <v>13831</v>
      </c>
      <c r="C6" s="7">
        <v>0</v>
      </c>
    </row>
    <row r="7" spans="1:12" x14ac:dyDescent="0.55000000000000004">
      <c r="A7" s="10">
        <v>44565</v>
      </c>
      <c r="B7" s="7">
        <v>17280</v>
      </c>
      <c r="C7" s="7">
        <v>0</v>
      </c>
    </row>
    <row r="8" spans="1:12" x14ac:dyDescent="0.55000000000000004">
      <c r="A8" s="10">
        <v>44566</v>
      </c>
      <c r="B8" s="7">
        <v>21826</v>
      </c>
      <c r="C8" s="7">
        <v>0</v>
      </c>
    </row>
    <row r="9" spans="1:12" x14ac:dyDescent="0.55000000000000004">
      <c r="A9" s="10">
        <v>44567</v>
      </c>
      <c r="B9" s="7">
        <v>21417</v>
      </c>
      <c r="C9" s="7">
        <v>0</v>
      </c>
    </row>
    <row r="10" spans="1:12" x14ac:dyDescent="0.55000000000000004">
      <c r="A10" s="10">
        <v>44568</v>
      </c>
      <c r="B10" s="7">
        <v>28836</v>
      </c>
      <c r="C10" s="7">
        <v>22328</v>
      </c>
    </row>
    <row r="11" spans="1:12" x14ac:dyDescent="0.55000000000000004">
      <c r="A11" s="10">
        <v>44569</v>
      </c>
      <c r="B11" s="7">
        <v>25265</v>
      </c>
      <c r="C11" s="7">
        <v>18538</v>
      </c>
    </row>
    <row r="12" spans="1:12" x14ac:dyDescent="0.55000000000000004">
      <c r="A12" s="10">
        <v>44570</v>
      </c>
      <c r="B12" s="7">
        <v>19901</v>
      </c>
      <c r="C12" s="7">
        <v>14573</v>
      </c>
    </row>
    <row r="13" spans="1:12" x14ac:dyDescent="0.55000000000000004">
      <c r="A13" s="10">
        <v>44571</v>
      </c>
      <c r="B13" s="7">
        <v>20803</v>
      </c>
      <c r="C13" s="7">
        <v>15398</v>
      </c>
    </row>
    <row r="14" spans="1:12" x14ac:dyDescent="0.55000000000000004">
      <c r="A14" s="10">
        <v>44572</v>
      </c>
      <c r="B14" s="7">
        <v>21048</v>
      </c>
      <c r="C14" s="7">
        <v>15093</v>
      </c>
    </row>
    <row r="15" spans="1:12" x14ac:dyDescent="0.55000000000000004">
      <c r="A15" s="10">
        <v>44573</v>
      </c>
      <c r="B15" s="7">
        <v>19698</v>
      </c>
      <c r="C15" s="7">
        <v>14361</v>
      </c>
    </row>
    <row r="16" spans="1:12" x14ac:dyDescent="0.55000000000000004">
      <c r="A16" s="10">
        <v>44574</v>
      </c>
      <c r="B16" s="7">
        <v>18364</v>
      </c>
      <c r="C16" s="7">
        <v>13231</v>
      </c>
    </row>
    <row r="17" spans="1:3" x14ac:dyDescent="0.55000000000000004">
      <c r="A17" s="10">
        <v>44575</v>
      </c>
      <c r="B17" s="7">
        <v>12492</v>
      </c>
      <c r="C17" s="7">
        <v>11336</v>
      </c>
    </row>
    <row r="18" spans="1:3" x14ac:dyDescent="0.55000000000000004">
      <c r="A18" s="10">
        <v>44576</v>
      </c>
      <c r="B18" s="7">
        <v>18453</v>
      </c>
      <c r="C18" s="7">
        <v>9289</v>
      </c>
    </row>
    <row r="19" spans="1:3" x14ac:dyDescent="0.55000000000000004">
      <c r="A19" s="10">
        <v>44577</v>
      </c>
      <c r="B19" s="7">
        <v>12791</v>
      </c>
      <c r="C19" s="7">
        <v>9391</v>
      </c>
    </row>
    <row r="20" spans="1:3" x14ac:dyDescent="0.55000000000000004">
      <c r="A20" s="10">
        <v>44578</v>
      </c>
      <c r="B20" s="7">
        <v>9649</v>
      </c>
      <c r="C20" s="7">
        <v>10659</v>
      </c>
    </row>
    <row r="21" spans="1:3" x14ac:dyDescent="0.55000000000000004">
      <c r="A21" s="10">
        <v>44579</v>
      </c>
      <c r="B21" s="7">
        <v>11228</v>
      </c>
      <c r="C21" s="7">
        <v>9698</v>
      </c>
    </row>
    <row r="22" spans="1:3" x14ac:dyDescent="0.55000000000000004">
      <c r="A22" s="10">
        <v>44580</v>
      </c>
      <c r="B22" s="7">
        <v>11700</v>
      </c>
      <c r="C22" s="7">
        <v>8989</v>
      </c>
    </row>
    <row r="23" spans="1:3" x14ac:dyDescent="0.55000000000000004">
      <c r="A23" s="10">
        <v>44581</v>
      </c>
      <c r="B23" s="7">
        <v>10353</v>
      </c>
      <c r="C23" s="7">
        <v>7496</v>
      </c>
    </row>
    <row r="24" spans="1:3" x14ac:dyDescent="0.55000000000000004">
      <c r="A24" s="10">
        <v>44582</v>
      </c>
      <c r="B24" s="7">
        <v>8779</v>
      </c>
      <c r="C24" s="7">
        <v>6980</v>
      </c>
    </row>
    <row r="25" spans="1:3" x14ac:dyDescent="0.55000000000000004">
      <c r="A25" s="10">
        <v>44583</v>
      </c>
      <c r="B25" s="7">
        <v>6887</v>
      </c>
      <c r="C25" s="7">
        <v>5983</v>
      </c>
    </row>
    <row r="26" spans="1:3" x14ac:dyDescent="0.55000000000000004">
      <c r="A26" s="10">
        <v>44584</v>
      </c>
      <c r="B26" s="7">
        <v>4851</v>
      </c>
      <c r="C26" s="7">
        <v>6685</v>
      </c>
    </row>
    <row r="27" spans="1:3" x14ac:dyDescent="0.55000000000000004">
      <c r="A27" s="10">
        <v>44585</v>
      </c>
      <c r="B27" s="7">
        <v>6697</v>
      </c>
      <c r="C27" s="7">
        <v>7896</v>
      </c>
    </row>
    <row r="28" spans="1:3" x14ac:dyDescent="0.55000000000000004">
      <c r="A28" s="10">
        <v>44586</v>
      </c>
      <c r="B28" s="7">
        <v>6847</v>
      </c>
      <c r="C28" s="7">
        <v>6425</v>
      </c>
    </row>
    <row r="29" spans="1:3" x14ac:dyDescent="0.55000000000000004">
      <c r="A29" s="10">
        <v>44587</v>
      </c>
      <c r="B29" s="7">
        <v>6495</v>
      </c>
      <c r="C29" s="7">
        <v>7061</v>
      </c>
    </row>
    <row r="30" spans="1:3" x14ac:dyDescent="0.55000000000000004">
      <c r="A30" s="10">
        <v>44588</v>
      </c>
      <c r="B30" s="7">
        <v>5755</v>
      </c>
      <c r="C30" s="7">
        <v>6886</v>
      </c>
    </row>
    <row r="31" spans="1:3" x14ac:dyDescent="0.55000000000000004">
      <c r="A31" s="10">
        <v>44589</v>
      </c>
      <c r="B31" s="7">
        <v>6389</v>
      </c>
      <c r="C31" s="7">
        <v>5577</v>
      </c>
    </row>
    <row r="32" spans="1:3" x14ac:dyDescent="0.55000000000000004">
      <c r="A32" s="10">
        <v>44590</v>
      </c>
      <c r="B32" s="7">
        <v>4700</v>
      </c>
      <c r="C32" s="7">
        <v>5710</v>
      </c>
    </row>
    <row r="33" spans="1:3" x14ac:dyDescent="0.55000000000000004">
      <c r="A33" s="10">
        <v>44591</v>
      </c>
      <c r="B33" s="7">
        <v>3890</v>
      </c>
      <c r="C33" s="7">
        <v>6034</v>
      </c>
    </row>
    <row r="34" spans="1:3" x14ac:dyDescent="0.55000000000000004">
      <c r="A34" s="10">
        <v>44592</v>
      </c>
      <c r="B34" s="7">
        <v>4665</v>
      </c>
      <c r="C34" s="7">
        <v>6483</v>
      </c>
    </row>
    <row r="35" spans="1:3" x14ac:dyDescent="0.55000000000000004">
      <c r="A35" s="10">
        <v>44593</v>
      </c>
      <c r="B35" s="7">
        <v>7840</v>
      </c>
      <c r="C35" s="7">
        <v>6361</v>
      </c>
    </row>
    <row r="36" spans="1:3" x14ac:dyDescent="0.55000000000000004">
      <c r="A36" s="10">
        <v>44594</v>
      </c>
      <c r="B36" s="7">
        <v>5899</v>
      </c>
      <c r="C36" s="7">
        <v>6000</v>
      </c>
    </row>
    <row r="37" spans="1:3" x14ac:dyDescent="0.55000000000000004">
      <c r="A37" s="10">
        <v>44595</v>
      </c>
      <c r="B37" s="7">
        <v>4201</v>
      </c>
      <c r="C37" s="7">
        <v>6764</v>
      </c>
    </row>
    <row r="38" spans="1:3" x14ac:dyDescent="0.55000000000000004">
      <c r="A38" s="10">
        <v>44596</v>
      </c>
      <c r="B38" s="7">
        <v>2969</v>
      </c>
      <c r="C38" s="7">
        <v>4640</v>
      </c>
    </row>
    <row r="39" spans="1:3" x14ac:dyDescent="0.55000000000000004">
      <c r="A39" s="10">
        <v>44597</v>
      </c>
      <c r="B39" s="7">
        <v>2893</v>
      </c>
      <c r="C39" s="7">
        <v>4111</v>
      </c>
    </row>
    <row r="40" spans="1:3" x14ac:dyDescent="0.55000000000000004">
      <c r="A40" s="10">
        <v>44598</v>
      </c>
      <c r="B40" s="7">
        <v>2689</v>
      </c>
      <c r="C40" s="7">
        <v>5432</v>
      </c>
    </row>
    <row r="41" spans="1:3" x14ac:dyDescent="0.55000000000000004">
      <c r="A41" s="10">
        <v>44599</v>
      </c>
      <c r="B41" s="7">
        <v>3054</v>
      </c>
      <c r="C41" s="7">
        <v>6499</v>
      </c>
    </row>
    <row r="42" spans="1:3" x14ac:dyDescent="0.55000000000000004">
      <c r="A42" s="10">
        <v>44600</v>
      </c>
      <c r="B42" s="7">
        <v>3955</v>
      </c>
      <c r="C42" s="7">
        <v>5660</v>
      </c>
    </row>
    <row r="43" spans="1:3" x14ac:dyDescent="0.55000000000000004">
      <c r="A43" s="10">
        <v>44601</v>
      </c>
      <c r="B43" s="7">
        <v>3705</v>
      </c>
      <c r="C43" s="7">
        <v>5508</v>
      </c>
    </row>
    <row r="44" spans="1:3" x14ac:dyDescent="0.55000000000000004">
      <c r="A44" s="10">
        <v>44602</v>
      </c>
      <c r="B44" s="7">
        <v>3435</v>
      </c>
      <c r="C44" s="7">
        <v>4860</v>
      </c>
    </row>
    <row r="45" spans="1:3" x14ac:dyDescent="0.55000000000000004">
      <c r="A45" s="10">
        <v>44603</v>
      </c>
      <c r="B45" s="7">
        <v>2794</v>
      </c>
      <c r="C45" s="7">
        <v>4265</v>
      </c>
    </row>
    <row r="46" spans="1:3" x14ac:dyDescent="0.55000000000000004">
      <c r="A46" s="10">
        <v>44604</v>
      </c>
      <c r="B46" s="7">
        <v>2543</v>
      </c>
      <c r="C46" s="7">
        <v>4451</v>
      </c>
    </row>
    <row r="47" spans="1:3" x14ac:dyDescent="0.55000000000000004">
      <c r="A47" s="10">
        <v>44605</v>
      </c>
      <c r="B47" s="7">
        <v>2396</v>
      </c>
      <c r="C47" s="7">
        <v>4577</v>
      </c>
    </row>
    <row r="48" spans="1:3" x14ac:dyDescent="0.55000000000000004">
      <c r="A48" s="10">
        <v>44606</v>
      </c>
      <c r="B48" s="7">
        <v>2423</v>
      </c>
      <c r="C48" s="7">
        <v>5593</v>
      </c>
    </row>
    <row r="49" spans="1:3" x14ac:dyDescent="0.55000000000000004">
      <c r="A49" s="10">
        <v>44607</v>
      </c>
      <c r="B49" s="7">
        <v>3141</v>
      </c>
      <c r="C49" s="7">
        <v>4825</v>
      </c>
    </row>
    <row r="50" spans="1:3" x14ac:dyDescent="0.55000000000000004">
      <c r="A50" s="10">
        <v>44608</v>
      </c>
      <c r="B50" s="7">
        <v>3141</v>
      </c>
      <c r="C50" s="7">
        <v>5220</v>
      </c>
    </row>
    <row r="51" spans="1:3" x14ac:dyDescent="0.55000000000000004">
      <c r="A51" s="10">
        <v>44609</v>
      </c>
      <c r="B51" s="7">
        <v>2818</v>
      </c>
      <c r="C51" s="7">
        <v>3932</v>
      </c>
    </row>
    <row r="52" spans="1:3" x14ac:dyDescent="0.55000000000000004">
      <c r="A52" s="10">
        <v>44610</v>
      </c>
      <c r="B52" s="7">
        <v>2309</v>
      </c>
      <c r="C52" s="7">
        <v>3858</v>
      </c>
    </row>
    <row r="53" spans="1:3" x14ac:dyDescent="0.55000000000000004">
      <c r="A53" s="10">
        <v>44611</v>
      </c>
      <c r="B53" s="7">
        <v>1865</v>
      </c>
      <c r="C53" s="7">
        <v>2919</v>
      </c>
    </row>
    <row r="54" spans="1:3" x14ac:dyDescent="0.55000000000000004">
      <c r="A54" s="10">
        <v>44612</v>
      </c>
      <c r="B54" s="7">
        <v>1743</v>
      </c>
      <c r="C54" s="7">
        <v>3763</v>
      </c>
    </row>
    <row r="55" spans="1:3" x14ac:dyDescent="0.55000000000000004">
      <c r="A55" s="10">
        <v>44613</v>
      </c>
      <c r="B55" s="7">
        <v>2051</v>
      </c>
      <c r="C55" s="7">
        <v>4621</v>
      </c>
    </row>
    <row r="56" spans="1:3" x14ac:dyDescent="0.55000000000000004">
      <c r="A56" s="10">
        <v>44614</v>
      </c>
      <c r="B56" s="7">
        <v>2679</v>
      </c>
      <c r="C56" s="7">
        <v>4100</v>
      </c>
    </row>
    <row r="57" spans="1:3" x14ac:dyDescent="0.55000000000000004">
      <c r="A57" s="10">
        <v>44615</v>
      </c>
      <c r="B57" s="7">
        <v>2508</v>
      </c>
      <c r="C57" s="7">
        <v>4106</v>
      </c>
    </row>
    <row r="58" spans="1:3" x14ac:dyDescent="0.55000000000000004">
      <c r="A58" s="10">
        <v>44616</v>
      </c>
      <c r="B58" s="7">
        <v>2534</v>
      </c>
      <c r="C58" s="7">
        <v>3779</v>
      </c>
    </row>
    <row r="59" spans="1:3" x14ac:dyDescent="0.55000000000000004">
      <c r="A59" s="10">
        <v>44617</v>
      </c>
      <c r="B59" s="7">
        <v>2251</v>
      </c>
      <c r="C59" s="7">
        <v>3464</v>
      </c>
    </row>
    <row r="60" spans="1:3" x14ac:dyDescent="0.55000000000000004">
      <c r="A60" s="10">
        <v>44618</v>
      </c>
      <c r="B60" s="7">
        <v>1847</v>
      </c>
      <c r="C60" s="7">
        <v>3097</v>
      </c>
    </row>
    <row r="61" spans="1:3" x14ac:dyDescent="0.55000000000000004">
      <c r="A61" s="10">
        <v>44619</v>
      </c>
      <c r="B61" s="7">
        <v>1806</v>
      </c>
      <c r="C61" s="7">
        <v>3957</v>
      </c>
    </row>
    <row r="62" spans="1:3" x14ac:dyDescent="0.55000000000000004">
      <c r="A62" s="10">
        <v>44620</v>
      </c>
      <c r="B62" s="7">
        <v>1906</v>
      </c>
      <c r="C62" s="7">
        <v>4865</v>
      </c>
    </row>
    <row r="63" spans="1:3" x14ac:dyDescent="0.55000000000000004">
      <c r="A63" s="10">
        <v>44621</v>
      </c>
      <c r="B63" s="7">
        <v>2656</v>
      </c>
      <c r="C63" s="7">
        <v>4332</v>
      </c>
    </row>
    <row r="64" spans="1:3" x14ac:dyDescent="0.55000000000000004">
      <c r="A64" s="10">
        <v>44622</v>
      </c>
      <c r="B64" s="7">
        <v>2545</v>
      </c>
      <c r="C64" s="7">
        <v>4446</v>
      </c>
    </row>
    <row r="65" spans="1:3" x14ac:dyDescent="0.55000000000000004">
      <c r="A65" s="10">
        <v>44623</v>
      </c>
      <c r="B65" s="7">
        <v>2440</v>
      </c>
      <c r="C65" s="7">
        <v>3990</v>
      </c>
    </row>
    <row r="66" spans="1:3" x14ac:dyDescent="0.55000000000000004">
      <c r="A66" s="10">
        <v>44624</v>
      </c>
      <c r="B66" s="7">
        <v>2056</v>
      </c>
      <c r="C66" s="7">
        <v>3574</v>
      </c>
    </row>
    <row r="67" spans="1:3" x14ac:dyDescent="0.55000000000000004">
      <c r="A67" s="10">
        <v>44625</v>
      </c>
      <c r="B67" s="7">
        <v>1927</v>
      </c>
      <c r="C67" s="7">
        <v>3042</v>
      </c>
    </row>
    <row r="68" spans="1:3" x14ac:dyDescent="0.55000000000000004">
      <c r="A68" s="10">
        <v>44626</v>
      </c>
      <c r="B68" s="7">
        <v>1678</v>
      </c>
      <c r="C68" s="7">
        <v>3888</v>
      </c>
    </row>
    <row r="69" spans="1:3" x14ac:dyDescent="0.55000000000000004">
      <c r="A69" s="10">
        <v>44627</v>
      </c>
      <c r="B69" s="7">
        <v>1933</v>
      </c>
      <c r="C69" s="7">
        <v>5017</v>
      </c>
    </row>
    <row r="70" spans="1:3" x14ac:dyDescent="0.55000000000000004">
      <c r="A70" s="10">
        <v>44628</v>
      </c>
      <c r="B70" s="7">
        <v>2587</v>
      </c>
      <c r="C70" s="7">
        <v>4364</v>
      </c>
    </row>
    <row r="71" spans="1:3" x14ac:dyDescent="0.55000000000000004">
      <c r="A71" s="10">
        <v>44629</v>
      </c>
      <c r="B71" s="7">
        <v>2831</v>
      </c>
      <c r="C71" s="7">
        <v>4811</v>
      </c>
    </row>
    <row r="72" spans="1:3" x14ac:dyDescent="0.55000000000000004">
      <c r="A72" s="10">
        <v>44630</v>
      </c>
      <c r="B72" s="7">
        <v>2731</v>
      </c>
      <c r="C72" s="7">
        <v>3964</v>
      </c>
    </row>
    <row r="73" spans="1:3" x14ac:dyDescent="0.55000000000000004">
      <c r="A73" s="10">
        <v>44631</v>
      </c>
      <c r="B73" s="7">
        <v>2239</v>
      </c>
      <c r="C73" s="7">
        <v>3738</v>
      </c>
    </row>
    <row r="74" spans="1:3" x14ac:dyDescent="0.55000000000000004">
      <c r="A74" s="10">
        <v>44632</v>
      </c>
      <c r="B74" s="7">
        <v>1910</v>
      </c>
      <c r="C74" s="7">
        <v>3161</v>
      </c>
    </row>
    <row r="75" spans="1:3" x14ac:dyDescent="0.55000000000000004">
      <c r="A75" s="10">
        <v>44633</v>
      </c>
      <c r="B75" s="7">
        <v>1668</v>
      </c>
      <c r="C75" s="7">
        <v>3749</v>
      </c>
    </row>
    <row r="76" spans="1:3" x14ac:dyDescent="0.55000000000000004">
      <c r="A76" s="10">
        <v>44634</v>
      </c>
      <c r="B76" s="7">
        <v>1852</v>
      </c>
      <c r="C76" s="7">
        <v>5499</v>
      </c>
    </row>
    <row r="77" spans="1:3" x14ac:dyDescent="0.55000000000000004">
      <c r="A77" s="10">
        <v>44635</v>
      </c>
      <c r="B77" s="7">
        <v>2475</v>
      </c>
      <c r="C77" s="7">
        <v>6812</v>
      </c>
    </row>
    <row r="78" spans="1:3" x14ac:dyDescent="0.55000000000000004">
      <c r="A78" s="10">
        <v>44636</v>
      </c>
      <c r="B78" s="7">
        <v>3630</v>
      </c>
      <c r="C78" s="7">
        <v>5925</v>
      </c>
    </row>
    <row r="79" spans="1:3" x14ac:dyDescent="0.55000000000000004">
      <c r="A79" s="10">
        <v>44637</v>
      </c>
      <c r="B79" s="7">
        <v>3470</v>
      </c>
      <c r="C79" s="7">
        <v>5399</v>
      </c>
    </row>
    <row r="80" spans="1:3" x14ac:dyDescent="0.55000000000000004">
      <c r="A80" s="10">
        <v>44638</v>
      </c>
      <c r="B80" s="7">
        <v>2963</v>
      </c>
      <c r="C80" s="7">
        <v>4737</v>
      </c>
    </row>
    <row r="81" spans="1:3" x14ac:dyDescent="0.55000000000000004">
      <c r="A81" s="10">
        <v>44639</v>
      </c>
      <c r="B81" s="7">
        <v>2449</v>
      </c>
      <c r="C81" s="7">
        <v>4135</v>
      </c>
    </row>
    <row r="82" spans="1:3" x14ac:dyDescent="0.55000000000000004">
      <c r="A82" s="10">
        <v>44640</v>
      </c>
      <c r="B82" s="7">
        <v>2143</v>
      </c>
      <c r="C82" s="7">
        <v>5288</v>
      </c>
    </row>
    <row r="83" spans="1:3" x14ac:dyDescent="0.55000000000000004">
      <c r="A83" s="10">
        <v>44641</v>
      </c>
      <c r="B83" s="7">
        <v>2668</v>
      </c>
      <c r="C83" s="7">
        <v>6755</v>
      </c>
    </row>
    <row r="84" spans="1:3" x14ac:dyDescent="0.55000000000000004">
      <c r="A84" s="10">
        <v>44642</v>
      </c>
      <c r="B84" s="7">
        <v>3793</v>
      </c>
      <c r="C84" s="7">
        <v>6497</v>
      </c>
    </row>
    <row r="85" spans="1:3" x14ac:dyDescent="0.55000000000000004">
      <c r="A85" s="10">
        <v>44643</v>
      </c>
      <c r="B85" s="7">
        <v>3733</v>
      </c>
      <c r="C85" s="7">
        <v>6322</v>
      </c>
    </row>
    <row r="86" spans="1:3" x14ac:dyDescent="0.55000000000000004">
      <c r="A86" s="10">
        <v>44644</v>
      </c>
      <c r="B86" s="7">
        <v>3483</v>
      </c>
      <c r="C86" s="7">
        <v>5565</v>
      </c>
    </row>
    <row r="87" spans="1:3" x14ac:dyDescent="0.55000000000000004">
      <c r="A87" s="10">
        <v>44645</v>
      </c>
      <c r="B87" s="7">
        <v>3096</v>
      </c>
      <c r="C87" s="7">
        <v>5080</v>
      </c>
    </row>
    <row r="88" spans="1:3" x14ac:dyDescent="0.55000000000000004">
      <c r="A88" s="10">
        <v>44646</v>
      </c>
      <c r="B88" s="7">
        <v>2693</v>
      </c>
      <c r="C88" s="7">
        <v>4640</v>
      </c>
    </row>
    <row r="89" spans="1:3" x14ac:dyDescent="0.55000000000000004">
      <c r="A89" s="10">
        <v>44647</v>
      </c>
      <c r="B89" s="7">
        <v>2589</v>
      </c>
      <c r="C89" s="7">
        <v>6028</v>
      </c>
    </row>
    <row r="90" spans="1:3" x14ac:dyDescent="0.55000000000000004">
      <c r="A90" s="10">
        <v>44648</v>
      </c>
      <c r="B90" s="7">
        <v>3094</v>
      </c>
      <c r="C90" s="7">
        <v>7655</v>
      </c>
    </row>
    <row r="91" spans="1:3" x14ac:dyDescent="0.55000000000000004">
      <c r="A91" s="10">
        <v>44649</v>
      </c>
      <c r="B91" s="7">
        <v>4193</v>
      </c>
      <c r="C91" s="7">
        <v>7354</v>
      </c>
    </row>
    <row r="92" spans="1:3" x14ac:dyDescent="0.55000000000000004">
      <c r="A92" s="10">
        <v>44650</v>
      </c>
      <c r="B92" s="7">
        <v>4266</v>
      </c>
      <c r="C92" s="7">
        <v>6810</v>
      </c>
    </row>
    <row r="93" spans="1:3" x14ac:dyDescent="0.55000000000000004">
      <c r="A93" s="10">
        <v>44651</v>
      </c>
      <c r="B93" s="7">
        <v>4010</v>
      </c>
      <c r="C93" s="7">
        <v>6038</v>
      </c>
    </row>
    <row r="94" spans="1:3" x14ac:dyDescent="0.55000000000000004">
      <c r="A94" s="10">
        <v>44652</v>
      </c>
      <c r="B94" s="7">
        <v>3271</v>
      </c>
      <c r="C94" s="7">
        <v>5607</v>
      </c>
    </row>
    <row r="95" spans="1:3" x14ac:dyDescent="0.55000000000000004">
      <c r="A95" s="10">
        <v>44653</v>
      </c>
      <c r="B95" s="7">
        <v>3186</v>
      </c>
      <c r="C95" s="7">
        <v>4836</v>
      </c>
    </row>
    <row r="96" spans="1:3" x14ac:dyDescent="0.55000000000000004">
      <c r="A96" s="10">
        <v>44654</v>
      </c>
      <c r="B96" s="7">
        <v>2625</v>
      </c>
      <c r="C96" s="7">
        <v>6306</v>
      </c>
    </row>
    <row r="97" spans="1:3" x14ac:dyDescent="0.55000000000000004">
      <c r="A97" s="10">
        <v>44655</v>
      </c>
      <c r="B97" s="7">
        <v>3156</v>
      </c>
      <c r="C97" s="7">
        <v>7751</v>
      </c>
    </row>
    <row r="98" spans="1:3" x14ac:dyDescent="0.55000000000000004">
      <c r="A98" s="10">
        <v>44656</v>
      </c>
      <c r="B98" s="7">
        <v>4468</v>
      </c>
      <c r="C98" s="7">
        <v>7321</v>
      </c>
    </row>
    <row r="99" spans="1:3" x14ac:dyDescent="0.55000000000000004">
      <c r="A99" s="10">
        <v>44657</v>
      </c>
      <c r="B99" s="7">
        <v>4319</v>
      </c>
      <c r="C99" s="7">
        <v>7524</v>
      </c>
    </row>
    <row r="100" spans="1:3" x14ac:dyDescent="0.55000000000000004">
      <c r="A100" s="10">
        <v>44658</v>
      </c>
      <c r="B100" s="7">
        <v>4427</v>
      </c>
      <c r="C100" s="7">
        <v>6622</v>
      </c>
    </row>
    <row r="101" spans="1:3" x14ac:dyDescent="0.55000000000000004">
      <c r="A101" s="10">
        <v>44659</v>
      </c>
      <c r="B101" s="7">
        <v>3530</v>
      </c>
      <c r="C101" s="7">
        <v>5784</v>
      </c>
    </row>
    <row r="102" spans="1:3" x14ac:dyDescent="0.55000000000000004">
      <c r="A102" s="10">
        <v>44660</v>
      </c>
      <c r="B102" s="7">
        <v>3310</v>
      </c>
      <c r="C102" s="7">
        <v>5045</v>
      </c>
    </row>
    <row r="103" spans="1:3" x14ac:dyDescent="0.55000000000000004">
      <c r="A103" s="10">
        <v>44661</v>
      </c>
      <c r="B103" s="7">
        <v>2774</v>
      </c>
      <c r="C103" s="7">
        <v>5783</v>
      </c>
    </row>
    <row r="104" spans="1:3" x14ac:dyDescent="0.55000000000000004">
      <c r="A104" s="10">
        <v>44662</v>
      </c>
      <c r="B104" s="7">
        <v>2989</v>
      </c>
      <c r="C104" s="7">
        <v>6828</v>
      </c>
    </row>
    <row r="105" spans="1:3" x14ac:dyDescent="0.55000000000000004">
      <c r="A105" s="10">
        <v>44663</v>
      </c>
      <c r="B105" s="7">
        <v>4031</v>
      </c>
      <c r="C105" s="7">
        <v>6204</v>
      </c>
    </row>
    <row r="106" spans="1:3" x14ac:dyDescent="0.55000000000000004">
      <c r="A106" s="10">
        <v>44664</v>
      </c>
      <c r="B106" s="7">
        <v>3862</v>
      </c>
      <c r="C106" s="7">
        <v>6029</v>
      </c>
    </row>
    <row r="107" spans="1:3" x14ac:dyDescent="0.55000000000000004">
      <c r="A107" s="10">
        <v>44665</v>
      </c>
      <c r="B107" s="7">
        <v>3775</v>
      </c>
      <c r="C107" s="7">
        <v>5515</v>
      </c>
    </row>
    <row r="108" spans="1:3" x14ac:dyDescent="0.55000000000000004">
      <c r="A108" s="10">
        <v>44666</v>
      </c>
      <c r="B108" s="7">
        <v>3270</v>
      </c>
      <c r="C108" s="7">
        <v>4932</v>
      </c>
    </row>
    <row r="109" spans="1:3" x14ac:dyDescent="0.55000000000000004">
      <c r="A109" s="10">
        <v>44667</v>
      </c>
      <c r="B109" s="7">
        <v>2525</v>
      </c>
      <c r="C109" s="7">
        <v>4802</v>
      </c>
    </row>
    <row r="110" spans="1:3" x14ac:dyDescent="0.55000000000000004">
      <c r="A110" s="10">
        <v>44668</v>
      </c>
      <c r="B110" s="7">
        <v>2654</v>
      </c>
      <c r="C110" s="7">
        <v>5092</v>
      </c>
    </row>
    <row r="111" spans="1:3" x14ac:dyDescent="0.55000000000000004">
      <c r="A111" s="10">
        <v>44669</v>
      </c>
      <c r="B111" s="7">
        <v>2504</v>
      </c>
      <c r="C111" s="7">
        <v>6389</v>
      </c>
    </row>
    <row r="112" spans="1:3" x14ac:dyDescent="0.55000000000000004">
      <c r="A112" s="10">
        <v>44670</v>
      </c>
      <c r="B112" s="7">
        <v>3445</v>
      </c>
      <c r="C112" s="7">
        <v>6882</v>
      </c>
    </row>
    <row r="113" spans="1:3" x14ac:dyDescent="0.55000000000000004">
      <c r="A113" s="10">
        <v>44671</v>
      </c>
      <c r="B113" s="7">
        <v>3915</v>
      </c>
      <c r="C113" s="7">
        <v>6262</v>
      </c>
    </row>
    <row r="114" spans="1:3" x14ac:dyDescent="0.55000000000000004">
      <c r="A114" s="10">
        <v>44672</v>
      </c>
      <c r="B114" s="7">
        <v>3786</v>
      </c>
      <c r="C114" s="7">
        <v>5419</v>
      </c>
    </row>
    <row r="115" spans="1:3" x14ac:dyDescent="0.55000000000000004">
      <c r="A115" s="10">
        <v>44673</v>
      </c>
      <c r="B115" s="7">
        <v>2857</v>
      </c>
      <c r="C115" s="7">
        <v>5136</v>
      </c>
    </row>
    <row r="116" spans="1:3" x14ac:dyDescent="0.55000000000000004">
      <c r="A116" s="10">
        <v>44674</v>
      </c>
      <c r="B116" s="7">
        <v>2700</v>
      </c>
      <c r="C116" s="7">
        <v>4305</v>
      </c>
    </row>
    <row r="117" spans="1:3" x14ac:dyDescent="0.55000000000000004">
      <c r="A117" s="10">
        <v>44675</v>
      </c>
      <c r="B117" s="7">
        <v>2202</v>
      </c>
      <c r="C117" s="7">
        <v>4780</v>
      </c>
    </row>
    <row r="118" spans="1:3" x14ac:dyDescent="0.55000000000000004">
      <c r="A118" s="10">
        <v>44676</v>
      </c>
      <c r="B118" s="7">
        <v>2305</v>
      </c>
      <c r="C118" s="7">
        <v>6163</v>
      </c>
    </row>
    <row r="119" spans="1:3" x14ac:dyDescent="0.55000000000000004">
      <c r="A119" s="10">
        <v>44677</v>
      </c>
      <c r="B119" s="7">
        <v>3153</v>
      </c>
      <c r="C119" s="7">
        <v>7277</v>
      </c>
    </row>
    <row r="120" spans="1:3" x14ac:dyDescent="0.55000000000000004">
      <c r="A120" s="10">
        <v>44678</v>
      </c>
      <c r="B120" s="7">
        <v>3899</v>
      </c>
      <c r="C120" s="7">
        <v>6306</v>
      </c>
    </row>
    <row r="121" spans="1:3" x14ac:dyDescent="0.55000000000000004">
      <c r="A121" s="10">
        <v>44679</v>
      </c>
      <c r="B121" s="7">
        <v>4075</v>
      </c>
      <c r="C121" s="7">
        <v>6938</v>
      </c>
    </row>
    <row r="122" spans="1:3" x14ac:dyDescent="0.55000000000000004">
      <c r="A122" s="10">
        <v>44680</v>
      </c>
      <c r="B122" s="7">
        <v>3355</v>
      </c>
      <c r="C122" s="7">
        <v>5664</v>
      </c>
    </row>
    <row r="123" spans="1:3" x14ac:dyDescent="0.55000000000000004">
      <c r="A123" s="11">
        <v>44681</v>
      </c>
      <c r="B123" s="12">
        <v>2559</v>
      </c>
      <c r="C123" s="12">
        <v>5095</v>
      </c>
    </row>
    <row r="124" spans="1:3" x14ac:dyDescent="0.55000000000000004">
      <c r="A124" s="13" t="s">
        <v>25</v>
      </c>
      <c r="B124" s="7"/>
      <c r="C124" s="7"/>
    </row>
  </sheetData>
  <hyperlinks>
    <hyperlink ref="L1" location="Contents!A1" display="Return to contents page" xr:uid="{F39E88A3-AAEA-4C39-B01F-04DE5056AD7C}"/>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81C1-D553-4BF8-8684-79A6381E3FE0}">
  <dimension ref="A1:J31"/>
  <sheetViews>
    <sheetView showGridLines="0" workbookViewId="0">
      <selection activeCell="I3" sqref="A3:I3"/>
    </sheetView>
  </sheetViews>
  <sheetFormatPr defaultRowHeight="14.4" x14ac:dyDescent="0.55000000000000004"/>
  <cols>
    <col min="1" max="1" width="11" customWidth="1"/>
  </cols>
  <sheetData>
    <row r="1" spans="1:10" x14ac:dyDescent="0.55000000000000004">
      <c r="A1" s="127" t="s">
        <v>205</v>
      </c>
      <c r="G1" s="2" t="s">
        <v>887</v>
      </c>
    </row>
    <row r="3" spans="1:10" ht="42.9" x14ac:dyDescent="0.55000000000000004">
      <c r="A3" s="374"/>
      <c r="B3" s="124" t="s">
        <v>206</v>
      </c>
      <c r="C3" s="124" t="s">
        <v>207</v>
      </c>
      <c r="D3" s="124" t="s">
        <v>208</v>
      </c>
      <c r="E3" s="124" t="s">
        <v>209</v>
      </c>
      <c r="F3" s="124" t="s">
        <v>210</v>
      </c>
      <c r="G3" s="124" t="s">
        <v>211</v>
      </c>
      <c r="H3" s="124" t="s">
        <v>212</v>
      </c>
      <c r="I3" s="124" t="s">
        <v>213</v>
      </c>
      <c r="J3" s="131"/>
    </row>
    <row r="4" spans="1:10" x14ac:dyDescent="0.55000000000000004">
      <c r="A4" s="368">
        <v>1996</v>
      </c>
      <c r="B4" s="100">
        <v>988.07812380999997</v>
      </c>
      <c r="C4" s="100">
        <v>620.73234944000001</v>
      </c>
      <c r="D4" s="100">
        <v>848.14082818999998</v>
      </c>
      <c r="E4" s="100">
        <v>564.35592634</v>
      </c>
      <c r="F4" s="100"/>
      <c r="G4" s="100"/>
      <c r="H4" s="100"/>
      <c r="I4" s="100"/>
    </row>
    <row r="5" spans="1:10" x14ac:dyDescent="0.55000000000000004">
      <c r="A5" s="368">
        <v>1997</v>
      </c>
      <c r="B5" s="100">
        <v>949.40058727999997</v>
      </c>
      <c r="C5" s="100">
        <v>610.68722128000002</v>
      </c>
      <c r="D5" s="100">
        <v>806.79848816000003</v>
      </c>
      <c r="E5" s="100">
        <v>548.78459934</v>
      </c>
      <c r="F5" s="100"/>
      <c r="G5" s="100"/>
      <c r="H5" s="100"/>
      <c r="I5" s="100"/>
    </row>
    <row r="6" spans="1:10" x14ac:dyDescent="0.55000000000000004">
      <c r="A6" s="368">
        <v>1998</v>
      </c>
      <c r="B6" s="100">
        <v>917.02227378999999</v>
      </c>
      <c r="C6" s="100">
        <v>582.63879843999996</v>
      </c>
      <c r="D6" s="100">
        <v>769.97472744000004</v>
      </c>
      <c r="E6" s="100">
        <v>519.79338949999999</v>
      </c>
      <c r="F6" s="100"/>
      <c r="G6" s="100"/>
      <c r="H6" s="100"/>
      <c r="I6" s="100"/>
    </row>
    <row r="7" spans="1:10" x14ac:dyDescent="0.55000000000000004">
      <c r="A7" s="368">
        <v>1999</v>
      </c>
      <c r="B7" s="100">
        <v>891.37660414000004</v>
      </c>
      <c r="C7" s="100">
        <v>569.94724657999996</v>
      </c>
      <c r="D7" s="100">
        <v>749.85983461000001</v>
      </c>
      <c r="E7" s="100">
        <v>507.78440845</v>
      </c>
      <c r="F7" s="100"/>
      <c r="G7" s="100"/>
      <c r="H7" s="100"/>
      <c r="I7" s="100"/>
    </row>
    <row r="8" spans="1:10" x14ac:dyDescent="0.55000000000000004">
      <c r="A8" s="368">
        <v>2000</v>
      </c>
      <c r="B8" s="100">
        <v>863.00627076000001</v>
      </c>
      <c r="C8" s="100">
        <v>558.27381987000001</v>
      </c>
      <c r="D8" s="100">
        <v>724.78692296999998</v>
      </c>
      <c r="E8" s="100">
        <v>495.15336457000001</v>
      </c>
      <c r="F8" s="100"/>
      <c r="G8" s="100"/>
      <c r="H8" s="100"/>
      <c r="I8" s="100"/>
    </row>
    <row r="9" spans="1:10" x14ac:dyDescent="0.55000000000000004">
      <c r="A9" s="368">
        <v>2001</v>
      </c>
      <c r="B9" s="100">
        <v>830.83957065000004</v>
      </c>
      <c r="C9" s="100">
        <v>540.66445804</v>
      </c>
      <c r="D9" s="100">
        <v>698.56354075000002</v>
      </c>
      <c r="E9" s="100">
        <v>480.57212771000002</v>
      </c>
      <c r="F9" s="100"/>
      <c r="G9" s="100"/>
      <c r="H9" s="100"/>
      <c r="I9" s="100"/>
    </row>
    <row r="10" spans="1:10" x14ac:dyDescent="0.55000000000000004">
      <c r="A10" s="368">
        <v>2002</v>
      </c>
      <c r="B10" s="100">
        <v>833.12082624000004</v>
      </c>
      <c r="C10" s="100">
        <v>547.32397562999995</v>
      </c>
      <c r="D10" s="100">
        <v>705.30607599999996</v>
      </c>
      <c r="E10" s="100">
        <v>487.99708332</v>
      </c>
      <c r="F10" s="100"/>
      <c r="G10" s="100"/>
      <c r="H10" s="100"/>
      <c r="I10" s="100"/>
    </row>
    <row r="11" spans="1:10" x14ac:dyDescent="0.55000000000000004">
      <c r="A11" s="368">
        <v>2003</v>
      </c>
      <c r="B11" s="100">
        <v>802.39533167000002</v>
      </c>
      <c r="C11" s="100">
        <v>530.18107754000005</v>
      </c>
      <c r="D11" s="100">
        <v>674.31889331000002</v>
      </c>
      <c r="E11" s="100">
        <v>471.11275655999998</v>
      </c>
      <c r="F11" s="100"/>
      <c r="G11" s="100"/>
      <c r="H11" s="100"/>
      <c r="I11" s="100"/>
    </row>
    <row r="12" spans="1:10" x14ac:dyDescent="0.55000000000000004">
      <c r="A12" s="368">
        <v>2004</v>
      </c>
      <c r="B12" s="100">
        <v>786.14261769999996</v>
      </c>
      <c r="C12" s="100">
        <v>520.31151692000003</v>
      </c>
      <c r="D12" s="100">
        <v>658.99596555000005</v>
      </c>
      <c r="E12" s="100">
        <v>461.12524545000002</v>
      </c>
      <c r="F12" s="100"/>
      <c r="G12" s="100"/>
      <c r="H12" s="100"/>
      <c r="I12" s="100"/>
    </row>
    <row r="13" spans="1:10" x14ac:dyDescent="0.55000000000000004">
      <c r="A13" s="368">
        <v>2005</v>
      </c>
      <c r="B13" s="100">
        <v>750.59525890999998</v>
      </c>
      <c r="C13" s="100">
        <v>503.68762627000001</v>
      </c>
      <c r="D13" s="100">
        <v>628.87981122999997</v>
      </c>
      <c r="E13" s="100">
        <v>449.19598323999998</v>
      </c>
      <c r="F13" s="100"/>
      <c r="G13" s="100"/>
      <c r="H13" s="100"/>
      <c r="I13" s="100"/>
    </row>
    <row r="14" spans="1:10" x14ac:dyDescent="0.55000000000000004">
      <c r="A14" s="368">
        <v>2006</v>
      </c>
      <c r="B14" s="100">
        <v>742.93217929000002</v>
      </c>
      <c r="C14" s="100">
        <v>501.64149176000001</v>
      </c>
      <c r="D14" s="100">
        <v>628.66523891999998</v>
      </c>
      <c r="E14" s="100">
        <v>452.32641934999998</v>
      </c>
      <c r="F14" s="100"/>
      <c r="G14" s="100"/>
      <c r="H14" s="100"/>
      <c r="I14" s="100"/>
    </row>
    <row r="15" spans="1:10" x14ac:dyDescent="0.55000000000000004">
      <c r="A15" s="368">
        <v>2007</v>
      </c>
      <c r="B15" s="100">
        <v>742.84365002000004</v>
      </c>
      <c r="C15" s="100">
        <v>505.01060317000002</v>
      </c>
      <c r="D15" s="100">
        <v>629.07924985</v>
      </c>
      <c r="E15" s="100">
        <v>455.53638011999999</v>
      </c>
      <c r="F15" s="100"/>
      <c r="G15" s="100"/>
      <c r="H15" s="100"/>
      <c r="I15" s="100"/>
    </row>
    <row r="16" spans="1:10" x14ac:dyDescent="0.55000000000000004">
      <c r="A16" s="368">
        <v>2008</v>
      </c>
      <c r="B16" s="100">
        <v>734.19101594000006</v>
      </c>
      <c r="C16" s="100">
        <v>500.42779266999997</v>
      </c>
      <c r="D16" s="100">
        <v>617.34068703000003</v>
      </c>
      <c r="E16" s="100">
        <v>449.37402741</v>
      </c>
      <c r="F16" s="100"/>
      <c r="G16" s="100"/>
      <c r="H16" s="100"/>
      <c r="I16" s="100"/>
    </row>
    <row r="17" spans="1:9" x14ac:dyDescent="0.55000000000000004">
      <c r="A17" s="368">
        <v>2009</v>
      </c>
      <c r="B17" s="100">
        <v>708.38326070000005</v>
      </c>
      <c r="C17" s="100">
        <v>480.94666720999999</v>
      </c>
      <c r="D17" s="100">
        <v>594.10208590000002</v>
      </c>
      <c r="E17" s="100">
        <v>429.97124647999999</v>
      </c>
      <c r="F17" s="100"/>
      <c r="G17" s="100"/>
      <c r="H17" s="100"/>
      <c r="I17" s="100"/>
    </row>
    <row r="18" spans="1:9" x14ac:dyDescent="0.55000000000000004">
      <c r="A18" s="368">
        <v>2010</v>
      </c>
      <c r="B18" s="100">
        <v>688.77430922999997</v>
      </c>
      <c r="C18" s="100">
        <v>473.05182919999999</v>
      </c>
      <c r="D18" s="100">
        <v>585.02474573999996</v>
      </c>
      <c r="E18" s="100">
        <v>427.79292029999999</v>
      </c>
      <c r="F18" s="100"/>
      <c r="G18" s="100"/>
      <c r="H18" s="100"/>
      <c r="I18" s="100"/>
    </row>
    <row r="19" spans="1:9" x14ac:dyDescent="0.55000000000000004">
      <c r="A19" s="368">
        <v>2011</v>
      </c>
      <c r="B19" s="100">
        <v>687.73736130999998</v>
      </c>
      <c r="C19" s="100">
        <v>470.46173407999999</v>
      </c>
      <c r="D19" s="100">
        <v>586.72174656000004</v>
      </c>
      <c r="E19" s="100">
        <v>426.73471924</v>
      </c>
      <c r="F19" s="100"/>
      <c r="G19" s="100"/>
      <c r="H19" s="100"/>
      <c r="I19" s="100"/>
    </row>
    <row r="20" spans="1:9" x14ac:dyDescent="0.55000000000000004">
      <c r="A20" s="368">
        <v>2012</v>
      </c>
      <c r="B20" s="100">
        <v>667.89734109000005</v>
      </c>
      <c r="C20" s="100">
        <v>470.21569857999998</v>
      </c>
      <c r="D20" s="100">
        <v>568.07066600999997</v>
      </c>
      <c r="E20" s="100">
        <v>425.92517516999999</v>
      </c>
      <c r="F20" s="100"/>
      <c r="G20" s="100"/>
      <c r="H20" s="100"/>
      <c r="I20" s="100"/>
    </row>
    <row r="21" spans="1:9" x14ac:dyDescent="0.55000000000000004">
      <c r="A21" s="368">
        <v>2013</v>
      </c>
      <c r="B21" s="100">
        <v>649.77570923999997</v>
      </c>
      <c r="C21" s="100">
        <v>452.19953963</v>
      </c>
      <c r="D21" s="100">
        <v>539.99359432000006</v>
      </c>
      <c r="E21" s="100">
        <v>401.19652838000002</v>
      </c>
      <c r="F21" s="100"/>
      <c r="G21" s="100"/>
      <c r="H21" s="100"/>
      <c r="I21" s="100"/>
    </row>
    <row r="22" spans="1:9" x14ac:dyDescent="0.55000000000000004">
      <c r="A22" s="368">
        <v>2014</v>
      </c>
      <c r="B22" s="100">
        <v>648.85770507999996</v>
      </c>
      <c r="C22" s="100">
        <v>461.58300063000002</v>
      </c>
      <c r="D22" s="100">
        <v>535.37846098</v>
      </c>
      <c r="E22" s="100">
        <v>409.65371557999998</v>
      </c>
      <c r="F22" s="100"/>
      <c r="G22" s="100"/>
      <c r="H22" s="100"/>
      <c r="I22" s="100"/>
    </row>
    <row r="23" spans="1:9" x14ac:dyDescent="0.55000000000000004">
      <c r="A23" s="368">
        <v>2015</v>
      </c>
      <c r="B23" s="100">
        <v>646.10925508000003</v>
      </c>
      <c r="C23" s="100">
        <v>458.82205654000001</v>
      </c>
      <c r="D23" s="100">
        <v>538.86437094999997</v>
      </c>
      <c r="E23" s="100">
        <v>410.78341333999998</v>
      </c>
      <c r="F23" s="100"/>
      <c r="G23" s="100"/>
      <c r="H23" s="100"/>
      <c r="I23" s="100"/>
    </row>
    <row r="24" spans="1:9" x14ac:dyDescent="0.55000000000000004">
      <c r="A24" s="368">
        <v>2016</v>
      </c>
      <c r="B24" s="100">
        <v>637.57531871000003</v>
      </c>
      <c r="C24" s="100">
        <v>448.21124620000001</v>
      </c>
      <c r="D24" s="100">
        <v>536.99197274000005</v>
      </c>
      <c r="E24" s="100">
        <v>402.43507318000002</v>
      </c>
      <c r="F24" s="100"/>
      <c r="G24" s="100"/>
      <c r="H24" s="100"/>
      <c r="I24" s="100"/>
    </row>
    <row r="25" spans="1:9" x14ac:dyDescent="0.55000000000000004">
      <c r="A25" s="368">
        <v>2017</v>
      </c>
      <c r="B25" s="100">
        <v>639.91905901999996</v>
      </c>
      <c r="C25" s="100">
        <v>453.85808864000001</v>
      </c>
      <c r="D25" s="100">
        <v>535.81737928999996</v>
      </c>
      <c r="E25" s="100">
        <v>407.04300346000002</v>
      </c>
      <c r="F25" s="100"/>
      <c r="G25" s="100"/>
      <c r="H25" s="100"/>
      <c r="I25" s="100"/>
    </row>
    <row r="26" spans="1:9" x14ac:dyDescent="0.55000000000000004">
      <c r="A26" s="368">
        <v>2018</v>
      </c>
      <c r="B26" s="100">
        <v>607.01570686000002</v>
      </c>
      <c r="C26" s="100">
        <v>427.55383723</v>
      </c>
      <c r="D26" s="100">
        <v>508.08055605999999</v>
      </c>
      <c r="E26" s="100">
        <v>383.21186497999997</v>
      </c>
      <c r="F26" s="100"/>
      <c r="G26" s="100"/>
      <c r="H26" s="100"/>
      <c r="I26" s="100"/>
    </row>
    <row r="27" spans="1:9" x14ac:dyDescent="0.55000000000000004">
      <c r="A27" s="368">
        <v>2019</v>
      </c>
      <c r="B27" s="100">
        <v>607.77583916000003</v>
      </c>
      <c r="C27" s="100">
        <v>430.02028379000001</v>
      </c>
      <c r="D27" s="100">
        <v>505.54095030000002</v>
      </c>
      <c r="E27" s="100">
        <v>385.25955439000001</v>
      </c>
      <c r="F27" s="100">
        <v>607.77583916000003</v>
      </c>
      <c r="G27" s="100">
        <v>430.02028379000001</v>
      </c>
      <c r="H27" s="100">
        <v>505.54095030000002</v>
      </c>
      <c r="I27" s="100">
        <v>385.25955439000001</v>
      </c>
    </row>
    <row r="28" spans="1:9" x14ac:dyDescent="0.55000000000000004">
      <c r="A28" s="368">
        <v>2020</v>
      </c>
      <c r="B28" s="100">
        <v>583.6</v>
      </c>
      <c r="C28" s="100">
        <v>410.21699999999998</v>
      </c>
      <c r="D28" s="100">
        <v>485.43407639259249</v>
      </c>
      <c r="E28" s="100">
        <v>366.7831476780616</v>
      </c>
      <c r="F28" s="100">
        <v>605.74987133800141</v>
      </c>
      <c r="G28" s="100">
        <v>426.85935763908935</v>
      </c>
      <c r="H28" s="100">
        <v>499.5720940495849</v>
      </c>
      <c r="I28" s="100">
        <v>378.52068489293913</v>
      </c>
    </row>
    <row r="29" spans="1:9" x14ac:dyDescent="0.55000000000000004">
      <c r="A29" s="368">
        <v>2021</v>
      </c>
      <c r="B29" s="100">
        <v>590.84100000000001</v>
      </c>
      <c r="C29" s="100">
        <v>421.37299999999999</v>
      </c>
      <c r="D29" s="100">
        <v>491.017</v>
      </c>
      <c r="E29" s="100">
        <v>375.67599999999999</v>
      </c>
      <c r="F29" s="100">
        <v>599.03249274883024</v>
      </c>
      <c r="G29" s="100">
        <v>420.84999561049011</v>
      </c>
      <c r="H29" s="100">
        <v>491.28514545330097</v>
      </c>
      <c r="I29" s="100">
        <v>371.78181539587825</v>
      </c>
    </row>
    <row r="30" spans="1:9" x14ac:dyDescent="0.55000000000000004">
      <c r="A30" s="43"/>
      <c r="B30" s="43"/>
      <c r="C30" s="43"/>
      <c r="D30" s="43"/>
      <c r="E30" s="43"/>
      <c r="F30" s="43"/>
      <c r="G30" s="43"/>
      <c r="H30" s="43"/>
      <c r="I30" s="43"/>
    </row>
    <row r="31" spans="1:9" x14ac:dyDescent="0.55000000000000004">
      <c r="A31" s="368" t="s">
        <v>214</v>
      </c>
      <c r="B31" s="43">
        <v>145.874</v>
      </c>
      <c r="C31" s="43">
        <v>102.07599999999999</v>
      </c>
      <c r="D31" s="43">
        <v>85.37</v>
      </c>
      <c r="E31" s="43">
        <v>62.607999999999997</v>
      </c>
      <c r="F31" s="43"/>
      <c r="G31" s="43"/>
      <c r="H31" s="43"/>
      <c r="I31" s="43"/>
    </row>
  </sheetData>
  <hyperlinks>
    <hyperlink ref="G1" location="Contents!A1" display="Return to contents page" xr:uid="{36121BEE-A866-4B90-B3E3-B7DADB990E73}"/>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FD08-B16C-4A82-99F2-B8737F652E4A}">
  <dimension ref="A1:I15"/>
  <sheetViews>
    <sheetView showGridLines="0" workbookViewId="0">
      <selection activeCell="E9" sqref="E9"/>
    </sheetView>
  </sheetViews>
  <sheetFormatPr defaultRowHeight="14.4" x14ac:dyDescent="0.55000000000000004"/>
  <sheetData>
    <row r="1" spans="1:9" x14ac:dyDescent="0.55000000000000004">
      <c r="A1" s="127" t="s">
        <v>215</v>
      </c>
      <c r="G1" s="2" t="s">
        <v>887</v>
      </c>
    </row>
    <row r="3" spans="1:9" x14ac:dyDescent="0.55000000000000004">
      <c r="A3" s="8"/>
      <c r="B3" s="8">
        <v>2015</v>
      </c>
      <c r="C3" s="8">
        <v>2016</v>
      </c>
      <c r="D3" s="8">
        <v>2017</v>
      </c>
      <c r="E3" s="8">
        <v>2018</v>
      </c>
      <c r="F3" s="8">
        <v>2019</v>
      </c>
      <c r="G3" s="8">
        <v>2020</v>
      </c>
      <c r="H3" s="8">
        <v>2021</v>
      </c>
      <c r="I3" s="8">
        <v>2022</v>
      </c>
    </row>
    <row r="4" spans="1:9" x14ac:dyDescent="0.55000000000000004">
      <c r="A4" s="368" t="s">
        <v>216</v>
      </c>
      <c r="B4" s="369">
        <v>35.680729593999999</v>
      </c>
      <c r="C4" s="369">
        <v>36.152265041</v>
      </c>
      <c r="D4" s="369">
        <v>35.741003173000003</v>
      </c>
      <c r="E4" s="369">
        <v>34.380382173000001</v>
      </c>
      <c r="F4" s="369">
        <v>35.008700451999999</v>
      </c>
      <c r="G4" s="369">
        <v>33.600999999999999</v>
      </c>
      <c r="H4" s="369">
        <v>33.502000000000002</v>
      </c>
      <c r="I4" s="368">
        <v>39.177</v>
      </c>
    </row>
    <row r="5" spans="1:9" x14ac:dyDescent="0.55000000000000004">
      <c r="A5" s="368" t="s">
        <v>217</v>
      </c>
      <c r="B5" s="369">
        <v>32.933365146</v>
      </c>
      <c r="C5" s="369">
        <v>33.383956408000003</v>
      </c>
      <c r="D5" s="369">
        <v>32.583850460999997</v>
      </c>
      <c r="E5" s="369">
        <v>31.145733856</v>
      </c>
      <c r="F5" s="369">
        <v>31.868832071</v>
      </c>
      <c r="G5" s="369">
        <v>32.521999999999998</v>
      </c>
      <c r="H5" s="369">
        <v>30.457999999999998</v>
      </c>
      <c r="I5" s="368">
        <v>33.951000000000001</v>
      </c>
    </row>
    <row r="6" spans="1:9" x14ac:dyDescent="0.55000000000000004">
      <c r="A6" s="368" t="s">
        <v>218</v>
      </c>
      <c r="B6" s="369">
        <v>36.877751125000003</v>
      </c>
      <c r="C6" s="369">
        <v>36.058720008000002</v>
      </c>
      <c r="D6" s="369">
        <v>36.271250217000002</v>
      </c>
      <c r="E6" s="369">
        <v>35.568880260999997</v>
      </c>
      <c r="F6" s="369">
        <v>35.227459465000003</v>
      </c>
      <c r="G6" s="369">
        <v>35.56</v>
      </c>
      <c r="H6" s="369">
        <v>34.481000000000002</v>
      </c>
      <c r="I6" s="368"/>
    </row>
    <row r="7" spans="1:9" x14ac:dyDescent="0.55000000000000004">
      <c r="A7" s="368" t="s">
        <v>219</v>
      </c>
      <c r="B7" s="369">
        <v>37.069440360000002</v>
      </c>
      <c r="C7" s="369">
        <v>36.272630348</v>
      </c>
      <c r="D7" s="369">
        <v>36.346957498000002</v>
      </c>
      <c r="E7" s="369">
        <v>34.052657216</v>
      </c>
      <c r="F7" s="369">
        <v>34.870460731000001</v>
      </c>
      <c r="G7" s="369">
        <v>34.838000000000001</v>
      </c>
      <c r="H7" s="369">
        <v>34.024000000000001</v>
      </c>
      <c r="I7" s="368"/>
    </row>
    <row r="8" spans="1:9" x14ac:dyDescent="0.55000000000000004">
      <c r="A8" s="368" t="s">
        <v>220</v>
      </c>
      <c r="B8" s="369">
        <v>40.601668681</v>
      </c>
      <c r="C8" s="369">
        <v>38.618388011999997</v>
      </c>
      <c r="D8" s="369">
        <v>38.912762506999997</v>
      </c>
      <c r="E8" s="369">
        <v>38.688118211999999</v>
      </c>
      <c r="F8" s="369">
        <v>38.133292083999997</v>
      </c>
      <c r="G8" s="369">
        <v>36.475000000000001</v>
      </c>
      <c r="H8" s="369">
        <v>37.643000000000001</v>
      </c>
      <c r="I8" s="368"/>
    </row>
    <row r="9" spans="1:9" x14ac:dyDescent="0.55000000000000004">
      <c r="A9" s="368" t="s">
        <v>221</v>
      </c>
      <c r="B9" s="369">
        <v>40.246556048999999</v>
      </c>
      <c r="C9" s="369">
        <v>40.049115495000002</v>
      </c>
      <c r="D9" s="369">
        <v>39.446554145999997</v>
      </c>
      <c r="E9" s="369">
        <v>38.667706875999997</v>
      </c>
      <c r="F9" s="369">
        <v>39.455627808999999</v>
      </c>
      <c r="G9" s="369">
        <v>34.427999999999997</v>
      </c>
      <c r="H9" s="369">
        <v>37.109000000000002</v>
      </c>
      <c r="I9" s="368"/>
    </row>
    <row r="10" spans="1:9" x14ac:dyDescent="0.55000000000000004">
      <c r="A10" s="368" t="s">
        <v>222</v>
      </c>
      <c r="B10" s="369">
        <v>44.088987150999998</v>
      </c>
      <c r="C10" s="369">
        <v>42.771835273000001</v>
      </c>
      <c r="D10" s="369">
        <v>45.080287482000003</v>
      </c>
      <c r="E10" s="369">
        <v>40.776834016000002</v>
      </c>
      <c r="F10" s="369">
        <v>40.816556632000001</v>
      </c>
      <c r="G10" s="369">
        <v>37.152999999999999</v>
      </c>
      <c r="H10" s="369">
        <v>39.304000000000002</v>
      </c>
      <c r="I10" s="368"/>
    </row>
    <row r="11" spans="1:9" x14ac:dyDescent="0.55000000000000004">
      <c r="A11" s="368" t="s">
        <v>223</v>
      </c>
      <c r="B11" s="369">
        <v>45.782329580000003</v>
      </c>
      <c r="C11" s="369">
        <v>43.841156066000003</v>
      </c>
      <c r="D11" s="369">
        <v>46.883589045999997</v>
      </c>
      <c r="E11" s="369">
        <v>41.115033756000003</v>
      </c>
      <c r="F11" s="369">
        <v>40.849829020000001</v>
      </c>
      <c r="G11" s="369">
        <v>38.051000000000002</v>
      </c>
      <c r="H11" s="369">
        <v>38.436</v>
      </c>
      <c r="I11" s="368"/>
    </row>
    <row r="12" spans="1:9" x14ac:dyDescent="0.55000000000000004">
      <c r="A12" s="368" t="s">
        <v>224</v>
      </c>
      <c r="B12" s="369">
        <v>42.535137061999997</v>
      </c>
      <c r="C12" s="369">
        <v>41.057295678000003</v>
      </c>
      <c r="D12" s="369">
        <v>43.664609843000001</v>
      </c>
      <c r="E12" s="369">
        <v>37.614441819</v>
      </c>
      <c r="F12" s="369">
        <v>38.200032149999998</v>
      </c>
      <c r="G12" s="369">
        <v>35.341000000000001</v>
      </c>
      <c r="H12" s="369">
        <v>36.72</v>
      </c>
      <c r="I12" s="368"/>
    </row>
    <row r="13" spans="1:9" x14ac:dyDescent="0.55000000000000004">
      <c r="A13" s="368" t="s">
        <v>225</v>
      </c>
      <c r="B13" s="369">
        <v>39.820149534000002</v>
      </c>
      <c r="C13" s="369">
        <v>40.840447515999998</v>
      </c>
      <c r="D13" s="369">
        <v>39.279811275999997</v>
      </c>
      <c r="E13" s="369">
        <v>37.728671140000003</v>
      </c>
      <c r="F13" s="369">
        <v>37.349205302999998</v>
      </c>
      <c r="G13" s="369">
        <v>34.301000000000002</v>
      </c>
      <c r="H13" s="369">
        <v>36.603000000000002</v>
      </c>
      <c r="I13" s="368"/>
    </row>
    <row r="14" spans="1:9" x14ac:dyDescent="0.55000000000000004">
      <c r="A14" s="368" t="s">
        <v>226</v>
      </c>
      <c r="B14" s="369">
        <v>36.459140679999997</v>
      </c>
      <c r="C14" s="369">
        <v>37.862523736999997</v>
      </c>
      <c r="D14" s="369">
        <v>35.638108504000002</v>
      </c>
      <c r="E14" s="369">
        <v>35.186831169999998</v>
      </c>
      <c r="F14" s="369">
        <v>34.449120205</v>
      </c>
      <c r="G14" s="369">
        <v>33.152000000000001</v>
      </c>
      <c r="H14" s="369">
        <v>34.231999999999999</v>
      </c>
      <c r="I14" s="368"/>
    </row>
    <row r="15" spans="1:9" x14ac:dyDescent="0.55000000000000004">
      <c r="A15" s="368" t="s">
        <v>227</v>
      </c>
      <c r="B15" s="369">
        <v>37.155984160000003</v>
      </c>
      <c r="C15" s="369">
        <v>37.011869820000001</v>
      </c>
      <c r="D15" s="369">
        <v>36.223050737999998</v>
      </c>
      <c r="E15" s="369">
        <v>35.505701801999997</v>
      </c>
      <c r="F15" s="369">
        <v>34.522205548000002</v>
      </c>
      <c r="G15" s="369">
        <v>34.350999999999999</v>
      </c>
      <c r="H15" s="369">
        <v>34.731999999999999</v>
      </c>
      <c r="I15" s="368"/>
    </row>
  </sheetData>
  <hyperlinks>
    <hyperlink ref="G1" location="Contents!A1" display="Return to contents page" xr:uid="{7BBAF5A6-95DC-4F90-A7C5-3E4B9EFC13A8}"/>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78FB-CB5D-4695-AB3B-97D7C5B26261}">
  <dimension ref="A1:N14"/>
  <sheetViews>
    <sheetView showGridLines="0" workbookViewId="0">
      <selection activeCell="B3" sqref="B3"/>
    </sheetView>
  </sheetViews>
  <sheetFormatPr defaultRowHeight="14.4" x14ac:dyDescent="0.55000000000000004"/>
  <sheetData>
    <row r="1" spans="1:14" x14ac:dyDescent="0.55000000000000004">
      <c r="A1" s="134" t="s">
        <v>285</v>
      </c>
      <c r="N1" s="2" t="s">
        <v>887</v>
      </c>
    </row>
    <row r="2" spans="1:14" x14ac:dyDescent="0.55000000000000004">
      <c r="A2" s="134"/>
      <c r="N2" s="2"/>
    </row>
    <row r="3" spans="1:14" x14ac:dyDescent="0.55000000000000004">
      <c r="A3" s="181"/>
      <c r="B3" s="181" t="s">
        <v>157</v>
      </c>
      <c r="C3" s="181"/>
      <c r="D3" s="181"/>
      <c r="E3" s="181"/>
      <c r="F3" s="181"/>
      <c r="G3" s="181" t="s">
        <v>158</v>
      </c>
      <c r="H3" s="181"/>
      <c r="I3" s="181"/>
      <c r="J3" s="181"/>
      <c r="K3" s="181"/>
    </row>
    <row r="4" spans="1:14" x14ac:dyDescent="0.55000000000000004">
      <c r="A4" s="266"/>
      <c r="B4" s="266" t="s">
        <v>228</v>
      </c>
      <c r="C4" s="266" t="s">
        <v>229</v>
      </c>
      <c r="D4" s="266" t="s">
        <v>230</v>
      </c>
      <c r="E4" s="266" t="s">
        <v>231</v>
      </c>
      <c r="F4" s="266" t="s">
        <v>232</v>
      </c>
      <c r="G4" s="266" t="s">
        <v>228</v>
      </c>
      <c r="H4" s="266" t="s">
        <v>229</v>
      </c>
      <c r="I4" s="266" t="s">
        <v>230</v>
      </c>
      <c r="J4" s="266" t="s">
        <v>231</v>
      </c>
      <c r="K4" s="266" t="s">
        <v>232</v>
      </c>
    </row>
    <row r="5" spans="1:14" x14ac:dyDescent="0.55000000000000004">
      <c r="A5" t="s">
        <v>233</v>
      </c>
      <c r="B5">
        <v>1</v>
      </c>
      <c r="C5">
        <v>1</v>
      </c>
      <c r="D5">
        <v>1</v>
      </c>
      <c r="E5">
        <v>1</v>
      </c>
      <c r="F5">
        <v>1</v>
      </c>
      <c r="G5">
        <v>1</v>
      </c>
      <c r="H5">
        <v>1</v>
      </c>
      <c r="I5">
        <v>1</v>
      </c>
      <c r="J5">
        <v>1</v>
      </c>
      <c r="K5">
        <v>1</v>
      </c>
    </row>
    <row r="6" spans="1:14" x14ac:dyDescent="0.55000000000000004">
      <c r="A6">
        <v>2013</v>
      </c>
      <c r="B6" s="135">
        <v>0.91228816610016339</v>
      </c>
      <c r="C6" s="135">
        <v>0.89197355687497348</v>
      </c>
      <c r="D6" s="135">
        <v>0.95645488242498122</v>
      </c>
      <c r="E6" s="135">
        <v>0.90859945591282076</v>
      </c>
      <c r="F6" s="135">
        <v>0.9324391596784577</v>
      </c>
      <c r="G6" s="135">
        <v>1.0136751381778968</v>
      </c>
      <c r="H6" s="135">
        <v>0.94251138406430235</v>
      </c>
      <c r="I6" s="135">
        <v>0.9675314014288755</v>
      </c>
      <c r="J6" s="135">
        <v>0.90304423601260841</v>
      </c>
      <c r="K6" s="135">
        <v>0.94356662099168631</v>
      </c>
    </row>
    <row r="7" spans="1:14" x14ac:dyDescent="0.55000000000000004">
      <c r="A7">
        <v>2014</v>
      </c>
      <c r="B7" s="135">
        <v>0.83594175876367383</v>
      </c>
      <c r="C7" s="135">
        <v>0.90703186822264326</v>
      </c>
      <c r="D7" s="135">
        <v>0.95274021467284931</v>
      </c>
      <c r="E7" s="135">
        <v>0.88979891840141367</v>
      </c>
      <c r="F7" s="135">
        <v>0.93371698069010112</v>
      </c>
      <c r="G7" s="135">
        <v>0.96680901378048523</v>
      </c>
      <c r="H7" s="135">
        <v>0.91019247398367187</v>
      </c>
      <c r="I7" s="135">
        <v>0.97279911989793255</v>
      </c>
      <c r="J7" s="135">
        <v>0.90827485724705426</v>
      </c>
      <c r="K7" s="135">
        <v>0.97581068763700529</v>
      </c>
    </row>
    <row r="8" spans="1:14" x14ac:dyDescent="0.55000000000000004">
      <c r="A8">
        <v>2015</v>
      </c>
      <c r="B8" s="135">
        <v>0.91206040232156715</v>
      </c>
      <c r="C8" s="135">
        <v>0.9911334673254133</v>
      </c>
      <c r="D8" s="135">
        <v>0.98403605949713646</v>
      </c>
      <c r="E8" s="135">
        <v>0.87424074436705956</v>
      </c>
      <c r="F8" s="135">
        <v>0.95071127855349857</v>
      </c>
      <c r="G8" s="135">
        <v>0.84727470470975752</v>
      </c>
      <c r="H8" s="135">
        <v>0.98668850457551127</v>
      </c>
      <c r="I8" s="135">
        <v>0.97606620386157572</v>
      </c>
      <c r="J8" s="135">
        <v>0.8933256688934299</v>
      </c>
      <c r="K8" s="135">
        <v>0.98842175419797906</v>
      </c>
    </row>
    <row r="9" spans="1:14" x14ac:dyDescent="0.55000000000000004">
      <c r="A9">
        <v>2016</v>
      </c>
      <c r="B9" s="135">
        <v>0.84629805578457007</v>
      </c>
      <c r="C9" s="135">
        <v>0.93232925759914942</v>
      </c>
      <c r="D9" s="135">
        <v>0.97164125221554876</v>
      </c>
      <c r="E9" s="135">
        <v>0.87465866162816042</v>
      </c>
      <c r="F9" s="135">
        <v>0.94727591768431696</v>
      </c>
      <c r="G9" s="135">
        <v>0.81587077592194313</v>
      </c>
      <c r="H9" s="135">
        <v>0.96643147588140088</v>
      </c>
      <c r="I9" s="135">
        <v>0.95359728147473577</v>
      </c>
      <c r="J9" s="135">
        <v>0.86733378663993088</v>
      </c>
      <c r="K9" s="135">
        <v>0.9710714062816701</v>
      </c>
    </row>
    <row r="10" spans="1:14" x14ac:dyDescent="0.55000000000000004">
      <c r="A10">
        <v>2017</v>
      </c>
      <c r="B10" s="135">
        <v>0.91587128220113367</v>
      </c>
      <c r="C10" s="135">
        <v>0.88739105060924317</v>
      </c>
      <c r="D10" s="135">
        <v>0.95486121008283364</v>
      </c>
      <c r="E10" s="135">
        <v>0.87187893624424684</v>
      </c>
      <c r="F10" s="135">
        <v>0.96084649158510771</v>
      </c>
      <c r="G10" s="135">
        <v>0.9008485901655483</v>
      </c>
      <c r="H10" s="135">
        <v>0.90074172083268911</v>
      </c>
      <c r="I10" s="135">
        <v>0.94772751681603407</v>
      </c>
      <c r="J10" s="135">
        <v>0.87564663049591285</v>
      </c>
      <c r="K10" s="135">
        <v>0.99183766519826944</v>
      </c>
    </row>
    <row r="11" spans="1:14" x14ac:dyDescent="0.55000000000000004">
      <c r="A11">
        <v>2018</v>
      </c>
      <c r="B11" s="135">
        <v>0.81702659545549705</v>
      </c>
      <c r="C11" s="135">
        <v>0.8740763657323477</v>
      </c>
      <c r="D11" s="135">
        <v>0.93530678119697253</v>
      </c>
      <c r="E11" s="135">
        <v>0.82626711518230256</v>
      </c>
      <c r="F11" s="135">
        <v>0.91096892075249791</v>
      </c>
      <c r="G11" s="135">
        <v>0.77634409405688976</v>
      </c>
      <c r="H11" s="135">
        <v>0.87039799742278645</v>
      </c>
      <c r="I11" s="135">
        <v>0.94585701864900318</v>
      </c>
      <c r="J11" s="135">
        <v>0.81885900869184758</v>
      </c>
      <c r="K11" s="135">
        <v>0.92782025345769636</v>
      </c>
    </row>
    <row r="12" spans="1:14" x14ac:dyDescent="0.55000000000000004">
      <c r="A12">
        <v>2019</v>
      </c>
      <c r="B12" s="135">
        <v>0.87562923284221761</v>
      </c>
      <c r="C12" s="135">
        <v>0.87502701152920492</v>
      </c>
      <c r="D12" s="135">
        <v>0.94476098444967227</v>
      </c>
      <c r="E12" s="135">
        <v>0.82178662034463801</v>
      </c>
      <c r="F12" s="135">
        <v>0.90921863678921611</v>
      </c>
      <c r="G12" s="135">
        <v>0.7907959903722207</v>
      </c>
      <c r="H12" s="135">
        <v>0.8610510271396663</v>
      </c>
      <c r="I12" s="135">
        <v>0.92098026729149929</v>
      </c>
      <c r="J12" s="135">
        <v>0.82157420926344549</v>
      </c>
      <c r="K12" s="135">
        <v>0.94775441209973987</v>
      </c>
    </row>
    <row r="13" spans="1:14" x14ac:dyDescent="0.55000000000000004">
      <c r="A13">
        <v>2020</v>
      </c>
      <c r="B13" s="135">
        <v>0.78783852831880474</v>
      </c>
      <c r="C13" s="135">
        <v>0.80987852085925416</v>
      </c>
      <c r="D13" s="135">
        <v>0.92055025971488325</v>
      </c>
      <c r="E13" s="135">
        <v>0.79699954586876087</v>
      </c>
      <c r="F13" s="135">
        <v>0.8690315896531482</v>
      </c>
      <c r="G13" s="135">
        <v>0.74550782271959337</v>
      </c>
      <c r="H13" s="135">
        <v>0.78978369312689978</v>
      </c>
      <c r="I13" s="135">
        <v>0.91662621532847888</v>
      </c>
      <c r="J13" s="135">
        <v>0.78629203581561158</v>
      </c>
      <c r="K13" s="135">
        <v>0.89105243796914368</v>
      </c>
    </row>
    <row r="14" spans="1:14" x14ac:dyDescent="0.55000000000000004">
      <c r="A14">
        <v>2021</v>
      </c>
      <c r="B14" s="135">
        <v>0.83048564530677349</v>
      </c>
      <c r="C14" s="135">
        <v>0.85961416607677887</v>
      </c>
      <c r="D14" s="135">
        <v>0.89590349321736062</v>
      </c>
      <c r="E14" s="135">
        <v>0.80897030554763261</v>
      </c>
      <c r="F14" s="135">
        <v>0.88637463635517355</v>
      </c>
      <c r="G14" s="135">
        <v>0.79235486057127402</v>
      </c>
      <c r="H14" s="135">
        <v>0.79386963141976929</v>
      </c>
      <c r="I14" s="135">
        <v>0.9043113553281632</v>
      </c>
      <c r="J14" s="135">
        <v>0.8047449828154315</v>
      </c>
      <c r="K14" s="135">
        <v>0.9231635442265782</v>
      </c>
    </row>
  </sheetData>
  <hyperlinks>
    <hyperlink ref="N1" location="Contents!A1" display="Return to contents page" xr:uid="{B075AAE9-EC2F-4838-BFE9-BB76A4E657E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6110C-BE68-44CF-89E0-E2DBAA648196}">
  <dimension ref="A1:L115"/>
  <sheetViews>
    <sheetView showGridLines="0" workbookViewId="0">
      <selection activeCell="E3" sqref="E3"/>
    </sheetView>
  </sheetViews>
  <sheetFormatPr defaultRowHeight="14.4" x14ac:dyDescent="0.55000000000000004"/>
  <cols>
    <col min="2" max="2" width="11" customWidth="1"/>
  </cols>
  <sheetData>
    <row r="1" spans="1:12" x14ac:dyDescent="0.55000000000000004">
      <c r="A1" s="127" t="s">
        <v>286</v>
      </c>
      <c r="L1" s="2" t="s">
        <v>887</v>
      </c>
    </row>
    <row r="3" spans="1:12" ht="31.5" x14ac:dyDescent="0.55000000000000004">
      <c r="A3" s="375"/>
      <c r="B3" s="375" t="s">
        <v>234</v>
      </c>
      <c r="C3" s="376" t="s">
        <v>235</v>
      </c>
      <c r="D3" s="376" t="s">
        <v>236</v>
      </c>
    </row>
    <row r="4" spans="1:12" x14ac:dyDescent="0.55000000000000004">
      <c r="A4" s="136">
        <v>43836</v>
      </c>
      <c r="B4" s="137">
        <v>0.2</v>
      </c>
      <c r="C4" s="138">
        <v>8.0619539316918196</v>
      </c>
      <c r="D4" s="138">
        <v>-8.0619539316918196</v>
      </c>
    </row>
    <row r="5" spans="1:12" x14ac:dyDescent="0.55000000000000004">
      <c r="A5" s="136">
        <v>43843</v>
      </c>
      <c r="B5" s="137">
        <v>0.4</v>
      </c>
      <c r="C5" s="138">
        <v>8.1307293742526898</v>
      </c>
      <c r="D5" s="138">
        <v>-8.0908728577122364</v>
      </c>
    </row>
    <row r="6" spans="1:12" x14ac:dyDescent="0.55000000000000004">
      <c r="A6" s="136">
        <v>43850</v>
      </c>
      <c r="B6" s="137">
        <v>4.5</v>
      </c>
      <c r="C6" s="138">
        <v>8.1070287539936103</v>
      </c>
      <c r="D6" s="138">
        <v>-8.1469648562300314</v>
      </c>
    </row>
    <row r="7" spans="1:12" x14ac:dyDescent="0.55000000000000004">
      <c r="A7" s="136">
        <v>43857</v>
      </c>
      <c r="B7" s="137">
        <v>0.9</v>
      </c>
      <c r="C7" s="138">
        <v>8.1135091926458838</v>
      </c>
      <c r="D7" s="138">
        <v>-8.1135091926458838</v>
      </c>
    </row>
    <row r="8" spans="1:12" x14ac:dyDescent="0.55000000000000004">
      <c r="A8" s="136">
        <v>43864</v>
      </c>
      <c r="B8" s="137">
        <v>1.8</v>
      </c>
      <c r="C8" s="138">
        <v>8.1070287539936103</v>
      </c>
      <c r="D8" s="138">
        <v>-8.1070287539936103</v>
      </c>
    </row>
    <row r="9" spans="1:12" x14ac:dyDescent="0.55000000000000004">
      <c r="A9" s="136">
        <v>43871</v>
      </c>
      <c r="B9" s="137">
        <v>4.7</v>
      </c>
      <c r="C9" s="138">
        <v>8.0876494023904382</v>
      </c>
      <c r="D9" s="138">
        <v>-8.1274900398406373</v>
      </c>
    </row>
    <row r="10" spans="1:12" x14ac:dyDescent="0.55000000000000004">
      <c r="A10" s="136">
        <v>43878</v>
      </c>
      <c r="B10" s="137">
        <v>4.5</v>
      </c>
      <c r="C10" s="138">
        <v>8.0587534736006354</v>
      </c>
      <c r="D10" s="138">
        <v>-8.098451766574037</v>
      </c>
    </row>
    <row r="11" spans="1:12" x14ac:dyDescent="0.55000000000000004">
      <c r="A11" s="136">
        <v>43885</v>
      </c>
      <c r="B11" s="137">
        <v>6.5</v>
      </c>
      <c r="C11" s="138">
        <v>8.0600553141050959</v>
      </c>
      <c r="D11" s="138">
        <v>-8.020545239035954</v>
      </c>
    </row>
    <row r="12" spans="1:12" x14ac:dyDescent="0.55000000000000004">
      <c r="A12" s="136">
        <v>43892</v>
      </c>
      <c r="B12" s="137">
        <v>2.6</v>
      </c>
      <c r="C12" s="138">
        <v>7.9701609736945427</v>
      </c>
      <c r="D12" s="138">
        <v>-7.9701609736945427</v>
      </c>
    </row>
    <row r="13" spans="1:12" x14ac:dyDescent="0.55000000000000004">
      <c r="A13" s="136">
        <v>43899</v>
      </c>
      <c r="B13" s="137">
        <v>1</v>
      </c>
      <c r="C13" s="138">
        <v>7.9111457521434145</v>
      </c>
      <c r="D13" s="138">
        <v>-7.9111457521434145</v>
      </c>
    </row>
    <row r="14" spans="1:12" x14ac:dyDescent="0.55000000000000004">
      <c r="A14" s="136">
        <v>43906</v>
      </c>
      <c r="B14" s="137">
        <v>4.5999999999999996</v>
      </c>
      <c r="C14" s="138">
        <v>7.8438948995363216</v>
      </c>
      <c r="D14" s="138">
        <v>-7.8438948995363216</v>
      </c>
    </row>
    <row r="15" spans="1:12" x14ac:dyDescent="0.55000000000000004">
      <c r="A15" s="136">
        <v>43913</v>
      </c>
      <c r="B15" s="137">
        <v>6.5</v>
      </c>
      <c r="C15" s="138">
        <v>7.7718223583460952</v>
      </c>
      <c r="D15" s="138">
        <v>-7.7718223583460952</v>
      </c>
    </row>
    <row r="16" spans="1:12" x14ac:dyDescent="0.55000000000000004">
      <c r="A16" s="136">
        <v>43920</v>
      </c>
      <c r="B16" s="137">
        <v>9</v>
      </c>
      <c r="C16" s="138">
        <v>7.6952236542835477</v>
      </c>
      <c r="D16" s="138">
        <v>-7.6952236542835477</v>
      </c>
    </row>
    <row r="17" spans="1:4" x14ac:dyDescent="0.55000000000000004">
      <c r="A17" s="136">
        <v>43927</v>
      </c>
      <c r="B17" s="137">
        <v>4.9000000000000004</v>
      </c>
      <c r="C17" s="138">
        <v>7.6144036009002258</v>
      </c>
      <c r="D17" s="138">
        <v>-7.6144036009002258</v>
      </c>
    </row>
    <row r="18" spans="1:4" x14ac:dyDescent="0.55000000000000004">
      <c r="A18" s="136">
        <v>43934</v>
      </c>
      <c r="B18" s="137">
        <v>-0.1</v>
      </c>
      <c r="C18" s="138">
        <v>7.492581602373888</v>
      </c>
      <c r="D18" s="138">
        <v>-7.5296735905044514</v>
      </c>
    </row>
    <row r="19" spans="1:4" x14ac:dyDescent="0.55000000000000004">
      <c r="A19" s="136">
        <v>43941</v>
      </c>
      <c r="B19" s="137">
        <v>-0.4</v>
      </c>
      <c r="C19" s="138">
        <v>7.4468085106382977</v>
      </c>
      <c r="D19" s="138">
        <v>-7.4468085106382977</v>
      </c>
    </row>
    <row r="20" spans="1:4" x14ac:dyDescent="0.55000000000000004">
      <c r="A20" s="136">
        <v>43948</v>
      </c>
      <c r="B20" s="137">
        <v>-2.9</v>
      </c>
      <c r="C20" s="138">
        <v>7.3630758070366342</v>
      </c>
      <c r="D20" s="138">
        <v>-7.3630758070366342</v>
      </c>
    </row>
    <row r="21" spans="1:4" x14ac:dyDescent="0.55000000000000004">
      <c r="A21" s="136">
        <v>43955</v>
      </c>
      <c r="B21" s="137">
        <v>1.1000000000000001</v>
      </c>
      <c r="C21" s="138">
        <v>7.2453371592539453</v>
      </c>
      <c r="D21" s="138">
        <v>-7.2812051649928264</v>
      </c>
    </row>
    <row r="22" spans="1:4" x14ac:dyDescent="0.55000000000000004">
      <c r="A22" s="136">
        <v>43962</v>
      </c>
      <c r="B22" s="137">
        <v>-3.8</v>
      </c>
      <c r="C22" s="138">
        <v>7.2036905606813351</v>
      </c>
      <c r="D22" s="138">
        <v>-7.2036905606813351</v>
      </c>
    </row>
    <row r="23" spans="1:4" x14ac:dyDescent="0.55000000000000004">
      <c r="A23" s="136">
        <v>43969</v>
      </c>
      <c r="B23" s="137">
        <v>-1</v>
      </c>
      <c r="C23" s="138">
        <v>7.1278089887640448</v>
      </c>
      <c r="D23" s="138">
        <v>-7.1278089887640448</v>
      </c>
    </row>
    <row r="24" spans="1:4" x14ac:dyDescent="0.55000000000000004">
      <c r="A24" s="136">
        <v>43976</v>
      </c>
      <c r="B24" s="137">
        <v>-2.4</v>
      </c>
      <c r="C24" s="138">
        <v>7.0584144645340752</v>
      </c>
      <c r="D24" s="138">
        <v>-7.0584144645340752</v>
      </c>
    </row>
    <row r="25" spans="1:4" x14ac:dyDescent="0.55000000000000004">
      <c r="A25" s="136">
        <v>43983</v>
      </c>
      <c r="B25" s="137">
        <v>-5.3</v>
      </c>
      <c r="C25" s="138">
        <v>6.9927661040303137</v>
      </c>
      <c r="D25" s="138">
        <v>-6.9927661040303137</v>
      </c>
    </row>
    <row r="26" spans="1:4" x14ac:dyDescent="0.55000000000000004">
      <c r="A26" s="136">
        <v>43990</v>
      </c>
      <c r="B26" s="137">
        <v>-6.2</v>
      </c>
      <c r="C26" s="138">
        <v>6.9695934403826447</v>
      </c>
      <c r="D26" s="138">
        <v>-6.9354287666552787</v>
      </c>
    </row>
    <row r="27" spans="1:4" x14ac:dyDescent="0.55000000000000004">
      <c r="A27" s="136">
        <v>43997</v>
      </c>
      <c r="B27" s="137">
        <v>-8.8000000000000007</v>
      </c>
      <c r="C27" s="138">
        <v>6.8813559322033893</v>
      </c>
      <c r="D27" s="138">
        <v>-6.9152542372881358</v>
      </c>
    </row>
    <row r="28" spans="1:4" x14ac:dyDescent="0.55000000000000004">
      <c r="A28" s="136">
        <v>44004</v>
      </c>
      <c r="B28" s="137">
        <v>-9.6999999999999993</v>
      </c>
      <c r="C28" s="138">
        <v>6.8710003368137418</v>
      </c>
      <c r="D28" s="138">
        <v>-6.8373189626136739</v>
      </c>
    </row>
    <row r="29" spans="1:4" x14ac:dyDescent="0.55000000000000004">
      <c r="A29" s="136">
        <v>44011</v>
      </c>
      <c r="B29" s="137">
        <v>-7.2</v>
      </c>
      <c r="C29" s="138">
        <v>6.8318821165438717</v>
      </c>
      <c r="D29" s="138">
        <v>-6.8318821165438717</v>
      </c>
    </row>
    <row r="30" spans="1:4" x14ac:dyDescent="0.55000000000000004">
      <c r="A30" s="136">
        <v>44018</v>
      </c>
      <c r="B30" s="137">
        <v>-6.6</v>
      </c>
      <c r="C30" s="138">
        <v>6.8022674224741575</v>
      </c>
      <c r="D30" s="138">
        <v>-6.7689229743247745</v>
      </c>
    </row>
    <row r="31" spans="1:4" x14ac:dyDescent="0.55000000000000004">
      <c r="A31" s="136">
        <v>44025</v>
      </c>
      <c r="B31" s="137">
        <v>-7.7</v>
      </c>
      <c r="C31" s="138">
        <v>6.7796610169491522</v>
      </c>
      <c r="D31" s="138">
        <v>-6.7464273845131277</v>
      </c>
    </row>
    <row r="32" spans="1:4" x14ac:dyDescent="0.55000000000000004">
      <c r="A32" s="136">
        <v>44032</v>
      </c>
      <c r="B32" s="137">
        <v>-3.1</v>
      </c>
      <c r="C32" s="138">
        <v>6.7639257294429713</v>
      </c>
      <c r="D32" s="138">
        <v>-6.7639257294429713</v>
      </c>
    </row>
    <row r="33" spans="1:4" x14ac:dyDescent="0.55000000000000004">
      <c r="A33" s="136">
        <v>44039</v>
      </c>
      <c r="B33" s="137">
        <v>-2</v>
      </c>
      <c r="C33" s="138">
        <v>6.7240808214640611</v>
      </c>
      <c r="D33" s="138">
        <v>-6.7572043723087116</v>
      </c>
    </row>
    <row r="34" spans="1:4" x14ac:dyDescent="0.55000000000000004">
      <c r="A34" s="136">
        <v>44046</v>
      </c>
      <c r="B34" s="137">
        <v>-2.2000000000000002</v>
      </c>
      <c r="C34" s="138">
        <v>6.7263088137839624</v>
      </c>
      <c r="D34" s="138">
        <v>-6.7594433399602387</v>
      </c>
    </row>
    <row r="35" spans="1:4" x14ac:dyDescent="0.55000000000000004">
      <c r="A35" s="136">
        <v>44053</v>
      </c>
      <c r="B35" s="137">
        <v>1.8</v>
      </c>
      <c r="C35" s="138">
        <v>6.7706604712910723</v>
      </c>
      <c r="D35" s="138">
        <v>-6.7706604712910723</v>
      </c>
    </row>
    <row r="36" spans="1:4" x14ac:dyDescent="0.55000000000000004">
      <c r="A36" s="136">
        <v>44060</v>
      </c>
      <c r="B36" s="137">
        <v>-3.7</v>
      </c>
      <c r="C36" s="138">
        <v>6.7886855241264561</v>
      </c>
      <c r="D36" s="138">
        <v>-6.7886855241264561</v>
      </c>
    </row>
    <row r="37" spans="1:4" x14ac:dyDescent="0.55000000000000004">
      <c r="A37" s="136">
        <v>44067</v>
      </c>
      <c r="B37" s="137">
        <v>-3.7</v>
      </c>
      <c r="C37" s="138">
        <v>6.8159037754761105</v>
      </c>
      <c r="D37" s="138">
        <v>-6.7824924824590713</v>
      </c>
    </row>
    <row r="38" spans="1:4" x14ac:dyDescent="0.55000000000000004">
      <c r="A38" s="136">
        <v>44074</v>
      </c>
      <c r="B38" s="137">
        <v>-2.8</v>
      </c>
      <c r="C38" s="138">
        <v>6.8143672373279616</v>
      </c>
      <c r="D38" s="138">
        <v>-6.8479355488418934</v>
      </c>
    </row>
    <row r="39" spans="1:4" x14ac:dyDescent="0.55000000000000004">
      <c r="A39" s="136">
        <v>44081</v>
      </c>
      <c r="B39" s="137">
        <v>-4.5999999999999996</v>
      </c>
      <c r="C39" s="138">
        <v>6.8557919621749415</v>
      </c>
      <c r="D39" s="138">
        <v>-6.8895643363728469</v>
      </c>
    </row>
    <row r="40" spans="1:4" x14ac:dyDescent="0.55000000000000004">
      <c r="A40" s="136">
        <v>44088</v>
      </c>
      <c r="B40" s="137">
        <v>-7.6</v>
      </c>
      <c r="C40" s="138">
        <v>6.9047619047619051</v>
      </c>
      <c r="D40" s="138">
        <v>-6.9387755102040813</v>
      </c>
    </row>
    <row r="41" spans="1:4" x14ac:dyDescent="0.55000000000000004">
      <c r="A41" s="136">
        <v>44095</v>
      </c>
      <c r="B41" s="137">
        <v>-4.2</v>
      </c>
      <c r="C41" s="138">
        <v>6.9592046623243062</v>
      </c>
      <c r="D41" s="138">
        <v>-6.9934864586904357</v>
      </c>
    </row>
    <row r="42" spans="1:4" x14ac:dyDescent="0.55000000000000004">
      <c r="A42" s="136">
        <v>44102</v>
      </c>
      <c r="B42" s="137">
        <v>-3.2</v>
      </c>
      <c r="C42" s="138">
        <v>7.021791767554479</v>
      </c>
      <c r="D42" s="138">
        <v>-7.021791767554479</v>
      </c>
    </row>
    <row r="43" spans="1:4" x14ac:dyDescent="0.55000000000000004">
      <c r="A43" s="136">
        <v>44109</v>
      </c>
      <c r="B43" s="137">
        <v>-6.7</v>
      </c>
      <c r="C43" s="138">
        <v>7.0879888268156428</v>
      </c>
      <c r="D43" s="138">
        <v>-7.0879888268156428</v>
      </c>
    </row>
    <row r="44" spans="1:4" x14ac:dyDescent="0.55000000000000004">
      <c r="A44" s="136">
        <v>44116</v>
      </c>
      <c r="B44" s="137">
        <v>-6.8</v>
      </c>
      <c r="C44" s="138">
        <v>7.1604938271604937</v>
      </c>
      <c r="D44" s="138">
        <v>-7.1604938271604937</v>
      </c>
    </row>
    <row r="45" spans="1:4" x14ac:dyDescent="0.55000000000000004">
      <c r="A45" s="136">
        <v>44123</v>
      </c>
      <c r="B45" s="137">
        <v>-7.4</v>
      </c>
      <c r="C45" s="138">
        <v>7.2344975053456881</v>
      </c>
      <c r="D45" s="138">
        <v>-7.2344975053456881</v>
      </c>
    </row>
    <row r="46" spans="1:4" x14ac:dyDescent="0.55000000000000004">
      <c r="A46" s="136">
        <v>44130</v>
      </c>
      <c r="B46" s="137">
        <v>-4.5</v>
      </c>
      <c r="C46" s="138">
        <v>7.3126801152737757</v>
      </c>
      <c r="D46" s="138">
        <v>-7.3126801152737757</v>
      </c>
    </row>
    <row r="47" spans="1:4" x14ac:dyDescent="0.55000000000000004">
      <c r="A47" s="136">
        <v>44137</v>
      </c>
      <c r="B47" s="137">
        <v>-2.4</v>
      </c>
      <c r="C47" s="138">
        <v>7.3561544064093223</v>
      </c>
      <c r="D47" s="138">
        <v>-7.3925710123816462</v>
      </c>
    </row>
    <row r="48" spans="1:4" x14ac:dyDescent="0.55000000000000004">
      <c r="A48" s="136">
        <v>44144</v>
      </c>
      <c r="B48" s="137">
        <v>0.7</v>
      </c>
      <c r="C48" s="138">
        <v>7.4742268041237114</v>
      </c>
      <c r="D48" s="138">
        <v>-7.4742268041237114</v>
      </c>
    </row>
    <row r="49" spans="1:4" x14ac:dyDescent="0.55000000000000004">
      <c r="A49" s="136">
        <v>44151</v>
      </c>
      <c r="B49" s="137">
        <v>-2</v>
      </c>
      <c r="C49" s="138">
        <v>7.5548939337551175</v>
      </c>
      <c r="D49" s="138">
        <v>-7.5548939337551175</v>
      </c>
    </row>
    <row r="50" spans="1:4" x14ac:dyDescent="0.55000000000000004">
      <c r="A50" s="136">
        <v>44158</v>
      </c>
      <c r="B50" s="137">
        <v>-3.4</v>
      </c>
      <c r="C50" s="138">
        <v>7.6344490409928554</v>
      </c>
      <c r="D50" s="138">
        <v>-7.6344490409928554</v>
      </c>
    </row>
    <row r="51" spans="1:4" x14ac:dyDescent="0.55000000000000004">
      <c r="A51" s="136">
        <v>44165</v>
      </c>
      <c r="B51" s="137">
        <v>2.7</v>
      </c>
      <c r="C51" s="138">
        <v>7.7098366881883775</v>
      </c>
      <c r="D51" s="138">
        <v>-7.7098366881883775</v>
      </c>
    </row>
    <row r="52" spans="1:4" x14ac:dyDescent="0.55000000000000004">
      <c r="A52" s="136">
        <v>44172</v>
      </c>
      <c r="B52" s="137">
        <v>1.1000000000000001</v>
      </c>
      <c r="C52" s="138">
        <v>7.7837423312883427</v>
      </c>
      <c r="D52" s="138">
        <v>-7.7837423312883427</v>
      </c>
    </row>
    <row r="53" spans="1:4" x14ac:dyDescent="0.55000000000000004">
      <c r="A53" s="136">
        <v>44179</v>
      </c>
      <c r="B53" s="137">
        <v>2.4</v>
      </c>
      <c r="C53" s="138">
        <v>7.8886310904872383</v>
      </c>
      <c r="D53" s="138">
        <v>-7.8499613302397524</v>
      </c>
    </row>
    <row r="54" spans="1:4" x14ac:dyDescent="0.55000000000000004">
      <c r="A54" s="136">
        <v>44186</v>
      </c>
      <c r="B54" s="137">
        <v>3.7</v>
      </c>
      <c r="C54" s="138">
        <v>7.9080638878067777</v>
      </c>
      <c r="D54" s="138">
        <v>-7.9080638878067777</v>
      </c>
    </row>
    <row r="55" spans="1:4" x14ac:dyDescent="0.55000000000000004">
      <c r="A55" s="136">
        <v>44193</v>
      </c>
      <c r="B55" s="137">
        <v>1</v>
      </c>
      <c r="C55" s="138">
        <v>7.9576636613092901</v>
      </c>
      <c r="D55" s="138">
        <v>-7.9576636613092901</v>
      </c>
    </row>
    <row r="56" spans="1:4" x14ac:dyDescent="0.55000000000000004">
      <c r="A56" s="136">
        <v>44200</v>
      </c>
      <c r="B56" s="137">
        <v>3.5</v>
      </c>
      <c r="C56" s="138">
        <v>7.9984239558707646</v>
      </c>
      <c r="D56" s="138">
        <v>-7.9984239558707646</v>
      </c>
    </row>
    <row r="57" spans="1:4" x14ac:dyDescent="0.55000000000000004">
      <c r="A57" s="136">
        <v>44207</v>
      </c>
      <c r="B57" s="137">
        <v>1.1000000000000001</v>
      </c>
      <c r="C57" s="138">
        <v>8.0696202531645564</v>
      </c>
      <c r="D57" s="138">
        <v>-8.0300632911392409</v>
      </c>
    </row>
    <row r="58" spans="1:4" x14ac:dyDescent="0.55000000000000004">
      <c r="A58" s="136">
        <v>44214</v>
      </c>
      <c r="B58" s="137">
        <v>7.8</v>
      </c>
      <c r="C58" s="138">
        <v>8.0888183980967483</v>
      </c>
      <c r="D58" s="138">
        <v>-8.0491673275178428</v>
      </c>
    </row>
    <row r="59" spans="1:4" x14ac:dyDescent="0.55000000000000004">
      <c r="A59" s="136">
        <v>44221</v>
      </c>
      <c r="B59" s="137">
        <v>1.9</v>
      </c>
      <c r="C59" s="138">
        <v>8.0555555555555554</v>
      </c>
      <c r="D59" s="138">
        <v>-8.0555555555555554</v>
      </c>
    </row>
    <row r="60" spans="1:4" x14ac:dyDescent="0.55000000000000004">
      <c r="A60" s="136">
        <v>44228</v>
      </c>
      <c r="B60" s="137">
        <v>7</v>
      </c>
      <c r="C60" s="138">
        <v>8.0523601745339146</v>
      </c>
      <c r="D60" s="138">
        <v>-8.0523601745339146</v>
      </c>
    </row>
    <row r="61" spans="1:4" x14ac:dyDescent="0.55000000000000004">
      <c r="A61" s="136">
        <v>44235</v>
      </c>
      <c r="B61" s="137">
        <v>2.1</v>
      </c>
      <c r="C61" s="138">
        <v>8.0364212193190809</v>
      </c>
      <c r="D61" s="138">
        <v>-8.0364212193190809</v>
      </c>
    </row>
    <row r="62" spans="1:4" x14ac:dyDescent="0.55000000000000004">
      <c r="A62" s="136">
        <v>44242</v>
      </c>
      <c r="B62" s="137">
        <v>1.1000000000000001</v>
      </c>
      <c r="C62" s="138">
        <v>8.0505130228887136</v>
      </c>
      <c r="D62" s="138">
        <v>-8.0110497237569067</v>
      </c>
    </row>
    <row r="63" spans="1:4" x14ac:dyDescent="0.55000000000000004">
      <c r="A63" s="136">
        <v>44249</v>
      </c>
      <c r="B63" s="137">
        <v>5.5</v>
      </c>
      <c r="C63" s="138">
        <v>7.9732914375490962</v>
      </c>
      <c r="D63" s="138">
        <v>-7.9732914375490962</v>
      </c>
    </row>
    <row r="64" spans="1:4" x14ac:dyDescent="0.55000000000000004">
      <c r="A64" s="136">
        <v>44256</v>
      </c>
      <c r="B64" s="137">
        <v>3.8</v>
      </c>
      <c r="C64" s="138">
        <v>7.9656384224912138</v>
      </c>
      <c r="D64" s="138">
        <v>-7.9265911753221392</v>
      </c>
    </row>
    <row r="65" spans="1:4" x14ac:dyDescent="0.55000000000000004">
      <c r="A65" s="136">
        <v>44263</v>
      </c>
      <c r="B65" s="137">
        <v>5.9</v>
      </c>
      <c r="C65" s="138">
        <v>7.8682170542635657</v>
      </c>
      <c r="D65" s="138">
        <v>-7.8682170542635657</v>
      </c>
    </row>
    <row r="66" spans="1:4" x14ac:dyDescent="0.55000000000000004">
      <c r="A66" s="136">
        <v>44270</v>
      </c>
      <c r="B66" s="137">
        <v>4</v>
      </c>
      <c r="C66" s="138">
        <v>7.8046905036524405</v>
      </c>
      <c r="D66" s="138">
        <v>-7.8046905036524405</v>
      </c>
    </row>
    <row r="67" spans="1:4" x14ac:dyDescent="0.55000000000000004">
      <c r="A67" s="136">
        <v>44277</v>
      </c>
      <c r="B67" s="137">
        <v>2.1</v>
      </c>
      <c r="C67" s="138">
        <v>7.7333333333333334</v>
      </c>
      <c r="D67" s="138">
        <v>-7.7333333333333334</v>
      </c>
    </row>
    <row r="68" spans="1:4" x14ac:dyDescent="0.55000000000000004">
      <c r="A68" s="136">
        <v>44284</v>
      </c>
      <c r="B68" s="137">
        <v>1.7</v>
      </c>
      <c r="C68" s="138">
        <v>7.6197661259901919</v>
      </c>
      <c r="D68" s="138">
        <v>-7.6574877404752923</v>
      </c>
    </row>
    <row r="69" spans="1:4" x14ac:dyDescent="0.55000000000000004">
      <c r="A69" s="136">
        <v>44291</v>
      </c>
      <c r="B69" s="137">
        <v>-3.1</v>
      </c>
      <c r="C69" s="138">
        <v>7.5802837938760277</v>
      </c>
      <c r="D69" s="138">
        <v>-7.5802837938760277</v>
      </c>
    </row>
    <row r="70" spans="1:4" x14ac:dyDescent="0.55000000000000004">
      <c r="A70" s="136">
        <v>44298</v>
      </c>
      <c r="B70" s="137">
        <v>5.9</v>
      </c>
      <c r="C70" s="138">
        <v>7.4990764684152191</v>
      </c>
      <c r="D70" s="138">
        <v>-7.4990764684152191</v>
      </c>
    </row>
    <row r="71" spans="1:4" x14ac:dyDescent="0.55000000000000004">
      <c r="A71" s="136">
        <v>44305</v>
      </c>
      <c r="B71" s="137">
        <v>3.7</v>
      </c>
      <c r="C71" s="138">
        <v>7.4168797953964196</v>
      </c>
      <c r="D71" s="138">
        <v>-7.3803434417245155</v>
      </c>
    </row>
    <row r="72" spans="1:4" x14ac:dyDescent="0.55000000000000004">
      <c r="A72" s="136">
        <v>44312</v>
      </c>
      <c r="B72" s="137">
        <v>2.7</v>
      </c>
      <c r="C72" s="138">
        <v>7.3338150289017339</v>
      </c>
      <c r="D72" s="138">
        <v>-7.3338150289017339</v>
      </c>
    </row>
    <row r="73" spans="1:4" x14ac:dyDescent="0.55000000000000004">
      <c r="A73" s="136">
        <v>44319</v>
      </c>
      <c r="B73" s="137">
        <v>6.4</v>
      </c>
      <c r="C73" s="138">
        <v>7.2525902107895686</v>
      </c>
      <c r="D73" s="138">
        <v>-7.2525902107895686</v>
      </c>
    </row>
    <row r="74" spans="1:4" x14ac:dyDescent="0.55000000000000004">
      <c r="A74" s="136">
        <v>44326</v>
      </c>
      <c r="B74" s="137">
        <v>4</v>
      </c>
      <c r="C74" s="138">
        <v>7.1756804524566977</v>
      </c>
      <c r="D74" s="138">
        <v>-7.1756804524566977</v>
      </c>
    </row>
    <row r="75" spans="1:4" x14ac:dyDescent="0.55000000000000004">
      <c r="A75" s="136">
        <v>44333</v>
      </c>
      <c r="B75" s="137">
        <v>3.3</v>
      </c>
      <c r="C75" s="138">
        <v>7.100384749912557</v>
      </c>
      <c r="D75" s="138">
        <v>-7.100384749912557</v>
      </c>
    </row>
    <row r="76" spans="1:4" x14ac:dyDescent="0.55000000000000004">
      <c r="A76" s="136">
        <v>44340</v>
      </c>
      <c r="B76" s="137">
        <v>7</v>
      </c>
      <c r="C76" s="138">
        <v>7.0290858725761769</v>
      </c>
      <c r="D76" s="138">
        <v>-7.0290858725761769</v>
      </c>
    </row>
    <row r="77" spans="1:4" x14ac:dyDescent="0.55000000000000004">
      <c r="A77" s="136">
        <v>44347</v>
      </c>
      <c r="B77" s="137">
        <v>1.1000000000000001</v>
      </c>
      <c r="C77" s="138">
        <v>6.9639794168096056</v>
      </c>
      <c r="D77" s="138">
        <v>-6.9639794168096056</v>
      </c>
    </row>
    <row r="78" spans="1:4" x14ac:dyDescent="0.55000000000000004">
      <c r="A78" s="136">
        <v>44354</v>
      </c>
      <c r="B78" s="137">
        <v>6.7</v>
      </c>
      <c r="C78" s="138">
        <v>6.9047619047619051</v>
      </c>
      <c r="D78" s="138">
        <v>-6.9387755102040813</v>
      </c>
    </row>
    <row r="79" spans="1:4" x14ac:dyDescent="0.55000000000000004">
      <c r="A79" s="136">
        <v>44361</v>
      </c>
      <c r="B79" s="137">
        <v>2.8</v>
      </c>
      <c r="C79" s="138">
        <v>6.8511643604454946</v>
      </c>
      <c r="D79" s="138">
        <v>-6.8849139385757683</v>
      </c>
    </row>
    <row r="80" spans="1:4" x14ac:dyDescent="0.55000000000000004">
      <c r="A80" s="136">
        <v>44368</v>
      </c>
      <c r="B80" s="137">
        <v>0.4</v>
      </c>
      <c r="C80" s="138">
        <v>6.8052296345960439</v>
      </c>
      <c r="D80" s="138">
        <v>-6.8387529332886361</v>
      </c>
    </row>
    <row r="81" spans="1:4" x14ac:dyDescent="0.55000000000000004">
      <c r="A81" s="136">
        <v>44375</v>
      </c>
      <c r="B81" s="137">
        <v>0.8</v>
      </c>
      <c r="C81" s="138">
        <v>6.7666666666666666</v>
      </c>
      <c r="D81" s="138">
        <v>-6.8000000000000007</v>
      </c>
    </row>
    <row r="82" spans="1:4" x14ac:dyDescent="0.55000000000000004">
      <c r="A82" s="136">
        <v>44382</v>
      </c>
      <c r="B82" s="137">
        <v>2.2999999999999998</v>
      </c>
      <c r="C82" s="138">
        <v>6.7352355673523556</v>
      </c>
      <c r="D82" s="138">
        <v>-6.7684140676841409</v>
      </c>
    </row>
    <row r="83" spans="1:4" x14ac:dyDescent="0.55000000000000004">
      <c r="A83" s="136">
        <v>44389</v>
      </c>
      <c r="B83" s="137">
        <v>3.6</v>
      </c>
      <c r="C83" s="138">
        <v>6.746031746031746</v>
      </c>
      <c r="D83" s="138">
        <v>-6.746031746031746</v>
      </c>
    </row>
    <row r="84" spans="1:4" x14ac:dyDescent="0.55000000000000004">
      <c r="A84" s="136">
        <v>44396</v>
      </c>
      <c r="B84" s="137">
        <v>4.9000000000000004</v>
      </c>
      <c r="C84" s="138">
        <v>6.7304519960409106</v>
      </c>
      <c r="D84" s="138">
        <v>-6.7304519960409106</v>
      </c>
    </row>
    <row r="85" spans="1:4" x14ac:dyDescent="0.55000000000000004">
      <c r="A85" s="136">
        <v>44403</v>
      </c>
      <c r="B85" s="137">
        <v>6.8</v>
      </c>
      <c r="C85" s="138">
        <v>6.6886326194398684</v>
      </c>
      <c r="D85" s="138">
        <v>-6.7215815485996702</v>
      </c>
    </row>
    <row r="86" spans="1:4" x14ac:dyDescent="0.55000000000000004">
      <c r="A86" s="136">
        <v>44410</v>
      </c>
      <c r="B86" s="137">
        <v>0.9</v>
      </c>
      <c r="C86" s="138">
        <v>6.7237969676994069</v>
      </c>
      <c r="D86" s="138">
        <v>-6.7237969676994069</v>
      </c>
    </row>
    <row r="87" spans="1:4" x14ac:dyDescent="0.55000000000000004">
      <c r="A87" s="136">
        <v>44417</v>
      </c>
      <c r="B87" s="137">
        <v>-0.1</v>
      </c>
      <c r="C87" s="138">
        <v>6.7326732673267333</v>
      </c>
      <c r="D87" s="138">
        <v>-6.6996699669966988</v>
      </c>
    </row>
    <row r="88" spans="1:4" x14ac:dyDescent="0.55000000000000004">
      <c r="A88" s="136">
        <v>44424</v>
      </c>
      <c r="B88" s="137">
        <v>1.8</v>
      </c>
      <c r="C88" s="138">
        <v>6.748263314588157</v>
      </c>
      <c r="D88" s="138">
        <v>-6.748263314588157</v>
      </c>
    </row>
    <row r="89" spans="1:4" x14ac:dyDescent="0.55000000000000004">
      <c r="A89" s="136">
        <v>44431</v>
      </c>
      <c r="B89" s="137">
        <v>0.5</v>
      </c>
      <c r="C89" s="138">
        <v>6.7729083665338639</v>
      </c>
      <c r="D89" s="138">
        <v>-6.7729083665338639</v>
      </c>
    </row>
    <row r="90" spans="1:4" x14ac:dyDescent="0.55000000000000004">
      <c r="A90" s="136">
        <v>44438</v>
      </c>
      <c r="B90" s="137">
        <v>2.9</v>
      </c>
      <c r="C90" s="138">
        <v>6.8068068068068071</v>
      </c>
      <c r="D90" s="138">
        <v>-6.7734401067734398</v>
      </c>
    </row>
    <row r="91" spans="1:4" x14ac:dyDescent="0.55000000000000004">
      <c r="A91" s="136">
        <v>44445</v>
      </c>
      <c r="B91" s="137">
        <v>-0.5</v>
      </c>
      <c r="C91" s="138">
        <v>6.8456375838926178</v>
      </c>
      <c r="D91" s="138">
        <v>-6.8456375838926178</v>
      </c>
    </row>
    <row r="92" spans="1:4" x14ac:dyDescent="0.55000000000000004">
      <c r="A92" s="136">
        <v>44452</v>
      </c>
      <c r="B92" s="137">
        <v>3.5</v>
      </c>
      <c r="C92" s="138">
        <v>6.858108108108107</v>
      </c>
      <c r="D92" s="138">
        <v>-6.8918918918918921</v>
      </c>
    </row>
    <row r="93" spans="1:4" x14ac:dyDescent="0.55000000000000004">
      <c r="A93" s="136">
        <v>44459</v>
      </c>
      <c r="B93" s="137">
        <v>0.3</v>
      </c>
      <c r="C93" s="138">
        <v>6.9118147769833165</v>
      </c>
      <c r="D93" s="138">
        <v>-6.9458631256384056</v>
      </c>
    </row>
    <row r="94" spans="1:4" x14ac:dyDescent="0.55000000000000004">
      <c r="A94" s="136">
        <v>44466</v>
      </c>
      <c r="B94" s="137">
        <v>5</v>
      </c>
      <c r="C94" s="138">
        <v>6.9711538461538467</v>
      </c>
      <c r="D94" s="138">
        <v>-7.0054945054945055</v>
      </c>
    </row>
    <row r="95" spans="1:4" x14ac:dyDescent="0.55000000000000004">
      <c r="A95" s="136">
        <v>44473</v>
      </c>
      <c r="B95" s="137">
        <v>2.7</v>
      </c>
      <c r="C95" s="138">
        <v>7.0363951473136916</v>
      </c>
      <c r="D95" s="138">
        <v>-7.0363951473136916</v>
      </c>
    </row>
    <row r="96" spans="1:4" x14ac:dyDescent="0.55000000000000004">
      <c r="A96" s="136">
        <v>44480</v>
      </c>
      <c r="B96" s="137">
        <v>1.9</v>
      </c>
      <c r="C96" s="138">
        <v>7.1078431372549016</v>
      </c>
      <c r="D96" s="138">
        <v>-7.1078431372549016</v>
      </c>
    </row>
    <row r="97" spans="1:4" x14ac:dyDescent="0.55000000000000004">
      <c r="A97" s="136">
        <v>44487</v>
      </c>
      <c r="B97" s="137">
        <v>4.4000000000000004</v>
      </c>
      <c r="C97" s="138">
        <v>7.1807569862044573</v>
      </c>
      <c r="D97" s="138">
        <v>-7.1807569862044573</v>
      </c>
    </row>
    <row r="98" spans="1:4" x14ac:dyDescent="0.55000000000000004">
      <c r="A98" s="136">
        <v>44494</v>
      </c>
      <c r="B98" s="137">
        <v>2.2999999999999998</v>
      </c>
      <c r="C98" s="138">
        <v>7.2577761887736862</v>
      </c>
      <c r="D98" s="138">
        <v>-7.2577761887736862</v>
      </c>
    </row>
    <row r="99" spans="1:4" x14ac:dyDescent="0.55000000000000004">
      <c r="A99" s="136">
        <v>44501</v>
      </c>
      <c r="B99" s="137">
        <v>4.2</v>
      </c>
      <c r="C99" s="138">
        <v>7.3391178597252349</v>
      </c>
      <c r="D99" s="138">
        <v>-7.302964569775849</v>
      </c>
    </row>
    <row r="100" spans="1:4" x14ac:dyDescent="0.55000000000000004">
      <c r="A100" s="136">
        <v>44508</v>
      </c>
      <c r="B100" s="137">
        <v>-0.1</v>
      </c>
      <c r="C100" s="138">
        <v>7.4195906432748533</v>
      </c>
      <c r="D100" s="138">
        <v>-7.3830409356725148</v>
      </c>
    </row>
    <row r="101" spans="1:4" x14ac:dyDescent="0.55000000000000004">
      <c r="A101" s="136">
        <v>44515</v>
      </c>
      <c r="B101" s="137">
        <v>6.8</v>
      </c>
      <c r="C101" s="138">
        <v>7.4990764684152191</v>
      </c>
      <c r="D101" s="138">
        <v>-7.4990764684152191</v>
      </c>
    </row>
    <row r="102" spans="1:4" x14ac:dyDescent="0.55000000000000004">
      <c r="A102" s="136">
        <v>44522</v>
      </c>
      <c r="B102" s="137">
        <v>5.7</v>
      </c>
      <c r="C102" s="138">
        <v>7.5774542739828297</v>
      </c>
      <c r="D102" s="138">
        <v>-7.5774542739828297</v>
      </c>
    </row>
    <row r="103" spans="1:4" x14ac:dyDescent="0.55000000000000004">
      <c r="A103" s="136">
        <v>44529</v>
      </c>
      <c r="B103" s="137">
        <v>5.7</v>
      </c>
      <c r="C103" s="138">
        <v>7.6546003016591255</v>
      </c>
      <c r="D103" s="138">
        <v>-7.6546003016591255</v>
      </c>
    </row>
    <row r="104" spans="1:4" x14ac:dyDescent="0.55000000000000004">
      <c r="A104" s="136">
        <v>44536</v>
      </c>
      <c r="B104" s="137">
        <v>4.5</v>
      </c>
      <c r="C104" s="138">
        <v>7.724505327245053</v>
      </c>
      <c r="D104" s="138">
        <v>-7.724505327245053</v>
      </c>
    </row>
    <row r="105" spans="1:4" x14ac:dyDescent="0.55000000000000004">
      <c r="A105" s="136">
        <v>44543</v>
      </c>
      <c r="B105" s="137">
        <v>8.1</v>
      </c>
      <c r="C105" s="138">
        <v>7.7927063339731291</v>
      </c>
      <c r="D105" s="138">
        <v>-7.7927063339731291</v>
      </c>
    </row>
    <row r="106" spans="1:4" x14ac:dyDescent="0.55000000000000004">
      <c r="A106" s="136">
        <v>44550</v>
      </c>
      <c r="B106" s="137">
        <v>11.1</v>
      </c>
      <c r="C106" s="138">
        <v>7.8499613302397524</v>
      </c>
      <c r="D106" s="138">
        <v>-7.8499613302397524</v>
      </c>
    </row>
    <row r="107" spans="1:4" x14ac:dyDescent="0.55000000000000004">
      <c r="A107" s="136">
        <v>44557</v>
      </c>
      <c r="B107" s="137">
        <v>6.3</v>
      </c>
      <c r="C107" s="138">
        <v>7.9019073569482288</v>
      </c>
      <c r="D107" s="138">
        <v>-7.9019073569482288</v>
      </c>
    </row>
    <row r="108" spans="1:4" x14ac:dyDescent="0.55000000000000004">
      <c r="A108" s="136">
        <v>44564</v>
      </c>
      <c r="B108" s="137">
        <v>12.8</v>
      </c>
      <c r="C108" s="138">
        <v>7.9452054794520555</v>
      </c>
      <c r="D108" s="138">
        <v>-7.9452054794520555</v>
      </c>
    </row>
    <row r="109" spans="1:4" x14ac:dyDescent="0.55000000000000004">
      <c r="A109" s="136">
        <v>44571</v>
      </c>
      <c r="B109" s="137">
        <v>25.7</v>
      </c>
      <c r="C109" s="138">
        <v>7.9764243614931241</v>
      </c>
      <c r="D109" s="138">
        <v>-7.9764243614931241</v>
      </c>
    </row>
    <row r="110" spans="1:4" x14ac:dyDescent="0.55000000000000004">
      <c r="A110" s="136">
        <v>44578</v>
      </c>
      <c r="B110" s="137">
        <v>34.5</v>
      </c>
      <c r="C110" s="138">
        <v>7.9984239558707646</v>
      </c>
      <c r="D110" s="138">
        <v>-7.9984239558707646</v>
      </c>
    </row>
    <row r="111" spans="1:4" x14ac:dyDescent="0.55000000000000004">
      <c r="A111" s="136">
        <v>44585</v>
      </c>
      <c r="B111" s="137">
        <v>31.6</v>
      </c>
      <c r="C111" s="138">
        <v>8.0078895463510857</v>
      </c>
      <c r="D111" s="138">
        <v>-8.0078895463510857</v>
      </c>
    </row>
    <row r="112" spans="1:4" x14ac:dyDescent="0.55000000000000004">
      <c r="A112" s="136">
        <v>44592</v>
      </c>
      <c r="B112" s="137">
        <v>28.1</v>
      </c>
      <c r="C112" s="138">
        <v>8.0473372781065091</v>
      </c>
      <c r="D112" s="138">
        <v>-8.0078895463510857</v>
      </c>
    </row>
    <row r="113" spans="1:4" x14ac:dyDescent="0.55000000000000004">
      <c r="A113" s="136">
        <v>44599</v>
      </c>
      <c r="B113" s="137">
        <v>22.5</v>
      </c>
      <c r="C113" s="138">
        <v>8.0346593146908223</v>
      </c>
      <c r="D113" s="138">
        <v>-7.9952737298148877</v>
      </c>
    </row>
    <row r="114" spans="1:4" x14ac:dyDescent="0.55000000000000004">
      <c r="A114" s="136">
        <v>44606</v>
      </c>
      <c r="B114" s="137">
        <v>16.100000000000001</v>
      </c>
      <c r="C114" s="138">
        <v>7.9701609736945427</v>
      </c>
      <c r="D114" s="138">
        <v>-7.9701609736945427</v>
      </c>
    </row>
    <row r="115" spans="1:4" x14ac:dyDescent="0.55000000000000004">
      <c r="A115" s="139">
        <v>44613</v>
      </c>
      <c r="B115" s="140">
        <v>14.8</v>
      </c>
      <c r="C115" s="141">
        <v>7.9749804534792803</v>
      </c>
      <c r="D115" s="141">
        <v>-7.9358874120406568</v>
      </c>
    </row>
  </sheetData>
  <hyperlinks>
    <hyperlink ref="L1" location="Contents!A1" display="Return to contents page" xr:uid="{EB34B80D-7473-48AD-9F5A-FA7A75FA9B36}"/>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ECD10-9536-4FD9-8F1E-AC1A4372BE9C}">
  <dimension ref="A1:L20"/>
  <sheetViews>
    <sheetView showGridLines="0" zoomScale="85" zoomScaleNormal="85" workbookViewId="0">
      <selection activeCell="A4" sqref="A4:XFD4"/>
    </sheetView>
  </sheetViews>
  <sheetFormatPr defaultRowHeight="14.4" x14ac:dyDescent="0.55000000000000004"/>
  <sheetData>
    <row r="1" spans="1:12" x14ac:dyDescent="0.55000000000000004">
      <c r="A1" s="127" t="s">
        <v>287</v>
      </c>
      <c r="H1" s="2" t="s">
        <v>887</v>
      </c>
    </row>
    <row r="2" spans="1:12" x14ac:dyDescent="0.55000000000000004">
      <c r="A2" s="142"/>
    </row>
    <row r="3" spans="1:12" ht="28.8" x14ac:dyDescent="0.55000000000000004">
      <c r="A3" s="377"/>
      <c r="B3" s="378">
        <v>42767</v>
      </c>
      <c r="C3" s="378">
        <v>43922</v>
      </c>
      <c r="D3" s="378">
        <v>44044</v>
      </c>
      <c r="E3" s="378">
        <v>44105</v>
      </c>
      <c r="F3" s="378">
        <v>44136</v>
      </c>
      <c r="G3" s="378">
        <v>44197</v>
      </c>
      <c r="H3" s="378">
        <v>44287</v>
      </c>
      <c r="I3" s="378">
        <v>44409</v>
      </c>
      <c r="J3" s="378">
        <v>44470</v>
      </c>
      <c r="K3" s="379" t="s">
        <v>237</v>
      </c>
      <c r="L3" s="380">
        <v>44652</v>
      </c>
    </row>
    <row r="4" spans="1:12" x14ac:dyDescent="0.55000000000000004">
      <c r="A4" s="381"/>
      <c r="B4" s="382">
        <f>2017+1.5/12</f>
        <v>2017.125</v>
      </c>
      <c r="C4" s="382">
        <f>2020+3.5/12</f>
        <v>2020.2916666666667</v>
      </c>
      <c r="D4" s="382">
        <f>2020+7.5/12</f>
        <v>2020.625</v>
      </c>
      <c r="E4" s="382">
        <f>2020+9.5/12</f>
        <v>2020.7916666666667</v>
      </c>
      <c r="F4" s="382">
        <f>2020+10.5/12</f>
        <v>2020.875</v>
      </c>
      <c r="G4" s="382">
        <f>2021+0.5/12</f>
        <v>2021.0416666666667</v>
      </c>
      <c r="H4" s="382">
        <f>2021+3.5/12</f>
        <v>2021.2916666666667</v>
      </c>
      <c r="I4" s="382">
        <f>2021+7.5/12</f>
        <v>2021.625</v>
      </c>
      <c r="J4" s="382">
        <f>2021+9.5/12</f>
        <v>2021.7916666666667</v>
      </c>
      <c r="K4" s="382">
        <f>2022+0.5/12</f>
        <v>2022.0416666666667</v>
      </c>
      <c r="L4" s="381">
        <f>2022+3.5/12</f>
        <v>2022.2916666666667</v>
      </c>
    </row>
    <row r="5" spans="1:12" x14ac:dyDescent="0.55000000000000004">
      <c r="A5" t="s">
        <v>238</v>
      </c>
      <c r="B5" s="130">
        <v>12.812569999999999</v>
      </c>
      <c r="C5" s="130">
        <v>14.874219999999999</v>
      </c>
      <c r="D5" s="130">
        <v>14.61933</v>
      </c>
      <c r="E5" s="130">
        <v>15.5405</v>
      </c>
      <c r="F5" s="130">
        <v>14.004239999999999</v>
      </c>
      <c r="G5" s="130">
        <v>13.793200000000001</v>
      </c>
      <c r="H5" s="130">
        <v>13.63241</v>
      </c>
      <c r="I5" s="130">
        <v>13.77927</v>
      </c>
      <c r="J5" s="130">
        <v>14.356070000000001</v>
      </c>
      <c r="K5" s="130">
        <v>14.008900000000001</v>
      </c>
      <c r="L5" s="130">
        <v>14.5433</v>
      </c>
    </row>
    <row r="6" spans="1:12" x14ac:dyDescent="0.55000000000000004">
      <c r="A6" t="s">
        <v>239</v>
      </c>
      <c r="B6" s="130">
        <v>12.44872</v>
      </c>
      <c r="C6" s="130">
        <v>13.97303</v>
      </c>
      <c r="D6" s="130">
        <v>13.708880000000001</v>
      </c>
      <c r="E6" s="130">
        <v>13.4589</v>
      </c>
      <c r="F6" s="130">
        <v>13.291119999999999</v>
      </c>
      <c r="G6" s="130">
        <v>12.98428</v>
      </c>
      <c r="H6" s="130">
        <v>13.12384</v>
      </c>
      <c r="I6" s="130">
        <v>13.33426</v>
      </c>
      <c r="J6" s="130">
        <v>13.83046</v>
      </c>
      <c r="K6" s="130">
        <v>12.86215</v>
      </c>
      <c r="L6" s="130">
        <v>13.158149999999999</v>
      </c>
    </row>
    <row r="7" spans="1:12" x14ac:dyDescent="0.55000000000000004">
      <c r="A7" t="s">
        <v>240</v>
      </c>
      <c r="B7" s="130">
        <v>11.13608</v>
      </c>
      <c r="C7" s="130">
        <v>12.850899999999999</v>
      </c>
      <c r="D7" s="130">
        <v>12.22809</v>
      </c>
      <c r="E7" s="130">
        <v>12.33182</v>
      </c>
      <c r="F7" s="130">
        <v>12.198090000000001</v>
      </c>
      <c r="G7" s="130">
        <v>11.77036</v>
      </c>
      <c r="H7" s="130">
        <v>11.65912</v>
      </c>
      <c r="I7" s="130">
        <v>12.03453</v>
      </c>
      <c r="J7" s="130">
        <v>12.61721</v>
      </c>
      <c r="K7" s="130">
        <v>12.404059999999999</v>
      </c>
      <c r="L7" s="130">
        <v>12.357559999999999</v>
      </c>
    </row>
    <row r="8" spans="1:12" x14ac:dyDescent="0.55000000000000004">
      <c r="A8" t="s">
        <v>241</v>
      </c>
      <c r="B8" s="130">
        <v>10.96965</v>
      </c>
      <c r="C8" s="130">
        <v>11.146850000000001</v>
      </c>
      <c r="D8" s="130">
        <v>11.21838</v>
      </c>
      <c r="E8" s="130">
        <v>11.36154</v>
      </c>
      <c r="F8" s="130">
        <v>10.883150000000001</v>
      </c>
      <c r="G8" s="130">
        <v>10.56828</v>
      </c>
      <c r="H8" s="130">
        <v>10.44725</v>
      </c>
      <c r="I8" s="130">
        <v>10.73781</v>
      </c>
      <c r="J8" s="130">
        <v>10.82264</v>
      </c>
      <c r="K8" s="130">
        <v>11.472759999999999</v>
      </c>
      <c r="L8" s="130">
        <v>11.06451</v>
      </c>
    </row>
    <row r="9" spans="1:12" x14ac:dyDescent="0.55000000000000004">
      <c r="A9" t="s">
        <v>242</v>
      </c>
      <c r="B9" s="130">
        <v>10.657730000000001</v>
      </c>
      <c r="C9" s="130">
        <v>10.48456</v>
      </c>
      <c r="D9" s="130">
        <v>10.66085</v>
      </c>
      <c r="E9" s="130">
        <v>10.469760000000001</v>
      </c>
      <c r="F9" s="130">
        <v>10.2226</v>
      </c>
      <c r="G9" s="130">
        <v>10.153180000000001</v>
      </c>
      <c r="H9" s="130">
        <v>9.7626679999999997</v>
      </c>
      <c r="I9" s="130">
        <v>10.010400000000001</v>
      </c>
      <c r="J9" s="130">
        <v>10.15254</v>
      </c>
      <c r="K9" s="130">
        <v>10.37209</v>
      </c>
      <c r="L9" s="130">
        <v>10.196669999999999</v>
      </c>
    </row>
    <row r="10" spans="1:12" x14ac:dyDescent="0.55000000000000004">
      <c r="A10" t="s">
        <v>243</v>
      </c>
      <c r="B10" s="130">
        <v>9.8900299999999994</v>
      </c>
      <c r="C10" s="130">
        <v>9.1840969999999995</v>
      </c>
      <c r="D10" s="130">
        <v>9.0467329999999997</v>
      </c>
      <c r="E10" s="130">
        <v>9.3356449999999995</v>
      </c>
      <c r="F10" s="130">
        <v>9.1761660000000003</v>
      </c>
      <c r="G10" s="130">
        <v>8.8189829999999994</v>
      </c>
      <c r="H10" s="130">
        <v>8.5647889999999993</v>
      </c>
      <c r="I10" s="130">
        <v>8.6455420000000007</v>
      </c>
      <c r="J10" s="130">
        <v>8.9643990000000002</v>
      </c>
      <c r="K10" s="130">
        <v>9.6275119999999994</v>
      </c>
      <c r="L10" s="130">
        <v>9.1094720000000002</v>
      </c>
    </row>
    <row r="11" spans="1:12" x14ac:dyDescent="0.55000000000000004">
      <c r="A11" t="s">
        <v>244</v>
      </c>
      <c r="B11" s="130">
        <v>9.5819159999999997</v>
      </c>
      <c r="C11" s="130">
        <v>9.0153160000000003</v>
      </c>
      <c r="D11" s="130">
        <v>9.0084520000000001</v>
      </c>
      <c r="E11" s="130">
        <v>9.2670480000000008</v>
      </c>
      <c r="F11" s="130">
        <v>9.1827620000000003</v>
      </c>
      <c r="G11" s="130">
        <v>8.6705670000000001</v>
      </c>
      <c r="H11" s="130">
        <v>8.5689159999999998</v>
      </c>
      <c r="I11" s="130">
        <v>8.369135</v>
      </c>
      <c r="J11" s="130">
        <v>9.0029719999999998</v>
      </c>
      <c r="K11" s="130">
        <v>9.2595679999999998</v>
      </c>
      <c r="L11" s="130">
        <v>8.959797</v>
      </c>
    </row>
    <row r="13" spans="1:12" x14ac:dyDescent="0.55000000000000004">
      <c r="A13" t="s">
        <v>245</v>
      </c>
    </row>
    <row r="14" spans="1:12" x14ac:dyDescent="0.55000000000000004">
      <c r="B14" s="145">
        <v>0.66417481200000006</v>
      </c>
      <c r="C14" s="145">
        <v>0.93617224399999999</v>
      </c>
      <c r="D14" s="145">
        <v>0.962656548</v>
      </c>
      <c r="E14" s="145">
        <v>0.996530052</v>
      </c>
      <c r="F14" s="145">
        <v>1.2407117519999999</v>
      </c>
      <c r="G14" s="145">
        <v>0.91316086399999996</v>
      </c>
      <c r="H14" s="145">
        <v>0.98793270799999988</v>
      </c>
      <c r="I14" s="145">
        <v>0.99945339199999994</v>
      </c>
      <c r="J14" s="145">
        <v>0.9750762839999999</v>
      </c>
      <c r="K14" s="145">
        <v>0.87127076399999992</v>
      </c>
      <c r="L14" s="145">
        <v>0.86892562399999995</v>
      </c>
    </row>
    <row r="15" spans="1:12" x14ac:dyDescent="0.55000000000000004">
      <c r="B15" s="145">
        <v>0.56945252000000002</v>
      </c>
      <c r="C15" s="145">
        <v>0.61515795600000001</v>
      </c>
      <c r="D15" s="145">
        <v>0.748040076</v>
      </c>
      <c r="E15" s="145">
        <v>0.73233400800000004</v>
      </c>
      <c r="F15" s="145">
        <v>0.74788935199999995</v>
      </c>
      <c r="G15" s="145">
        <v>0.57082746000000006</v>
      </c>
      <c r="H15" s="145">
        <v>0.595670068</v>
      </c>
      <c r="I15" s="145">
        <v>0.60722759999999998</v>
      </c>
      <c r="J15" s="145">
        <v>0.64687330399999998</v>
      </c>
      <c r="K15" s="145">
        <v>0.54408678799999999</v>
      </c>
      <c r="L15" s="145">
        <v>0.66550506399999998</v>
      </c>
    </row>
    <row r="16" spans="1:12" x14ac:dyDescent="0.55000000000000004">
      <c r="B16" s="145">
        <v>0.83591942000000008</v>
      </c>
      <c r="C16" s="145">
        <v>0.56309525999999999</v>
      </c>
      <c r="D16" s="145">
        <v>0.49865790800000004</v>
      </c>
      <c r="E16" s="145">
        <v>0.52051347599999997</v>
      </c>
      <c r="F16" s="145">
        <v>0.58522464000000007</v>
      </c>
      <c r="G16" s="145">
        <v>0.52045408799999993</v>
      </c>
      <c r="H16" s="145">
        <v>0.508864608</v>
      </c>
      <c r="I16" s="145">
        <v>0.50785364</v>
      </c>
      <c r="J16" s="145">
        <v>0.57754006800000002</v>
      </c>
      <c r="K16" s="145">
        <v>0.50366649200000002</v>
      </c>
      <c r="L16" s="145">
        <v>0.51813658400000007</v>
      </c>
    </row>
    <row r="17" spans="2:12" x14ac:dyDescent="0.55000000000000004">
      <c r="B17" s="145">
        <v>0.52940932799999996</v>
      </c>
      <c r="C17" s="145">
        <v>0.47709771200000001</v>
      </c>
      <c r="D17" s="145">
        <v>0.56795958800000002</v>
      </c>
      <c r="E17" s="145">
        <v>0.51919537599999999</v>
      </c>
      <c r="F17" s="145">
        <v>0.57134156800000002</v>
      </c>
      <c r="G17" s="145">
        <v>0.46746783999999997</v>
      </c>
      <c r="H17" s="145">
        <v>0.48242851999999997</v>
      </c>
      <c r="I17" s="145">
        <v>0.502126128</v>
      </c>
      <c r="J17" s="145">
        <v>0.48968953599999998</v>
      </c>
      <c r="K17" s="145">
        <v>0.53871638799999999</v>
      </c>
      <c r="L17" s="145">
        <v>0.53382736399999997</v>
      </c>
    </row>
    <row r="18" spans="2:12" x14ac:dyDescent="0.55000000000000004">
      <c r="B18" s="145">
        <v>0.49665145599999999</v>
      </c>
      <c r="C18" s="145">
        <v>0.43840633200000001</v>
      </c>
      <c r="D18" s="145">
        <v>0.43173703999999996</v>
      </c>
      <c r="E18" s="145">
        <v>0.38359336399999999</v>
      </c>
      <c r="F18" s="145">
        <v>0.46172131599999999</v>
      </c>
      <c r="G18" s="145">
        <v>0.37590271599999997</v>
      </c>
      <c r="H18" s="145">
        <v>0.35994557199999999</v>
      </c>
      <c r="I18" s="145">
        <v>0.38228408399999997</v>
      </c>
      <c r="J18" s="145">
        <v>0.40964568399999995</v>
      </c>
      <c r="K18" s="145">
        <v>0.37949794399999998</v>
      </c>
      <c r="L18" s="145">
        <v>0.41051768799999999</v>
      </c>
    </row>
    <row r="19" spans="2:12" x14ac:dyDescent="0.55000000000000004">
      <c r="B19" s="145">
        <v>0.404802524</v>
      </c>
      <c r="C19" s="145">
        <v>0.36058080799999997</v>
      </c>
      <c r="D19" s="145">
        <v>0.33423977999999999</v>
      </c>
      <c r="E19" s="145">
        <v>0.33033683199999997</v>
      </c>
      <c r="F19" s="145">
        <v>0.423988376</v>
      </c>
      <c r="G19" s="145">
        <v>0.31367193199999999</v>
      </c>
      <c r="H19" s="145">
        <v>0.33334993999999996</v>
      </c>
      <c r="I19" s="145">
        <v>0.300024452</v>
      </c>
      <c r="J19" s="145">
        <v>0.32179221200000002</v>
      </c>
      <c r="K19" s="145">
        <v>0.36454177199999999</v>
      </c>
      <c r="L19" s="145">
        <v>0.34466325599999997</v>
      </c>
    </row>
    <row r="20" spans="2:12" x14ac:dyDescent="0.55000000000000004">
      <c r="B20" s="145">
        <v>0.95366171599999994</v>
      </c>
      <c r="C20" s="145">
        <v>0.471494464</v>
      </c>
      <c r="D20" s="145">
        <v>0.50664922000000001</v>
      </c>
      <c r="E20" s="145">
        <v>0.46623421599999998</v>
      </c>
      <c r="F20" s="145">
        <v>0.56673008000000002</v>
      </c>
      <c r="G20" s="145">
        <v>0.39493020000000001</v>
      </c>
      <c r="H20" s="145">
        <v>0.41973791999999999</v>
      </c>
      <c r="I20" s="145">
        <v>0.37472612799999999</v>
      </c>
      <c r="J20" s="145">
        <v>0.45139270399999998</v>
      </c>
      <c r="K20" s="145">
        <v>0.48798727599999997</v>
      </c>
      <c r="L20" s="145">
        <v>0.471361576</v>
      </c>
    </row>
  </sheetData>
  <hyperlinks>
    <hyperlink ref="H1" location="Contents!A1" display="Return to contents page" xr:uid="{2747E63F-FEC7-46C9-8E6F-FFBB3A4A8B6F}"/>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E65A-8DEB-4820-99C3-577FC061088C}">
  <dimension ref="A1:J30"/>
  <sheetViews>
    <sheetView showGridLines="0" workbookViewId="0">
      <selection activeCell="G12" sqref="G12"/>
    </sheetView>
  </sheetViews>
  <sheetFormatPr defaultRowHeight="14.4" x14ac:dyDescent="0.55000000000000004"/>
  <sheetData>
    <row r="1" spans="1:10" x14ac:dyDescent="0.55000000000000004">
      <c r="A1" s="127" t="s">
        <v>288</v>
      </c>
      <c r="J1" s="2" t="s">
        <v>887</v>
      </c>
    </row>
    <row r="3" spans="1:10" ht="72" x14ac:dyDescent="0.55000000000000004">
      <c r="A3" s="383"/>
      <c r="B3" s="384" t="s">
        <v>206</v>
      </c>
      <c r="C3" s="384" t="s">
        <v>207</v>
      </c>
      <c r="D3" s="384" t="s">
        <v>208</v>
      </c>
      <c r="E3" s="384" t="s">
        <v>209</v>
      </c>
      <c r="F3" s="384" t="s">
        <v>212</v>
      </c>
      <c r="G3" s="384" t="s">
        <v>213</v>
      </c>
    </row>
    <row r="4" spans="1:10" x14ac:dyDescent="0.55000000000000004">
      <c r="A4" s="129">
        <v>1997</v>
      </c>
      <c r="B4" s="135">
        <v>84.335317042</v>
      </c>
      <c r="C4" s="135">
        <v>46.053699090000002</v>
      </c>
      <c r="D4" s="135">
        <v>77.684353576999996</v>
      </c>
      <c r="E4" s="135">
        <v>41.871746131999998</v>
      </c>
      <c r="F4" s="135"/>
      <c r="G4" s="135"/>
    </row>
    <row r="5" spans="1:10" x14ac:dyDescent="0.55000000000000004">
      <c r="A5" s="129">
        <v>1998</v>
      </c>
      <c r="B5" s="135">
        <v>76.485272327999994</v>
      </c>
      <c r="C5" s="135">
        <v>41.726017003000003</v>
      </c>
      <c r="D5" s="135">
        <v>70.229648883999999</v>
      </c>
      <c r="E5" s="135">
        <v>37.679196756000003</v>
      </c>
      <c r="F5" s="135"/>
      <c r="G5" s="135"/>
    </row>
    <row r="6" spans="1:10" x14ac:dyDescent="0.55000000000000004">
      <c r="A6" s="129">
        <v>1999</v>
      </c>
      <c r="B6" s="135">
        <v>74.336491502000001</v>
      </c>
      <c r="C6" s="135">
        <v>40.263816736000003</v>
      </c>
      <c r="D6" s="135">
        <v>68.717774070999994</v>
      </c>
      <c r="E6" s="135">
        <v>36.371521391999998</v>
      </c>
      <c r="F6" s="135"/>
      <c r="G6" s="135"/>
    </row>
    <row r="7" spans="1:10" x14ac:dyDescent="0.55000000000000004">
      <c r="A7" s="129">
        <v>2000</v>
      </c>
      <c r="B7" s="135">
        <v>81.980250202999997</v>
      </c>
      <c r="C7" s="135">
        <v>44.651401954000001</v>
      </c>
      <c r="D7" s="135">
        <v>75.125057695999999</v>
      </c>
      <c r="E7" s="135">
        <v>40.522748321999998</v>
      </c>
      <c r="F7" s="135"/>
      <c r="G7" s="135"/>
    </row>
    <row r="8" spans="1:10" x14ac:dyDescent="0.55000000000000004">
      <c r="A8" s="129">
        <v>2001</v>
      </c>
      <c r="B8" s="135">
        <v>74.652014163999993</v>
      </c>
      <c r="C8" s="135">
        <v>42.634928848000001</v>
      </c>
      <c r="D8" s="135">
        <v>67.729276003999999</v>
      </c>
      <c r="E8" s="135">
        <v>38.308225225000001</v>
      </c>
      <c r="F8" s="135"/>
      <c r="G8" s="135"/>
    </row>
    <row r="9" spans="1:10" x14ac:dyDescent="0.55000000000000004">
      <c r="A9" s="129">
        <v>2002</v>
      </c>
      <c r="B9" s="135">
        <v>78.854535663999997</v>
      </c>
      <c r="C9" s="135">
        <v>45.861855341000002</v>
      </c>
      <c r="D9" s="135">
        <v>72.420798740999999</v>
      </c>
      <c r="E9" s="135">
        <v>41.688052372000001</v>
      </c>
      <c r="F9" s="135"/>
      <c r="G9" s="135"/>
    </row>
    <row r="10" spans="1:10" x14ac:dyDescent="0.55000000000000004">
      <c r="A10" s="129">
        <v>2003</v>
      </c>
      <c r="B10" s="135">
        <v>76.54566208</v>
      </c>
      <c r="C10" s="135">
        <v>46.066013218999998</v>
      </c>
      <c r="D10" s="135">
        <v>69.658177183999996</v>
      </c>
      <c r="E10" s="135">
        <v>41.821315228000003</v>
      </c>
      <c r="F10" s="135"/>
      <c r="G10" s="135"/>
    </row>
    <row r="11" spans="1:10" x14ac:dyDescent="0.55000000000000004">
      <c r="A11" s="129">
        <v>2004</v>
      </c>
      <c r="B11" s="135">
        <v>72.769154262000001</v>
      </c>
      <c r="C11" s="135">
        <v>44.873206437999997</v>
      </c>
      <c r="D11" s="135">
        <v>66.01686024</v>
      </c>
      <c r="E11" s="135">
        <v>40.70438008</v>
      </c>
      <c r="F11" s="135"/>
      <c r="G11" s="135"/>
    </row>
    <row r="12" spans="1:10" x14ac:dyDescent="0.55000000000000004">
      <c r="A12" s="129">
        <v>2005</v>
      </c>
      <c r="B12" s="135">
        <v>66.513988511999997</v>
      </c>
      <c r="C12" s="135">
        <v>39.289790408999998</v>
      </c>
      <c r="D12" s="135">
        <v>61.428126315</v>
      </c>
      <c r="E12" s="135">
        <v>36.154766701</v>
      </c>
      <c r="F12" s="135"/>
      <c r="G12" s="135"/>
    </row>
    <row r="13" spans="1:10" x14ac:dyDescent="0.55000000000000004">
      <c r="A13" s="129">
        <v>2006</v>
      </c>
      <c r="B13" s="135">
        <v>65.093122839000003</v>
      </c>
      <c r="C13" s="135">
        <v>39.353584480000002</v>
      </c>
      <c r="D13" s="135">
        <v>61.083273751999997</v>
      </c>
      <c r="E13" s="135">
        <v>36.905198439999999</v>
      </c>
      <c r="F13" s="135"/>
      <c r="G13" s="135"/>
    </row>
    <row r="14" spans="1:10" x14ac:dyDescent="0.55000000000000004">
      <c r="A14" s="129">
        <v>2007</v>
      </c>
      <c r="B14" s="135">
        <v>64.966625831000002</v>
      </c>
      <c r="C14" s="135">
        <v>40.729875174</v>
      </c>
      <c r="D14" s="135">
        <v>60.837977088000002</v>
      </c>
      <c r="E14" s="135">
        <v>38.320496728000002</v>
      </c>
      <c r="F14" s="135"/>
      <c r="G14" s="135"/>
    </row>
    <row r="15" spans="1:10" x14ac:dyDescent="0.55000000000000004">
      <c r="A15" s="129">
        <v>2008</v>
      </c>
      <c r="B15" s="135">
        <v>61.273939200000001</v>
      </c>
      <c r="C15" s="135">
        <v>37.882253902999999</v>
      </c>
      <c r="D15" s="135">
        <v>57.069979214999996</v>
      </c>
      <c r="E15" s="135">
        <v>35.400210049000002</v>
      </c>
      <c r="F15" s="135"/>
      <c r="G15" s="135"/>
    </row>
    <row r="16" spans="1:10" x14ac:dyDescent="0.55000000000000004">
      <c r="A16" s="129">
        <v>2009</v>
      </c>
      <c r="B16" s="135">
        <v>58.323463455000002</v>
      </c>
      <c r="C16" s="135">
        <v>36.671544075</v>
      </c>
      <c r="D16" s="135">
        <v>54.233673344000003</v>
      </c>
      <c r="E16" s="135">
        <v>34.062250661</v>
      </c>
      <c r="F16" s="135"/>
      <c r="G16" s="135"/>
    </row>
    <row r="17" spans="1:7" x14ac:dyDescent="0.55000000000000004">
      <c r="A17" s="129">
        <v>2010</v>
      </c>
      <c r="B17" s="135">
        <v>60.220733754000001</v>
      </c>
      <c r="C17" s="135">
        <v>38.373455114000002</v>
      </c>
      <c r="D17" s="135">
        <v>56.725084799999998</v>
      </c>
      <c r="E17" s="135">
        <v>36.167389665999998</v>
      </c>
      <c r="F17" s="135"/>
      <c r="G17" s="135"/>
    </row>
    <row r="18" spans="1:7" x14ac:dyDescent="0.55000000000000004">
      <c r="A18" s="129">
        <v>2011</v>
      </c>
      <c r="B18" s="135">
        <v>60.671862869000002</v>
      </c>
      <c r="C18" s="135">
        <v>38.506557598999997</v>
      </c>
      <c r="D18" s="135">
        <v>57.330495110999998</v>
      </c>
      <c r="E18" s="135">
        <v>36.384919611000001</v>
      </c>
      <c r="F18" s="135"/>
      <c r="G18" s="135"/>
    </row>
    <row r="19" spans="1:7" x14ac:dyDescent="0.55000000000000004">
      <c r="A19" s="129">
        <v>2012</v>
      </c>
      <c r="B19" s="135">
        <v>61.935949854999997</v>
      </c>
      <c r="C19" s="135">
        <v>41.289023952000001</v>
      </c>
      <c r="D19" s="135">
        <v>58.193400586000003</v>
      </c>
      <c r="E19" s="135">
        <v>39.080664141</v>
      </c>
      <c r="F19" s="135"/>
      <c r="G19" s="135"/>
    </row>
    <row r="20" spans="1:7" x14ac:dyDescent="0.55000000000000004">
      <c r="A20" s="129">
        <v>2013</v>
      </c>
      <c r="B20" s="135">
        <v>57.240295817000003</v>
      </c>
      <c r="C20" s="135">
        <v>36.661677357000002</v>
      </c>
      <c r="D20" s="135">
        <v>52.695242012000001</v>
      </c>
      <c r="E20" s="135">
        <v>33.997428837999998</v>
      </c>
      <c r="F20" s="135"/>
      <c r="G20" s="135"/>
    </row>
    <row r="21" spans="1:7" x14ac:dyDescent="0.55000000000000004">
      <c r="A21" s="129">
        <v>2014</v>
      </c>
      <c r="B21" s="135">
        <v>59.879321976</v>
      </c>
      <c r="C21" s="135">
        <v>40.555358515999998</v>
      </c>
      <c r="D21" s="135">
        <v>55.324401293000001</v>
      </c>
      <c r="E21" s="135">
        <v>37.902301082999998</v>
      </c>
      <c r="F21" s="135"/>
      <c r="G21" s="135"/>
    </row>
    <row r="22" spans="1:7" x14ac:dyDescent="0.55000000000000004">
      <c r="A22" s="129">
        <v>2015</v>
      </c>
      <c r="B22" s="135">
        <v>57.639341663000003</v>
      </c>
      <c r="C22" s="135">
        <v>41.493146406999998</v>
      </c>
      <c r="D22" s="135">
        <v>53.320042328</v>
      </c>
      <c r="E22" s="135">
        <v>39.072746150999997</v>
      </c>
      <c r="F22" s="135"/>
      <c r="G22" s="135"/>
    </row>
    <row r="23" spans="1:7" x14ac:dyDescent="0.55000000000000004">
      <c r="A23" s="129">
        <v>2016</v>
      </c>
      <c r="B23" s="135">
        <v>58.302987023</v>
      </c>
      <c r="C23" s="135">
        <v>41.862953812000001</v>
      </c>
      <c r="D23" s="135">
        <v>54.223532151000001</v>
      </c>
      <c r="E23" s="135">
        <v>39.451465978999998</v>
      </c>
      <c r="F23" s="135"/>
      <c r="G23" s="135"/>
    </row>
    <row r="24" spans="1:7" x14ac:dyDescent="0.55000000000000004">
      <c r="A24" s="129">
        <v>2017</v>
      </c>
      <c r="B24" s="135">
        <v>63.221307244000002</v>
      </c>
      <c r="C24" s="135">
        <v>45.851220873999999</v>
      </c>
      <c r="D24" s="135">
        <v>58.847489482999997</v>
      </c>
      <c r="E24" s="135">
        <v>43.217609994</v>
      </c>
      <c r="F24" s="135"/>
      <c r="G24" s="135"/>
    </row>
    <row r="25" spans="1:7" x14ac:dyDescent="0.55000000000000004">
      <c r="A25" s="129">
        <v>2018</v>
      </c>
      <c r="B25" s="135">
        <v>54.212875128</v>
      </c>
      <c r="C25" s="135">
        <v>38.693816509000001</v>
      </c>
      <c r="D25" s="135">
        <v>50.633345353000003</v>
      </c>
      <c r="E25" s="135">
        <v>36.683054857999998</v>
      </c>
      <c r="F25" s="135"/>
      <c r="G25" s="135"/>
    </row>
    <row r="26" spans="1:7" x14ac:dyDescent="0.55000000000000004">
      <c r="A26" s="129">
        <v>2019</v>
      </c>
      <c r="B26" s="135">
        <v>55.874968846999998</v>
      </c>
      <c r="C26" s="135">
        <v>42.543376389999999</v>
      </c>
      <c r="D26" s="135">
        <v>52.304881119000001</v>
      </c>
      <c r="E26" s="135">
        <v>40.280052910999999</v>
      </c>
      <c r="F26" s="135">
        <v>52.304881119000001</v>
      </c>
      <c r="G26" s="135">
        <v>40.280052910999999</v>
      </c>
    </row>
    <row r="27" spans="1:7" x14ac:dyDescent="0.55000000000000004">
      <c r="A27" s="129">
        <v>2020</v>
      </c>
      <c r="B27" s="135">
        <v>45.307901495999999</v>
      </c>
      <c r="C27" s="135">
        <v>31.311946913</v>
      </c>
      <c r="D27" s="135">
        <v>42.92906416289739</v>
      </c>
      <c r="E27" s="135">
        <v>29.821344308715727</v>
      </c>
      <c r="F27" s="135">
        <v>51.239320735446647</v>
      </c>
      <c r="G27" s="135">
        <v>40.238110156474306</v>
      </c>
    </row>
    <row r="28" spans="1:7" x14ac:dyDescent="0.55000000000000004">
      <c r="A28" s="129">
        <v>2021</v>
      </c>
      <c r="B28" s="135"/>
      <c r="C28" s="135"/>
      <c r="D28" s="135">
        <v>44.03</v>
      </c>
      <c r="E28" s="135">
        <v>31.768000000000001</v>
      </c>
      <c r="F28" s="135">
        <v>50.173760351893293</v>
      </c>
      <c r="G28" s="135">
        <v>40.196167401948621</v>
      </c>
    </row>
    <row r="30" spans="1:7" x14ac:dyDescent="0.55000000000000004">
      <c r="A30" s="129" t="s">
        <v>214</v>
      </c>
      <c r="D30">
        <v>6.2640000000000002</v>
      </c>
      <c r="E30">
        <v>4.359</v>
      </c>
    </row>
  </sheetData>
  <hyperlinks>
    <hyperlink ref="J1" location="Contents!A1" display="Return to contents page" xr:uid="{5BF47CF9-C1B5-4999-AFD0-371103469F1A}"/>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2D8E-7E67-42B3-A5ED-A0C7A21CCDA8}">
  <dimension ref="A1:N15"/>
  <sheetViews>
    <sheetView showGridLines="0" workbookViewId="0"/>
  </sheetViews>
  <sheetFormatPr defaultRowHeight="14.4" x14ac:dyDescent="0.55000000000000004"/>
  <sheetData>
    <row r="1" spans="1:14" x14ac:dyDescent="0.55000000000000004">
      <c r="A1" s="134" t="s">
        <v>289</v>
      </c>
      <c r="B1" s="148"/>
      <c r="C1" s="148"/>
      <c r="D1" s="148"/>
      <c r="E1" s="148"/>
      <c r="F1" s="148"/>
      <c r="G1" s="148"/>
      <c r="H1" s="148"/>
      <c r="I1" s="148"/>
      <c r="N1" s="2" t="s">
        <v>887</v>
      </c>
    </row>
    <row r="2" spans="1:14" x14ac:dyDescent="0.55000000000000004">
      <c r="A2" s="149"/>
      <c r="B2" s="148"/>
      <c r="C2" s="148"/>
      <c r="D2" s="148"/>
      <c r="E2" s="148"/>
      <c r="F2" s="148"/>
      <c r="G2" s="148"/>
      <c r="H2" s="148"/>
      <c r="I2" s="148"/>
    </row>
    <row r="3" spans="1:14" x14ac:dyDescent="0.55000000000000004">
      <c r="A3" s="385"/>
      <c r="B3" s="386">
        <v>2015</v>
      </c>
      <c r="C3" s="386">
        <v>2016</v>
      </c>
      <c r="D3" s="386">
        <v>2017</v>
      </c>
      <c r="E3" s="386">
        <v>2018</v>
      </c>
      <c r="F3" s="386">
        <v>2019</v>
      </c>
      <c r="G3" s="386">
        <v>2020</v>
      </c>
      <c r="H3" s="386">
        <v>2021</v>
      </c>
      <c r="I3" s="386">
        <v>2022</v>
      </c>
    </row>
    <row r="4" spans="1:14" x14ac:dyDescent="0.55000000000000004">
      <c r="A4" s="129" t="s">
        <v>216</v>
      </c>
      <c r="B4" s="150">
        <v>3.0839948885999999</v>
      </c>
      <c r="C4" s="150">
        <v>2.9971882453999998</v>
      </c>
      <c r="D4" s="150">
        <v>3.1717616138000002</v>
      </c>
      <c r="E4" s="150">
        <v>3.1750207423000001</v>
      </c>
      <c r="F4" s="150">
        <v>3.1284505249999999</v>
      </c>
      <c r="G4" s="150">
        <v>3.0125231279000002</v>
      </c>
      <c r="H4" s="150">
        <v>2.7789999999999999</v>
      </c>
      <c r="I4" s="148">
        <v>2.7370000000000001</v>
      </c>
    </row>
    <row r="5" spans="1:14" x14ac:dyDescent="0.55000000000000004">
      <c r="A5" s="129" t="s">
        <v>217</v>
      </c>
      <c r="B5" s="150">
        <v>2.7528266306</v>
      </c>
      <c r="C5" s="150">
        <v>2.7090848722</v>
      </c>
      <c r="D5" s="150">
        <v>2.7604837009000001</v>
      </c>
      <c r="E5" s="150">
        <v>2.6444937754</v>
      </c>
      <c r="F5" s="150">
        <v>2.7327492757999998</v>
      </c>
      <c r="G5" s="150">
        <v>2.7867416142999999</v>
      </c>
      <c r="H5" s="150">
        <v>2.5070000000000001</v>
      </c>
      <c r="I5" s="148">
        <v>2.4710000000000001</v>
      </c>
    </row>
    <row r="6" spans="1:14" x14ac:dyDescent="0.55000000000000004">
      <c r="A6" s="129" t="s">
        <v>218</v>
      </c>
      <c r="B6" s="150">
        <v>2.8413914386000001</v>
      </c>
      <c r="C6" s="150">
        <v>3.0847171474000001</v>
      </c>
      <c r="D6" s="150">
        <v>3.0608406017999998</v>
      </c>
      <c r="E6" s="150">
        <v>3.1554565291999999</v>
      </c>
      <c r="F6" s="150">
        <v>3.0738519326999998</v>
      </c>
      <c r="G6" s="150">
        <v>3.2531169808999998</v>
      </c>
      <c r="H6" s="150">
        <v>2.7639999999999998</v>
      </c>
      <c r="I6" s="148"/>
    </row>
    <row r="7" spans="1:14" x14ac:dyDescent="0.55000000000000004">
      <c r="A7" s="129" t="s">
        <v>219</v>
      </c>
      <c r="B7" s="150">
        <v>3.1664877981999999</v>
      </c>
      <c r="C7" s="150">
        <v>3.1041668367000002</v>
      </c>
      <c r="D7" s="150">
        <v>3.3782231734999999</v>
      </c>
      <c r="E7" s="150">
        <v>2.9807706957</v>
      </c>
      <c r="F7" s="150">
        <v>3.1320773347999999</v>
      </c>
      <c r="G7" s="150">
        <v>2.9484646604</v>
      </c>
      <c r="H7" s="150">
        <v>2.9540000000000002</v>
      </c>
      <c r="I7" s="148"/>
    </row>
    <row r="8" spans="1:14" x14ac:dyDescent="0.55000000000000004">
      <c r="A8" s="129" t="s">
        <v>220</v>
      </c>
      <c r="B8" s="150">
        <v>3.7289523392000001</v>
      </c>
      <c r="C8" s="150">
        <v>3.5484505311999999</v>
      </c>
      <c r="D8" s="150">
        <v>3.7409443785000001</v>
      </c>
      <c r="E8" s="150">
        <v>3.7607504375</v>
      </c>
      <c r="F8" s="150">
        <v>4.0317505347999996</v>
      </c>
      <c r="G8" s="150">
        <v>3.0311150470000001</v>
      </c>
      <c r="H8" s="150">
        <v>3.4460000000000002</v>
      </c>
      <c r="I8" s="148"/>
    </row>
    <row r="9" spans="1:14" x14ac:dyDescent="0.55000000000000004">
      <c r="A9" s="129" t="s">
        <v>221</v>
      </c>
      <c r="B9" s="150">
        <v>3.6967107797000001</v>
      </c>
      <c r="C9" s="150">
        <v>3.7786342088999998</v>
      </c>
      <c r="D9" s="150">
        <v>4.0615693830000001</v>
      </c>
      <c r="E9" s="150">
        <v>3.8293823557</v>
      </c>
      <c r="F9" s="150">
        <v>4.4566792141000002</v>
      </c>
      <c r="G9" s="150">
        <v>2.8827973623999998</v>
      </c>
      <c r="H9" s="150">
        <v>3.4249999999999998</v>
      </c>
      <c r="I9" s="148"/>
    </row>
    <row r="10" spans="1:14" x14ac:dyDescent="0.55000000000000004">
      <c r="A10" s="129" t="s">
        <v>222</v>
      </c>
      <c r="B10" s="150">
        <v>4.7542017826</v>
      </c>
      <c r="C10" s="150">
        <v>4.5208657459000001</v>
      </c>
      <c r="D10" s="150">
        <v>5.1391591796</v>
      </c>
      <c r="E10" s="150">
        <v>4.1212798232000001</v>
      </c>
      <c r="F10" s="150">
        <v>5.1818119070000002</v>
      </c>
      <c r="G10" s="150">
        <v>3.0072018835000001</v>
      </c>
      <c r="H10" s="150">
        <v>3.61</v>
      </c>
      <c r="I10" s="148"/>
    </row>
    <row r="11" spans="1:14" x14ac:dyDescent="0.55000000000000004">
      <c r="A11" s="129" t="s">
        <v>223</v>
      </c>
      <c r="B11" s="150">
        <v>5.6450141450000002</v>
      </c>
      <c r="C11" s="150">
        <v>5.5270954890999997</v>
      </c>
      <c r="D11" s="150">
        <v>7.0605523732000002</v>
      </c>
      <c r="E11" s="150">
        <v>4.3438294390000003</v>
      </c>
      <c r="F11" s="150">
        <v>4.8706145120000004</v>
      </c>
      <c r="G11" s="150">
        <v>3.0725412635999998</v>
      </c>
      <c r="H11" s="150">
        <v>3.5760000000000001</v>
      </c>
      <c r="I11" s="148"/>
    </row>
    <row r="12" spans="1:14" x14ac:dyDescent="0.55000000000000004">
      <c r="A12" s="129" t="s">
        <v>224</v>
      </c>
      <c r="B12" s="150">
        <v>4.9545270751999997</v>
      </c>
      <c r="C12" s="150">
        <v>5.0800041142000003</v>
      </c>
      <c r="D12" s="150">
        <v>6.6818481136000001</v>
      </c>
      <c r="E12" s="150">
        <v>4.0708241782999997</v>
      </c>
      <c r="F12" s="150">
        <v>4.4037424137999999</v>
      </c>
      <c r="G12" s="150">
        <v>3.0501408454000001</v>
      </c>
      <c r="H12" s="150">
        <v>3.15</v>
      </c>
      <c r="I12" s="148"/>
    </row>
    <row r="13" spans="1:14" x14ac:dyDescent="0.55000000000000004">
      <c r="A13" s="129" t="s">
        <v>225</v>
      </c>
      <c r="B13" s="150">
        <v>4.1585947780000003</v>
      </c>
      <c r="C13" s="150">
        <v>4.4468322461999996</v>
      </c>
      <c r="D13" s="150">
        <v>4.4418398491</v>
      </c>
      <c r="E13" s="150">
        <v>3.8098250995999998</v>
      </c>
      <c r="F13" s="150">
        <v>3.9347696741</v>
      </c>
      <c r="G13" s="150">
        <v>2.6742451261000002</v>
      </c>
      <c r="H13" s="150">
        <v>3.101</v>
      </c>
      <c r="I13" s="148"/>
    </row>
    <row r="14" spans="1:14" x14ac:dyDescent="0.55000000000000004">
      <c r="A14" s="129" t="s">
        <v>226</v>
      </c>
      <c r="B14" s="150">
        <v>3.2523904955999998</v>
      </c>
      <c r="C14" s="150">
        <v>3.6904001931999999</v>
      </c>
      <c r="D14" s="150">
        <v>3.1558545504</v>
      </c>
      <c r="E14" s="150">
        <v>3.6162820945999998</v>
      </c>
      <c r="F14" s="150">
        <v>3.4047435998000002</v>
      </c>
      <c r="G14" s="150">
        <v>2.645</v>
      </c>
      <c r="H14" s="150">
        <v>2.7589999999999999</v>
      </c>
      <c r="I14" s="148"/>
    </row>
    <row r="15" spans="1:14" x14ac:dyDescent="0.55000000000000004">
      <c r="A15" s="129" t="s">
        <v>227</v>
      </c>
      <c r="B15" s="150">
        <v>3.1342262461999999</v>
      </c>
      <c r="C15" s="150">
        <v>3.3019274690999998</v>
      </c>
      <c r="D15" s="150">
        <v>3.2881613166000001</v>
      </c>
      <c r="E15" s="150">
        <v>3.1580970437000002</v>
      </c>
      <c r="F15" s="150">
        <v>3.2046624493000002</v>
      </c>
      <c r="G15" s="150">
        <v>2.8940000000000001</v>
      </c>
      <c r="H15" s="150">
        <v>2.8559999999999999</v>
      </c>
      <c r="I15" s="148"/>
    </row>
  </sheetData>
  <hyperlinks>
    <hyperlink ref="N1" location="Contents!A1" display="Return to contents page" xr:uid="{5F06C5EF-AF98-4EE1-A28C-1207E4C92666}"/>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2932-C9D3-4223-B0C0-A65D2A51D877}">
  <dimension ref="A1:I30"/>
  <sheetViews>
    <sheetView showGridLines="0" workbookViewId="0"/>
  </sheetViews>
  <sheetFormatPr defaultRowHeight="14.4" x14ac:dyDescent="0.55000000000000004"/>
  <cols>
    <col min="6" max="6" width="11.15625" customWidth="1"/>
    <col min="7" max="7" width="10.83984375" customWidth="1"/>
  </cols>
  <sheetData>
    <row r="1" spans="1:9" x14ac:dyDescent="0.55000000000000004">
      <c r="A1" s="127" t="s">
        <v>290</v>
      </c>
      <c r="I1" s="2" t="s">
        <v>887</v>
      </c>
    </row>
    <row r="2" spans="1:9" x14ac:dyDescent="0.55000000000000004">
      <c r="A2" s="149"/>
    </row>
    <row r="3" spans="1:9" s="131" customFormat="1" ht="57.6" x14ac:dyDescent="0.55000000000000004">
      <c r="A3" s="387"/>
      <c r="B3" s="384" t="s">
        <v>206</v>
      </c>
      <c r="C3" s="384" t="s">
        <v>207</v>
      </c>
      <c r="D3" s="384" t="s">
        <v>208</v>
      </c>
      <c r="E3" s="384" t="s">
        <v>209</v>
      </c>
      <c r="F3" s="384" t="s">
        <v>212</v>
      </c>
      <c r="G3" s="384" t="s">
        <v>213</v>
      </c>
    </row>
    <row r="4" spans="1:9" x14ac:dyDescent="0.55000000000000004">
      <c r="A4">
        <v>1997</v>
      </c>
      <c r="B4" s="135">
        <v>56.042661137000003</v>
      </c>
      <c r="C4" s="135">
        <v>26.494317600999999</v>
      </c>
      <c r="D4" s="135">
        <v>53.605997172999999</v>
      </c>
      <c r="E4" s="135">
        <v>25.234798766000001</v>
      </c>
      <c r="F4" s="135"/>
      <c r="G4" s="135"/>
    </row>
    <row r="5" spans="1:9" x14ac:dyDescent="0.55000000000000004">
      <c r="A5">
        <v>1998</v>
      </c>
      <c r="B5" s="135">
        <v>51.033534701000001</v>
      </c>
      <c r="C5" s="135">
        <v>24.669088340999998</v>
      </c>
      <c r="D5" s="135">
        <v>48.653755109000002</v>
      </c>
      <c r="E5" s="135">
        <v>23.493513597</v>
      </c>
      <c r="F5" s="135"/>
      <c r="G5" s="135"/>
    </row>
    <row r="6" spans="1:9" x14ac:dyDescent="0.55000000000000004">
      <c r="A6">
        <v>1999</v>
      </c>
      <c r="B6" s="135">
        <v>49.355352834999998</v>
      </c>
      <c r="C6" s="135">
        <v>23.675070300000002</v>
      </c>
      <c r="D6" s="135">
        <v>46.999672431</v>
      </c>
      <c r="E6" s="135">
        <v>22.258964056</v>
      </c>
      <c r="F6" s="135"/>
      <c r="G6" s="135"/>
    </row>
    <row r="7" spans="1:9" x14ac:dyDescent="0.55000000000000004">
      <c r="A7">
        <v>2000</v>
      </c>
      <c r="B7" s="135">
        <v>46.954960872999997</v>
      </c>
      <c r="C7" s="135">
        <v>22.839766825000002</v>
      </c>
      <c r="D7" s="135">
        <v>44.334916747000001</v>
      </c>
      <c r="E7" s="135">
        <v>21.460109695</v>
      </c>
      <c r="F7" s="135"/>
      <c r="G7" s="135"/>
    </row>
    <row r="8" spans="1:9" x14ac:dyDescent="0.55000000000000004">
      <c r="A8">
        <v>2001</v>
      </c>
      <c r="B8" s="135">
        <v>43.467612991000003</v>
      </c>
      <c r="C8" s="135">
        <v>22.618481944999999</v>
      </c>
      <c r="D8" s="135">
        <v>40.812502721999998</v>
      </c>
      <c r="E8" s="135">
        <v>21.15655821</v>
      </c>
      <c r="F8" s="135"/>
      <c r="G8" s="135"/>
    </row>
    <row r="9" spans="1:9" x14ac:dyDescent="0.55000000000000004">
      <c r="A9">
        <v>2002</v>
      </c>
      <c r="B9" s="135">
        <v>44.210338802999999</v>
      </c>
      <c r="C9" s="135">
        <v>23.41766981</v>
      </c>
      <c r="D9" s="135">
        <v>42.060242152000001</v>
      </c>
      <c r="E9" s="135">
        <v>22.084455365</v>
      </c>
      <c r="F9" s="135"/>
      <c r="G9" s="135"/>
    </row>
    <row r="10" spans="1:9" x14ac:dyDescent="0.55000000000000004">
      <c r="A10">
        <v>2003</v>
      </c>
      <c r="B10" s="135">
        <v>40.291136039999998</v>
      </c>
      <c r="C10" s="135">
        <v>22.019469143999999</v>
      </c>
      <c r="D10" s="135">
        <v>38.040229289999999</v>
      </c>
      <c r="E10" s="135">
        <v>20.913924094999999</v>
      </c>
      <c r="F10" s="135"/>
      <c r="G10" s="135"/>
    </row>
    <row r="11" spans="1:9" x14ac:dyDescent="0.55000000000000004">
      <c r="A11">
        <v>2004</v>
      </c>
      <c r="B11" s="135">
        <v>37.472252883000003</v>
      </c>
      <c r="C11" s="135">
        <v>21.792455213</v>
      </c>
      <c r="D11" s="135">
        <v>35.551360252999999</v>
      </c>
      <c r="E11" s="135">
        <v>20.711858844000002</v>
      </c>
      <c r="F11" s="135"/>
      <c r="G11" s="135"/>
    </row>
    <row r="12" spans="1:9" x14ac:dyDescent="0.55000000000000004">
      <c r="A12">
        <v>2005</v>
      </c>
      <c r="B12" s="135">
        <v>34.375183726000003</v>
      </c>
      <c r="C12" s="135">
        <v>19.416317408000001</v>
      </c>
      <c r="D12" s="135">
        <v>32.426559603000001</v>
      </c>
      <c r="E12" s="135">
        <v>18.189154516999999</v>
      </c>
      <c r="F12" s="135"/>
      <c r="G12" s="135"/>
    </row>
    <row r="13" spans="1:9" x14ac:dyDescent="0.55000000000000004">
      <c r="A13">
        <v>2006</v>
      </c>
      <c r="B13" s="135">
        <v>32.488543970000002</v>
      </c>
      <c r="C13" s="135">
        <v>19.856053857999999</v>
      </c>
      <c r="D13" s="135">
        <v>30.587569323</v>
      </c>
      <c r="E13" s="135">
        <v>18.70639705</v>
      </c>
      <c r="F13" s="135"/>
      <c r="G13" s="135"/>
    </row>
    <row r="14" spans="1:9" x14ac:dyDescent="0.55000000000000004">
      <c r="A14">
        <v>2007</v>
      </c>
      <c r="B14" s="135">
        <v>34.367722329000003</v>
      </c>
      <c r="C14" s="135">
        <v>20.381225669999999</v>
      </c>
      <c r="D14" s="135">
        <v>32.384431571</v>
      </c>
      <c r="E14" s="135">
        <v>19.287488863</v>
      </c>
      <c r="F14" s="135"/>
      <c r="G14" s="135"/>
    </row>
    <row r="15" spans="1:9" x14ac:dyDescent="0.55000000000000004">
      <c r="A15">
        <v>2008</v>
      </c>
      <c r="B15" s="135">
        <v>34.777043841999998</v>
      </c>
      <c r="C15" s="135">
        <v>21.003658639000001</v>
      </c>
      <c r="D15" s="135">
        <v>32.476232125000003</v>
      </c>
      <c r="E15" s="135">
        <v>20.038803642000001</v>
      </c>
      <c r="F15" s="135"/>
      <c r="G15" s="135"/>
    </row>
    <row r="16" spans="1:9" x14ac:dyDescent="0.55000000000000004">
      <c r="A16">
        <v>2009</v>
      </c>
      <c r="B16" s="135">
        <v>31.785196527</v>
      </c>
      <c r="C16" s="135">
        <v>20.348569910999998</v>
      </c>
      <c r="D16" s="135">
        <v>30.032029667</v>
      </c>
      <c r="E16" s="135">
        <v>19.216257030000001</v>
      </c>
      <c r="F16" s="135"/>
      <c r="G16" s="135"/>
    </row>
    <row r="17" spans="1:7" x14ac:dyDescent="0.55000000000000004">
      <c r="A17">
        <v>2010</v>
      </c>
      <c r="B17" s="135">
        <v>30.920468331999999</v>
      </c>
      <c r="C17" s="135">
        <v>20.459490450000001</v>
      </c>
      <c r="D17" s="135">
        <v>29.092300679000001</v>
      </c>
      <c r="E17" s="135">
        <v>19.352817000999998</v>
      </c>
      <c r="F17" s="135"/>
      <c r="G17" s="135"/>
    </row>
    <row r="18" spans="1:7" x14ac:dyDescent="0.55000000000000004">
      <c r="A18">
        <v>2011</v>
      </c>
      <c r="B18" s="135">
        <v>31.996056691</v>
      </c>
      <c r="C18" s="135">
        <v>20.911067504999998</v>
      </c>
      <c r="D18" s="135">
        <v>30.312059440999999</v>
      </c>
      <c r="E18" s="135">
        <v>19.807213879999999</v>
      </c>
      <c r="F18" s="135"/>
      <c r="G18" s="135"/>
    </row>
    <row r="19" spans="1:7" x14ac:dyDescent="0.55000000000000004">
      <c r="A19">
        <v>2012</v>
      </c>
      <c r="B19" s="135">
        <v>32.115442363</v>
      </c>
      <c r="C19" s="135">
        <v>21.215219035000001</v>
      </c>
      <c r="D19" s="135">
        <v>30.457968075</v>
      </c>
      <c r="E19" s="135">
        <v>20.320388893000001</v>
      </c>
      <c r="F19" s="135"/>
      <c r="G19" s="135"/>
    </row>
    <row r="20" spans="1:7" x14ac:dyDescent="0.55000000000000004">
      <c r="A20">
        <v>2013</v>
      </c>
      <c r="B20" s="135">
        <v>33.196675294999999</v>
      </c>
      <c r="C20" s="135">
        <v>21.688413092000001</v>
      </c>
      <c r="D20" s="135">
        <v>30.800621074999999</v>
      </c>
      <c r="E20" s="135">
        <v>20.298764451</v>
      </c>
      <c r="F20" s="135"/>
      <c r="G20" s="135"/>
    </row>
    <row r="21" spans="1:7" x14ac:dyDescent="0.55000000000000004">
      <c r="A21">
        <v>2014</v>
      </c>
      <c r="B21" s="135">
        <v>34.620043848000002</v>
      </c>
      <c r="C21" s="135">
        <v>23.513222502000001</v>
      </c>
      <c r="D21" s="135">
        <v>32.230045488000002</v>
      </c>
      <c r="E21" s="135">
        <v>22.166677949</v>
      </c>
      <c r="F21" s="135"/>
      <c r="G21" s="135"/>
    </row>
    <row r="22" spans="1:7" x14ac:dyDescent="0.55000000000000004">
      <c r="A22">
        <v>2015</v>
      </c>
      <c r="B22" s="135">
        <v>32.394705619</v>
      </c>
      <c r="C22" s="135">
        <v>23.85368394</v>
      </c>
      <c r="D22" s="135">
        <v>30.108654861000002</v>
      </c>
      <c r="E22" s="135">
        <v>22.587304398000001</v>
      </c>
      <c r="F22" s="135"/>
      <c r="G22" s="135"/>
    </row>
    <row r="23" spans="1:7" x14ac:dyDescent="0.55000000000000004">
      <c r="A23">
        <v>2016</v>
      </c>
      <c r="B23" s="135">
        <v>32.509519894</v>
      </c>
      <c r="C23" s="135">
        <v>23.367376588999999</v>
      </c>
      <c r="D23" s="135">
        <v>30.254105401</v>
      </c>
      <c r="E23" s="135">
        <v>22.129995130000001</v>
      </c>
      <c r="F23" s="135"/>
      <c r="G23" s="135"/>
    </row>
    <row r="24" spans="1:7" x14ac:dyDescent="0.55000000000000004">
      <c r="A24">
        <v>2017</v>
      </c>
      <c r="B24" s="135">
        <v>33.090437440000002</v>
      </c>
      <c r="C24" s="135">
        <v>24.547375219999999</v>
      </c>
      <c r="D24" s="135">
        <v>30.663268011</v>
      </c>
      <c r="E24" s="135">
        <v>23.169410662000001</v>
      </c>
      <c r="F24" s="135"/>
      <c r="G24" s="135"/>
    </row>
    <row r="25" spans="1:7" x14ac:dyDescent="0.55000000000000004">
      <c r="A25">
        <v>2018</v>
      </c>
      <c r="B25" s="135">
        <v>29.233363686000001</v>
      </c>
      <c r="C25" s="135">
        <v>21.924854221</v>
      </c>
      <c r="D25" s="135">
        <v>27.290314800000001</v>
      </c>
      <c r="E25" s="135">
        <v>20.816784005999999</v>
      </c>
      <c r="F25" s="135"/>
      <c r="G25" s="135"/>
    </row>
    <row r="26" spans="1:7" x14ac:dyDescent="0.55000000000000004">
      <c r="A26">
        <v>2019</v>
      </c>
      <c r="B26" s="135">
        <v>29.076530183999999</v>
      </c>
      <c r="C26" s="135">
        <v>22.811801113000001</v>
      </c>
      <c r="D26" s="135">
        <v>27.083533770999999</v>
      </c>
      <c r="E26" s="135">
        <v>21.600598266999999</v>
      </c>
      <c r="F26" s="135">
        <v>27.083533770999999</v>
      </c>
      <c r="G26" s="135">
        <v>21.600598266999999</v>
      </c>
    </row>
    <row r="27" spans="1:7" x14ac:dyDescent="0.55000000000000004">
      <c r="A27">
        <v>2020</v>
      </c>
      <c r="B27" s="135">
        <v>24.886359262999999</v>
      </c>
      <c r="C27" s="135">
        <v>18.458774873999999</v>
      </c>
      <c r="D27" s="135">
        <v>23.438431888914707</v>
      </c>
      <c r="E27" s="135">
        <v>17.587238903734228</v>
      </c>
      <c r="F27" s="135">
        <v>26.127781008612647</v>
      </c>
      <c r="G27" s="135">
        <v>21.559839639024702</v>
      </c>
    </row>
    <row r="28" spans="1:7" x14ac:dyDescent="0.55000000000000004">
      <c r="A28">
        <v>2021</v>
      </c>
      <c r="B28" s="135"/>
      <c r="C28" s="135"/>
      <c r="D28" s="135">
        <v>23.497</v>
      </c>
      <c r="E28" s="135">
        <v>18.925000000000001</v>
      </c>
      <c r="F28" s="135">
        <v>25.172028246225295</v>
      </c>
      <c r="G28" s="135">
        <v>21.519081011049405</v>
      </c>
    </row>
    <row r="30" spans="1:7" x14ac:dyDescent="0.55000000000000004">
      <c r="A30" s="129" t="s">
        <v>214</v>
      </c>
      <c r="D30">
        <v>3.44</v>
      </c>
      <c r="E30">
        <v>2.5459999999999998</v>
      </c>
    </row>
  </sheetData>
  <hyperlinks>
    <hyperlink ref="I1" location="Contents!A1" display="Return to contents page" xr:uid="{E1DCD286-377E-415C-BFE9-41ECAAA545DD}"/>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9C25D-8E14-4E18-A3C6-8AE957D5BCB1}">
  <dimension ref="A1:P15"/>
  <sheetViews>
    <sheetView showGridLines="0" workbookViewId="0"/>
  </sheetViews>
  <sheetFormatPr defaultRowHeight="14.4" x14ac:dyDescent="0.55000000000000004"/>
  <sheetData>
    <row r="1" spans="1:16" x14ac:dyDescent="0.55000000000000004">
      <c r="A1" s="134" t="s">
        <v>246</v>
      </c>
      <c r="P1" s="2" t="s">
        <v>887</v>
      </c>
    </row>
    <row r="2" spans="1:16" x14ac:dyDescent="0.55000000000000004">
      <c r="A2" s="149"/>
    </row>
    <row r="3" spans="1:16" x14ac:dyDescent="0.55000000000000004">
      <c r="A3" s="377"/>
      <c r="B3" s="388">
        <v>2015</v>
      </c>
      <c r="C3" s="388">
        <v>2016</v>
      </c>
      <c r="D3" s="388">
        <v>2017</v>
      </c>
      <c r="E3" s="388">
        <v>2018</v>
      </c>
      <c r="F3" s="388">
        <v>2019</v>
      </c>
      <c r="G3" s="388">
        <v>2020</v>
      </c>
      <c r="H3" s="388">
        <v>2021</v>
      </c>
      <c r="I3" s="388">
        <v>2022</v>
      </c>
    </row>
    <row r="4" spans="1:16" x14ac:dyDescent="0.55000000000000004">
      <c r="A4" t="s">
        <v>216</v>
      </c>
      <c r="B4" s="135">
        <v>1.8046806004</v>
      </c>
      <c r="C4" s="135">
        <v>1.6907662774000001</v>
      </c>
      <c r="D4" s="135">
        <v>1.8300487222999999</v>
      </c>
      <c r="E4" s="135">
        <v>1.8515081595</v>
      </c>
      <c r="F4" s="135">
        <v>1.8175442181000001</v>
      </c>
      <c r="G4" s="135">
        <v>1.724</v>
      </c>
      <c r="H4" s="135">
        <v>1.6279999999999999</v>
      </c>
      <c r="I4">
        <v>1.5780000000000001</v>
      </c>
    </row>
    <row r="5" spans="1:16" x14ac:dyDescent="0.55000000000000004">
      <c r="A5" t="s">
        <v>217</v>
      </c>
      <c r="B5" s="135">
        <v>1.5567693841000001</v>
      </c>
      <c r="C5" s="135">
        <v>1.5724203030999999</v>
      </c>
      <c r="D5" s="135">
        <v>1.5477935527</v>
      </c>
      <c r="E5" s="135">
        <v>1.4785278518</v>
      </c>
      <c r="F5" s="135">
        <v>1.4700294756000001</v>
      </c>
      <c r="G5" s="135">
        <v>1.623</v>
      </c>
      <c r="H5" s="135">
        <v>1.409</v>
      </c>
      <c r="I5">
        <v>1.3720000000000001</v>
      </c>
    </row>
    <row r="6" spans="1:16" x14ac:dyDescent="0.55000000000000004">
      <c r="A6" t="s">
        <v>218</v>
      </c>
      <c r="B6" s="135">
        <v>1.6942171385</v>
      </c>
      <c r="C6" s="135">
        <v>1.8215195447999999</v>
      </c>
      <c r="D6" s="135">
        <v>1.7597710278000001</v>
      </c>
      <c r="E6" s="135">
        <v>1.7367542957</v>
      </c>
      <c r="F6" s="135">
        <v>1.6948987975000001</v>
      </c>
      <c r="G6" s="135">
        <v>1.8140000000000001</v>
      </c>
      <c r="H6" s="135">
        <v>1.6020000000000001</v>
      </c>
    </row>
    <row r="7" spans="1:16" x14ac:dyDescent="0.55000000000000004">
      <c r="A7" t="s">
        <v>219</v>
      </c>
      <c r="B7" s="135">
        <v>1.8208870435</v>
      </c>
      <c r="C7" s="135">
        <v>1.7259148939</v>
      </c>
      <c r="D7" s="135">
        <v>1.8906751263999999</v>
      </c>
      <c r="E7" s="135">
        <v>1.6201071432</v>
      </c>
      <c r="F7" s="135">
        <v>1.6074440988000001</v>
      </c>
      <c r="G7" s="135">
        <v>1.585</v>
      </c>
      <c r="H7" s="135">
        <v>1.7030000000000001</v>
      </c>
    </row>
    <row r="8" spans="1:16" x14ac:dyDescent="0.55000000000000004">
      <c r="A8" t="s">
        <v>220</v>
      </c>
      <c r="B8" s="135">
        <v>2.2918106855999998</v>
      </c>
      <c r="C8" s="135">
        <v>2.0750411083999998</v>
      </c>
      <c r="D8" s="135">
        <v>2.1879061796000001</v>
      </c>
      <c r="E8" s="135">
        <v>2.0218430278000001</v>
      </c>
      <c r="F8" s="135">
        <v>2.0647801919000002</v>
      </c>
      <c r="G8" s="135">
        <v>1.661</v>
      </c>
      <c r="H8" s="135">
        <v>1.9159999999999999</v>
      </c>
    </row>
    <row r="9" spans="1:16" x14ac:dyDescent="0.55000000000000004">
      <c r="A9" t="s">
        <v>221</v>
      </c>
      <c r="B9" s="135">
        <v>2.1829787564999998</v>
      </c>
      <c r="C9" s="135">
        <v>2.1430673702999998</v>
      </c>
      <c r="D9" s="135">
        <v>2.2350404243000002</v>
      </c>
      <c r="E9" s="135">
        <v>2.0655346467000002</v>
      </c>
      <c r="F9" s="135">
        <v>2.1683097384000001</v>
      </c>
      <c r="G9" s="135">
        <v>1.6220000000000001</v>
      </c>
      <c r="H9" s="135">
        <v>1.8660000000000001</v>
      </c>
    </row>
    <row r="10" spans="1:16" x14ac:dyDescent="0.55000000000000004">
      <c r="A10" t="s">
        <v>222</v>
      </c>
      <c r="B10" s="135">
        <v>2.7658408744999998</v>
      </c>
      <c r="C10" s="135">
        <v>2.554279164</v>
      </c>
      <c r="D10" s="135">
        <v>2.8087388682999999</v>
      </c>
      <c r="E10" s="135">
        <v>2.3317638110000001</v>
      </c>
      <c r="F10" s="135">
        <v>2.6216560305000001</v>
      </c>
      <c r="G10" s="135">
        <v>1.607</v>
      </c>
      <c r="H10" s="135">
        <v>2.004</v>
      </c>
    </row>
    <row r="11" spans="1:16" x14ac:dyDescent="0.55000000000000004">
      <c r="A11" t="s">
        <v>223</v>
      </c>
      <c r="B11" s="135">
        <v>2.9640106958999999</v>
      </c>
      <c r="C11" s="135">
        <v>2.9565261052</v>
      </c>
      <c r="D11" s="135">
        <v>3.2447733768</v>
      </c>
      <c r="E11" s="135">
        <v>2.4782336918999999</v>
      </c>
      <c r="F11" s="135">
        <v>2.4019188383999999</v>
      </c>
      <c r="G11" s="135">
        <v>1.718</v>
      </c>
      <c r="H11" s="135">
        <v>1.982</v>
      </c>
    </row>
    <row r="12" spans="1:16" x14ac:dyDescent="0.55000000000000004">
      <c r="A12" t="s">
        <v>224</v>
      </c>
      <c r="B12" s="135">
        <v>2.6988270114000001</v>
      </c>
      <c r="C12" s="135">
        <v>2.6622286342999999</v>
      </c>
      <c r="D12" s="135">
        <v>2.9641891365999999</v>
      </c>
      <c r="E12" s="135">
        <v>2.2152802510999998</v>
      </c>
      <c r="F12" s="135">
        <v>2.2913799392</v>
      </c>
      <c r="G12" s="135">
        <v>1.792</v>
      </c>
      <c r="H12" s="135">
        <v>1.8320000000000001</v>
      </c>
    </row>
    <row r="13" spans="1:16" x14ac:dyDescent="0.55000000000000004">
      <c r="A13" t="s">
        <v>225</v>
      </c>
      <c r="B13" s="135">
        <v>2.3325038603000001</v>
      </c>
      <c r="C13" s="135">
        <v>2.3784545487000002</v>
      </c>
      <c r="D13" s="135">
        <v>2.2533355339000001</v>
      </c>
      <c r="E13" s="135">
        <v>2.0435772766999998</v>
      </c>
      <c r="F13" s="135">
        <v>2.0786654246</v>
      </c>
      <c r="G13" s="135">
        <v>1.6140000000000001</v>
      </c>
      <c r="H13" s="135">
        <v>1.6180000000000001</v>
      </c>
    </row>
    <row r="14" spans="1:16" x14ac:dyDescent="0.55000000000000004">
      <c r="A14" t="s">
        <v>226</v>
      </c>
      <c r="B14" s="135">
        <v>1.8308872847</v>
      </c>
      <c r="C14" s="135">
        <v>2.0657472244999999</v>
      </c>
      <c r="D14" s="135">
        <v>1.7470105486</v>
      </c>
      <c r="E14" s="135">
        <v>2.0240558059999998</v>
      </c>
      <c r="F14" s="135">
        <v>1.897618062</v>
      </c>
      <c r="G14" s="135">
        <v>1.5580000000000001</v>
      </c>
      <c r="H14" s="135">
        <v>1.6120000000000001</v>
      </c>
    </row>
    <row r="15" spans="1:16" x14ac:dyDescent="0.55000000000000004">
      <c r="A15" t="s">
        <v>227</v>
      </c>
      <c r="B15" s="135">
        <v>1.7616856274999999</v>
      </c>
      <c r="C15" s="135">
        <v>1.9106405129999999</v>
      </c>
      <c r="D15" s="135">
        <v>1.8765588338999999</v>
      </c>
      <c r="E15" s="135">
        <v>1.7020355148999999</v>
      </c>
      <c r="F15" s="135">
        <v>1.8528044919</v>
      </c>
      <c r="G15" s="135">
        <v>1.7150000000000001</v>
      </c>
      <c r="H15" s="135">
        <v>1.6220000000000001</v>
      </c>
    </row>
  </sheetData>
  <hyperlinks>
    <hyperlink ref="P1" location="Contents!A1" display="Return to contents page" xr:uid="{C504A2FE-3485-430B-B138-05973909D328}"/>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6554-528A-4499-B50A-58B6923F72C0}">
  <dimension ref="A1:K30"/>
  <sheetViews>
    <sheetView showGridLines="0" workbookViewId="0">
      <selection activeCell="G3" sqref="A3:G3"/>
    </sheetView>
  </sheetViews>
  <sheetFormatPr defaultRowHeight="14.4" x14ac:dyDescent="0.55000000000000004"/>
  <cols>
    <col min="6" max="6" width="12.83984375" customWidth="1"/>
    <col min="7" max="7" width="11.68359375" customWidth="1"/>
  </cols>
  <sheetData>
    <row r="1" spans="1:11" x14ac:dyDescent="0.55000000000000004">
      <c r="A1" s="127" t="s">
        <v>247</v>
      </c>
      <c r="K1" s="2" t="s">
        <v>887</v>
      </c>
    </row>
    <row r="2" spans="1:11" x14ac:dyDescent="0.55000000000000004">
      <c r="A2" s="127"/>
    </row>
    <row r="3" spans="1:11" s="131" customFormat="1" ht="57.6" x14ac:dyDescent="0.55000000000000004">
      <c r="A3" s="387"/>
      <c r="B3" s="384" t="s">
        <v>206</v>
      </c>
      <c r="C3" s="384" t="s">
        <v>207</v>
      </c>
      <c r="D3" s="384" t="s">
        <v>208</v>
      </c>
      <c r="E3" s="384" t="s">
        <v>209</v>
      </c>
      <c r="F3" s="384" t="s">
        <v>212</v>
      </c>
      <c r="G3" s="384" t="s">
        <v>213</v>
      </c>
    </row>
    <row r="4" spans="1:11" x14ac:dyDescent="0.55000000000000004">
      <c r="A4">
        <v>1997</v>
      </c>
      <c r="B4" s="135">
        <v>15.439454911</v>
      </c>
      <c r="C4" s="135">
        <v>12.662865686</v>
      </c>
      <c r="D4" s="135">
        <v>12.224737057</v>
      </c>
      <c r="E4" s="135">
        <v>10.418109841</v>
      </c>
      <c r="F4" s="135"/>
      <c r="G4" s="135"/>
    </row>
    <row r="5" spans="1:11" x14ac:dyDescent="0.55000000000000004">
      <c r="A5">
        <v>1998</v>
      </c>
      <c r="B5" s="135">
        <v>13.793465406999999</v>
      </c>
      <c r="C5" s="135">
        <v>10.716711954999999</v>
      </c>
      <c r="D5" s="135">
        <v>10.884393963999999</v>
      </c>
      <c r="E5" s="135">
        <v>8.5305373796000001</v>
      </c>
      <c r="F5" s="135"/>
      <c r="G5" s="135"/>
    </row>
    <row r="6" spans="1:11" x14ac:dyDescent="0.55000000000000004">
      <c r="A6">
        <v>1999</v>
      </c>
      <c r="B6" s="135">
        <v>12.165052157</v>
      </c>
      <c r="C6" s="135">
        <v>10.237852894</v>
      </c>
      <c r="D6" s="135">
        <v>9.9290533587999992</v>
      </c>
      <c r="E6" s="135">
        <v>8.2911389648</v>
      </c>
      <c r="F6" s="135"/>
      <c r="G6" s="135"/>
    </row>
    <row r="7" spans="1:11" x14ac:dyDescent="0.55000000000000004">
      <c r="A7">
        <v>2000</v>
      </c>
      <c r="B7" s="135">
        <v>19.571695264999999</v>
      </c>
      <c r="C7" s="135">
        <v>13.642765358</v>
      </c>
      <c r="D7" s="135">
        <v>16.526760089</v>
      </c>
      <c r="E7" s="135">
        <v>11.563577116999999</v>
      </c>
      <c r="F7" s="135"/>
      <c r="G7" s="135"/>
    </row>
    <row r="8" spans="1:11" x14ac:dyDescent="0.55000000000000004">
      <c r="A8">
        <v>2001</v>
      </c>
      <c r="B8" s="135">
        <v>16.497289849000001</v>
      </c>
      <c r="C8" s="135">
        <v>12.469623566999999</v>
      </c>
      <c r="D8" s="135">
        <v>13.498638783000001</v>
      </c>
      <c r="E8" s="135">
        <v>10.095598225</v>
      </c>
      <c r="F8" s="135"/>
      <c r="G8" s="135"/>
    </row>
    <row r="9" spans="1:11" x14ac:dyDescent="0.55000000000000004">
      <c r="A9">
        <v>2002</v>
      </c>
      <c r="B9" s="135">
        <v>18.469804863</v>
      </c>
      <c r="C9" s="135">
        <v>13.532104970000001</v>
      </c>
      <c r="D9" s="135">
        <v>15.290648923999999</v>
      </c>
      <c r="E9" s="135">
        <v>11.518575056</v>
      </c>
      <c r="F9" s="135"/>
      <c r="G9" s="135"/>
    </row>
    <row r="10" spans="1:11" x14ac:dyDescent="0.55000000000000004">
      <c r="A10">
        <v>2003</v>
      </c>
      <c r="B10" s="135">
        <v>20.277436449</v>
      </c>
      <c r="C10" s="135">
        <v>15.483426958000001</v>
      </c>
      <c r="D10" s="135">
        <v>17.180487263</v>
      </c>
      <c r="E10" s="135">
        <v>13.123146995999999</v>
      </c>
      <c r="F10" s="135"/>
      <c r="G10" s="135"/>
    </row>
    <row r="11" spans="1:11" x14ac:dyDescent="0.55000000000000004">
      <c r="A11">
        <v>2004</v>
      </c>
      <c r="B11" s="135">
        <v>19.023473935999998</v>
      </c>
      <c r="C11" s="135">
        <v>14.088521442999999</v>
      </c>
      <c r="D11" s="135">
        <v>15.750699719</v>
      </c>
      <c r="E11" s="135">
        <v>11.755580169</v>
      </c>
      <c r="F11" s="135"/>
      <c r="G11" s="135"/>
    </row>
    <row r="12" spans="1:11" x14ac:dyDescent="0.55000000000000004">
      <c r="A12">
        <v>2005</v>
      </c>
      <c r="B12" s="135">
        <v>16.362037634</v>
      </c>
      <c r="C12" s="135">
        <v>12.206075050000001</v>
      </c>
      <c r="D12" s="135">
        <v>14.330592637000001</v>
      </c>
      <c r="E12" s="135">
        <v>10.752460866</v>
      </c>
      <c r="F12" s="135"/>
      <c r="G12" s="135"/>
    </row>
    <row r="13" spans="1:11" x14ac:dyDescent="0.55000000000000004">
      <c r="A13">
        <v>2006</v>
      </c>
      <c r="B13" s="135">
        <v>14.768552791999999</v>
      </c>
      <c r="C13" s="135">
        <v>10.614402201000001</v>
      </c>
      <c r="D13" s="135">
        <v>13.482188771000001</v>
      </c>
      <c r="E13" s="135">
        <v>9.7998622710000003</v>
      </c>
      <c r="F13" s="135"/>
      <c r="G13" s="135"/>
    </row>
    <row r="14" spans="1:11" x14ac:dyDescent="0.55000000000000004">
      <c r="A14">
        <v>2007</v>
      </c>
      <c r="B14" s="135">
        <v>12.242085219</v>
      </c>
      <c r="C14" s="135">
        <v>9.6010705320999996</v>
      </c>
      <c r="D14" s="135">
        <v>11.090103054</v>
      </c>
      <c r="E14" s="135">
        <v>9.0040490463000005</v>
      </c>
      <c r="F14" s="135"/>
      <c r="G14" s="135"/>
    </row>
    <row r="15" spans="1:11" x14ac:dyDescent="0.55000000000000004">
      <c r="A15">
        <v>2008</v>
      </c>
      <c r="B15" s="135">
        <v>7.7292677654000004</v>
      </c>
      <c r="C15" s="135">
        <v>6.9366360063999997</v>
      </c>
      <c r="D15" s="135">
        <v>6.7408453628</v>
      </c>
      <c r="E15" s="135">
        <v>6.0005800464999997</v>
      </c>
      <c r="F15" s="135"/>
      <c r="G15" s="135"/>
    </row>
    <row r="16" spans="1:11" x14ac:dyDescent="0.55000000000000004">
      <c r="A16">
        <v>2009</v>
      </c>
      <c r="B16" s="135">
        <v>7.7965478486000004</v>
      </c>
      <c r="C16" s="135">
        <v>6.6789236001000001</v>
      </c>
      <c r="D16" s="135">
        <v>6.6238413678999999</v>
      </c>
      <c r="E16" s="135">
        <v>5.7430373455000003</v>
      </c>
      <c r="F16" s="135"/>
      <c r="G16" s="135"/>
    </row>
    <row r="17" spans="1:7" x14ac:dyDescent="0.55000000000000004">
      <c r="A17">
        <v>2010</v>
      </c>
      <c r="B17" s="135">
        <v>10.297578553999999</v>
      </c>
      <c r="C17" s="135">
        <v>8.0952952108999998</v>
      </c>
      <c r="D17" s="135">
        <v>9.4225303023000002</v>
      </c>
      <c r="E17" s="135">
        <v>7.4963134422</v>
      </c>
      <c r="F17" s="135"/>
      <c r="G17" s="135"/>
    </row>
    <row r="18" spans="1:7" x14ac:dyDescent="0.55000000000000004">
      <c r="A18">
        <v>2011</v>
      </c>
      <c r="B18" s="135">
        <v>10.575123705999999</v>
      </c>
      <c r="C18" s="135">
        <v>7.9576410400000004</v>
      </c>
      <c r="D18" s="135">
        <v>9.6082552265000007</v>
      </c>
      <c r="E18" s="135">
        <v>7.3710849432999996</v>
      </c>
      <c r="F18" s="135"/>
      <c r="G18" s="135"/>
    </row>
    <row r="19" spans="1:7" x14ac:dyDescent="0.55000000000000004">
      <c r="A19">
        <v>2012</v>
      </c>
      <c r="B19" s="135">
        <v>10.581336129</v>
      </c>
      <c r="C19" s="135">
        <v>9.2466600154999998</v>
      </c>
      <c r="D19" s="135">
        <v>9.3613889982000007</v>
      </c>
      <c r="E19" s="135">
        <v>8.4220099909999995</v>
      </c>
      <c r="F19" s="135"/>
      <c r="G19" s="135"/>
    </row>
    <row r="20" spans="1:7" x14ac:dyDescent="0.55000000000000004">
      <c r="A20">
        <v>2013</v>
      </c>
      <c r="B20" s="135">
        <v>9.8458394699999996</v>
      </c>
      <c r="C20" s="135">
        <v>7.6869389794999998</v>
      </c>
      <c r="D20" s="135">
        <v>8.5790325463000006</v>
      </c>
      <c r="E20" s="135">
        <v>6.9110749002</v>
      </c>
      <c r="F20" s="135"/>
      <c r="G20" s="135"/>
    </row>
    <row r="21" spans="1:7" x14ac:dyDescent="0.55000000000000004">
      <c r="A21">
        <v>2014</v>
      </c>
      <c r="B21" s="135">
        <v>10.841071554000001</v>
      </c>
      <c r="C21" s="135">
        <v>8.6099283985999993</v>
      </c>
      <c r="D21" s="135">
        <v>9.5189716537999995</v>
      </c>
      <c r="E21" s="135">
        <v>7.8804456592000003</v>
      </c>
      <c r="F21" s="135"/>
      <c r="G21" s="135"/>
    </row>
    <row r="22" spans="1:7" x14ac:dyDescent="0.55000000000000004">
      <c r="A22">
        <v>2015</v>
      </c>
      <c r="B22" s="135">
        <v>10.763557019</v>
      </c>
      <c r="C22" s="135">
        <v>9.2990849144999999</v>
      </c>
      <c r="D22" s="135">
        <v>9.5763127649000008</v>
      </c>
      <c r="E22" s="135">
        <v>8.5297626486000002</v>
      </c>
      <c r="F22" s="135"/>
      <c r="G22" s="135"/>
    </row>
    <row r="23" spans="1:7" x14ac:dyDescent="0.55000000000000004">
      <c r="A23">
        <v>2016</v>
      </c>
      <c r="B23" s="135">
        <v>11.243750649000001</v>
      </c>
      <c r="C23" s="135">
        <v>9.8671438234999993</v>
      </c>
      <c r="D23" s="135">
        <v>10.002974536</v>
      </c>
      <c r="E23" s="135">
        <v>9.0978212487000008</v>
      </c>
      <c r="F23" s="135"/>
      <c r="G23" s="135"/>
    </row>
    <row r="24" spans="1:7" x14ac:dyDescent="0.55000000000000004">
      <c r="A24">
        <v>2017</v>
      </c>
      <c r="B24" s="135">
        <v>14.8323003</v>
      </c>
      <c r="C24" s="135">
        <v>12.319667102</v>
      </c>
      <c r="D24" s="135">
        <v>13.540046537</v>
      </c>
      <c r="E24" s="135">
        <v>11.420866223999999</v>
      </c>
      <c r="F24" s="135"/>
      <c r="G24" s="135"/>
    </row>
    <row r="25" spans="1:7" x14ac:dyDescent="0.55000000000000004">
      <c r="A25">
        <v>2018</v>
      </c>
      <c r="B25" s="135">
        <v>10.481849936</v>
      </c>
      <c r="C25" s="135">
        <v>8.4265714690000006</v>
      </c>
      <c r="D25" s="135">
        <v>9.5540425861999996</v>
      </c>
      <c r="E25" s="135">
        <v>7.9599401457000001</v>
      </c>
      <c r="F25" s="135"/>
      <c r="G25" s="135"/>
    </row>
    <row r="26" spans="1:7" x14ac:dyDescent="0.55000000000000004">
      <c r="A26">
        <v>2019</v>
      </c>
      <c r="B26" s="135">
        <v>12.386271137</v>
      </c>
      <c r="C26" s="135">
        <v>11.209622866</v>
      </c>
      <c r="D26" s="135">
        <v>11.362812775</v>
      </c>
      <c r="E26" s="135">
        <v>10.590816143</v>
      </c>
      <c r="F26" s="135">
        <v>11.362812775</v>
      </c>
      <c r="G26" s="135">
        <v>10.590816143</v>
      </c>
    </row>
    <row r="27" spans="1:7" x14ac:dyDescent="0.55000000000000004">
      <c r="A27">
        <v>2020</v>
      </c>
      <c r="B27" s="135">
        <v>7.3877448642000001</v>
      </c>
      <c r="C27" s="135">
        <v>5.7243435696000002</v>
      </c>
      <c r="D27" s="135">
        <v>6.854054232674712</v>
      </c>
      <c r="E27" s="135">
        <v>5.3880811728508773</v>
      </c>
      <c r="F27" s="135">
        <v>11.165303407638536</v>
      </c>
      <c r="G27" s="135">
        <v>10.501328782956817</v>
      </c>
    </row>
    <row r="28" spans="1:7" x14ac:dyDescent="0.55000000000000004">
      <c r="A28">
        <v>2021</v>
      </c>
      <c r="B28" s="135"/>
      <c r="C28" s="135"/>
      <c r="D28" s="135">
        <v>6.4649999999999999</v>
      </c>
      <c r="E28" s="135">
        <v>5.1289999999999996</v>
      </c>
      <c r="F28" s="135">
        <v>10.967794040277074</v>
      </c>
      <c r="G28" s="135">
        <v>10.411841422913636</v>
      </c>
    </row>
    <row r="30" spans="1:7" x14ac:dyDescent="0.55000000000000004">
      <c r="A30" s="129" t="s">
        <v>214</v>
      </c>
      <c r="D30">
        <v>0.96299999999999997</v>
      </c>
      <c r="E30">
        <v>0.76100000000000001</v>
      </c>
    </row>
  </sheetData>
  <hyperlinks>
    <hyperlink ref="K1" location="Contents!A1" display="Return to contents page" xr:uid="{AAF56323-4019-4361-AE18-57ECDF90A5A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B4E8-C618-46DF-A039-EB157611ADB5}">
  <dimension ref="A1:N837"/>
  <sheetViews>
    <sheetView showGridLines="0" workbookViewId="0"/>
  </sheetViews>
  <sheetFormatPr defaultRowHeight="14.4" x14ac:dyDescent="0.55000000000000004"/>
  <sheetData>
    <row r="1" spans="1:14" x14ac:dyDescent="0.55000000000000004">
      <c r="A1" s="14" t="s">
        <v>39</v>
      </c>
      <c r="B1" s="15"/>
      <c r="C1" s="15"/>
      <c r="D1" s="15"/>
      <c r="E1" s="15"/>
      <c r="F1" s="15"/>
      <c r="G1" s="15"/>
      <c r="H1" s="15"/>
      <c r="N1" s="2" t="s">
        <v>887</v>
      </c>
    </row>
    <row r="2" spans="1:14" x14ac:dyDescent="0.55000000000000004">
      <c r="A2" s="16"/>
      <c r="B2" s="17"/>
      <c r="C2" s="17"/>
      <c r="D2" s="17"/>
      <c r="E2" s="17"/>
      <c r="F2" s="17"/>
      <c r="G2" s="17"/>
      <c r="H2" s="17"/>
    </row>
    <row r="3" spans="1:14" ht="21.9" x14ac:dyDescent="0.55000000000000004">
      <c r="A3" s="25" t="s">
        <v>22</v>
      </c>
      <c r="B3" s="26" t="s">
        <v>27</v>
      </c>
      <c r="C3" s="26" t="s">
        <v>28</v>
      </c>
      <c r="D3" s="26" t="s">
        <v>29</v>
      </c>
      <c r="E3" s="26" t="s">
        <v>30</v>
      </c>
      <c r="F3" s="26" t="s">
        <v>31</v>
      </c>
      <c r="G3" s="26" t="s">
        <v>32</v>
      </c>
      <c r="H3" s="26" t="s">
        <v>33</v>
      </c>
    </row>
    <row r="4" spans="1:14" x14ac:dyDescent="0.55000000000000004">
      <c r="A4" s="19">
        <v>43852</v>
      </c>
      <c r="B4" s="20">
        <v>5.0000000000000001E-3</v>
      </c>
      <c r="C4" s="20">
        <v>3.0000000000000001E-3</v>
      </c>
      <c r="D4" s="20" t="s">
        <v>34</v>
      </c>
      <c r="E4" s="20" t="s">
        <v>34</v>
      </c>
      <c r="F4" s="20" t="s">
        <v>34</v>
      </c>
      <c r="G4" s="20" t="s">
        <v>34</v>
      </c>
      <c r="H4" s="20" t="s">
        <v>34</v>
      </c>
    </row>
    <row r="5" spans="1:14" x14ac:dyDescent="0.55000000000000004">
      <c r="A5" s="19">
        <v>43853</v>
      </c>
      <c r="B5" s="20">
        <v>0.01</v>
      </c>
      <c r="C5" s="20">
        <v>3.0000000000000001E-3</v>
      </c>
      <c r="D5" s="20">
        <v>5.2999999999999999E-2</v>
      </c>
      <c r="E5" s="20" t="s">
        <v>34</v>
      </c>
      <c r="F5" s="20" t="s">
        <v>34</v>
      </c>
      <c r="G5" s="20" t="s">
        <v>34</v>
      </c>
      <c r="H5" s="20" t="s">
        <v>34</v>
      </c>
    </row>
    <row r="6" spans="1:14" x14ac:dyDescent="0.55000000000000004">
      <c r="A6" s="19">
        <v>43854</v>
      </c>
      <c r="B6" s="20">
        <v>1.7000000000000001E-2</v>
      </c>
      <c r="C6" s="20">
        <v>6.0000000000000001E-3</v>
      </c>
      <c r="D6" s="20">
        <v>7.9000000000000001E-2</v>
      </c>
      <c r="E6" s="20" t="s">
        <v>34</v>
      </c>
      <c r="F6" s="20" t="s">
        <v>34</v>
      </c>
      <c r="G6" s="20" t="s">
        <v>34</v>
      </c>
      <c r="H6" s="20" t="s">
        <v>34</v>
      </c>
    </row>
    <row r="7" spans="1:14" x14ac:dyDescent="0.55000000000000004">
      <c r="A7" s="19">
        <v>43855</v>
      </c>
      <c r="B7" s="20">
        <v>2.1000000000000001E-2</v>
      </c>
      <c r="C7" s="20">
        <v>6.0000000000000001E-3</v>
      </c>
      <c r="D7" s="20">
        <v>7.9000000000000001E-2</v>
      </c>
      <c r="E7" s="20" t="s">
        <v>34</v>
      </c>
      <c r="F7" s="20" t="s">
        <v>34</v>
      </c>
      <c r="G7" s="20" t="s">
        <v>34</v>
      </c>
      <c r="H7" s="20" t="s">
        <v>34</v>
      </c>
    </row>
    <row r="8" spans="1:14" x14ac:dyDescent="0.55000000000000004">
      <c r="A8" s="19">
        <v>43856</v>
      </c>
      <c r="B8" s="20">
        <v>3.5000000000000003E-2</v>
      </c>
      <c r="C8" s="20">
        <v>1.4999999999999999E-2</v>
      </c>
      <c r="D8" s="20">
        <v>7.9000000000000001E-2</v>
      </c>
      <c r="E8" s="20">
        <v>0.155</v>
      </c>
      <c r="F8" s="20" t="s">
        <v>34</v>
      </c>
      <c r="G8" s="20" t="s">
        <v>34</v>
      </c>
      <c r="H8" s="20" t="s">
        <v>34</v>
      </c>
    </row>
    <row r="9" spans="1:14" x14ac:dyDescent="0.55000000000000004">
      <c r="A9" s="19">
        <v>43857</v>
      </c>
      <c r="B9" s="20">
        <v>0.04</v>
      </c>
      <c r="C9" s="20">
        <v>1.4999999999999999E-2</v>
      </c>
      <c r="D9" s="20">
        <v>7.9000000000000001E-2</v>
      </c>
      <c r="E9" s="20">
        <v>0.19400000000000001</v>
      </c>
      <c r="F9" s="20" t="s">
        <v>34</v>
      </c>
      <c r="G9" s="20" t="s">
        <v>34</v>
      </c>
      <c r="H9" s="20" t="s">
        <v>34</v>
      </c>
    </row>
    <row r="10" spans="1:14" x14ac:dyDescent="0.55000000000000004">
      <c r="A10" s="19">
        <v>43858</v>
      </c>
      <c r="B10" s="20">
        <v>5.1999999999999998E-2</v>
      </c>
      <c r="C10" s="20">
        <v>1.4999999999999999E-2</v>
      </c>
      <c r="D10" s="20">
        <v>0.105</v>
      </c>
      <c r="E10" s="20">
        <v>0.19400000000000001</v>
      </c>
      <c r="F10" s="20" t="s">
        <v>34</v>
      </c>
      <c r="G10" s="20" t="s">
        <v>34</v>
      </c>
      <c r="H10" s="20" t="s">
        <v>34</v>
      </c>
    </row>
    <row r="11" spans="1:14" x14ac:dyDescent="0.55000000000000004">
      <c r="A11" s="19">
        <v>43859</v>
      </c>
      <c r="B11" s="20">
        <v>0.06</v>
      </c>
      <c r="C11" s="20">
        <v>1.7999999999999999E-2</v>
      </c>
      <c r="D11" s="20">
        <v>0.105</v>
      </c>
      <c r="E11" s="20">
        <v>0.23300000000000001</v>
      </c>
      <c r="F11" s="20" t="s">
        <v>34</v>
      </c>
      <c r="G11" s="20" t="s">
        <v>34</v>
      </c>
      <c r="H11" s="20" t="s">
        <v>34</v>
      </c>
    </row>
    <row r="12" spans="1:14" x14ac:dyDescent="0.55000000000000004">
      <c r="A12" s="19">
        <v>43860</v>
      </c>
      <c r="B12" s="20">
        <v>6.9000000000000006E-2</v>
      </c>
      <c r="C12" s="20">
        <v>1.7999999999999999E-2</v>
      </c>
      <c r="D12" s="20">
        <v>0.105</v>
      </c>
      <c r="E12" s="20">
        <v>0.34899999999999998</v>
      </c>
      <c r="F12" s="20" t="s">
        <v>34</v>
      </c>
      <c r="G12" s="20" t="s">
        <v>34</v>
      </c>
      <c r="H12" s="20" t="s">
        <v>34</v>
      </c>
    </row>
    <row r="13" spans="1:14" x14ac:dyDescent="0.55000000000000004">
      <c r="A13" s="19">
        <v>43861</v>
      </c>
      <c r="B13" s="20">
        <v>8.8999999999999996E-2</v>
      </c>
      <c r="C13" s="20">
        <v>2.4E-2</v>
      </c>
      <c r="D13" s="20">
        <v>0.105</v>
      </c>
      <c r="E13" s="20">
        <v>0.34899999999999998</v>
      </c>
      <c r="F13" s="20">
        <v>2.9000000000000001E-2</v>
      </c>
      <c r="G13" s="20" t="s">
        <v>34</v>
      </c>
      <c r="H13" s="20" t="s">
        <v>34</v>
      </c>
    </row>
    <row r="14" spans="1:14" x14ac:dyDescent="0.55000000000000004">
      <c r="A14" s="19">
        <v>43862</v>
      </c>
      <c r="B14" s="20">
        <v>0.105</v>
      </c>
      <c r="C14" s="20">
        <v>2.4E-2</v>
      </c>
      <c r="D14" s="20">
        <v>0.105</v>
      </c>
      <c r="E14" s="20">
        <v>0.46500000000000002</v>
      </c>
      <c r="F14" s="20">
        <v>2.9000000000000001E-2</v>
      </c>
      <c r="G14" s="20">
        <v>9.8000000000000004E-2</v>
      </c>
      <c r="H14" s="20" t="s">
        <v>34</v>
      </c>
    </row>
    <row r="15" spans="1:14" x14ac:dyDescent="0.55000000000000004">
      <c r="A15" s="19">
        <v>43863</v>
      </c>
      <c r="B15" s="20">
        <v>0.114</v>
      </c>
      <c r="C15" s="20">
        <v>2.4E-2</v>
      </c>
      <c r="D15" s="20">
        <v>0.105</v>
      </c>
      <c r="E15" s="20">
        <v>0.46500000000000002</v>
      </c>
      <c r="F15" s="20">
        <v>2.9000000000000001E-2</v>
      </c>
      <c r="G15" s="20">
        <v>9.8000000000000004E-2</v>
      </c>
      <c r="H15" s="20" t="s">
        <v>34</v>
      </c>
    </row>
    <row r="16" spans="1:14" x14ac:dyDescent="0.55000000000000004">
      <c r="A16" s="19">
        <v>43864</v>
      </c>
      <c r="B16" s="20">
        <v>0.123</v>
      </c>
      <c r="C16" s="20">
        <v>3.3000000000000002E-2</v>
      </c>
      <c r="D16" s="20">
        <v>0.105</v>
      </c>
      <c r="E16" s="20">
        <v>0.46500000000000002</v>
      </c>
      <c r="F16" s="20">
        <v>0.11700000000000001</v>
      </c>
      <c r="G16" s="20">
        <v>9.8000000000000004E-2</v>
      </c>
      <c r="H16" s="20" t="s">
        <v>34</v>
      </c>
    </row>
    <row r="17" spans="1:8" x14ac:dyDescent="0.55000000000000004">
      <c r="A17" s="19">
        <v>43865</v>
      </c>
      <c r="B17" s="20">
        <v>0.13700000000000001</v>
      </c>
      <c r="C17" s="20">
        <v>3.3000000000000002E-2</v>
      </c>
      <c r="D17" s="20">
        <v>0.13100000000000001</v>
      </c>
      <c r="E17" s="20">
        <v>0.504</v>
      </c>
      <c r="F17" s="20">
        <v>0.11700000000000001</v>
      </c>
      <c r="G17" s="20">
        <v>9.8000000000000004E-2</v>
      </c>
      <c r="H17" s="20" t="s">
        <v>34</v>
      </c>
    </row>
    <row r="18" spans="1:8" x14ac:dyDescent="0.55000000000000004">
      <c r="A18" s="19">
        <v>43866</v>
      </c>
      <c r="B18" s="20">
        <v>0.14799999999999999</v>
      </c>
      <c r="C18" s="20">
        <v>3.3000000000000002E-2</v>
      </c>
      <c r="D18" s="20">
        <v>0.158</v>
      </c>
      <c r="E18" s="20">
        <v>0.504</v>
      </c>
      <c r="F18" s="20">
        <v>0.13200000000000001</v>
      </c>
      <c r="G18" s="20">
        <v>9.8000000000000004E-2</v>
      </c>
      <c r="H18" s="20" t="s">
        <v>34</v>
      </c>
    </row>
    <row r="19" spans="1:8" x14ac:dyDescent="0.55000000000000004">
      <c r="A19" s="19">
        <v>43867</v>
      </c>
      <c r="B19" s="20">
        <v>0.16</v>
      </c>
      <c r="C19" s="20">
        <v>3.5999999999999997E-2</v>
      </c>
      <c r="D19" s="20">
        <v>0.158</v>
      </c>
      <c r="E19" s="20">
        <v>0.54300000000000004</v>
      </c>
      <c r="F19" s="20">
        <v>0.13200000000000001</v>
      </c>
      <c r="G19" s="20">
        <v>9.8000000000000004E-2</v>
      </c>
      <c r="H19" s="20" t="s">
        <v>34</v>
      </c>
    </row>
    <row r="20" spans="1:8" x14ac:dyDescent="0.55000000000000004">
      <c r="A20" s="19">
        <v>43868</v>
      </c>
      <c r="B20" s="20">
        <v>0.16700000000000001</v>
      </c>
      <c r="C20" s="20">
        <v>3.5999999999999997E-2</v>
      </c>
      <c r="D20" s="20">
        <v>0.21</v>
      </c>
      <c r="E20" s="20">
        <v>0.58199999999999996</v>
      </c>
      <c r="F20" s="20">
        <v>0.13200000000000001</v>
      </c>
      <c r="G20" s="20">
        <v>9.8000000000000004E-2</v>
      </c>
      <c r="H20" s="20" t="s">
        <v>34</v>
      </c>
    </row>
    <row r="21" spans="1:8" x14ac:dyDescent="0.55000000000000004">
      <c r="A21" s="19">
        <v>43869</v>
      </c>
      <c r="B21" s="20">
        <v>0.18099999999999999</v>
      </c>
      <c r="C21" s="20">
        <v>3.5999999999999997E-2</v>
      </c>
      <c r="D21" s="20">
        <v>0.21</v>
      </c>
      <c r="E21" s="20">
        <v>0.58199999999999996</v>
      </c>
      <c r="F21" s="20">
        <v>0.191</v>
      </c>
      <c r="G21" s="20">
        <v>9.8000000000000004E-2</v>
      </c>
      <c r="H21" s="20" t="s">
        <v>34</v>
      </c>
    </row>
    <row r="22" spans="1:8" x14ac:dyDescent="0.55000000000000004">
      <c r="A22" s="19">
        <v>43870</v>
      </c>
      <c r="B22" s="20">
        <v>0.193</v>
      </c>
      <c r="C22" s="20">
        <v>3.5999999999999997E-2</v>
      </c>
      <c r="D22" s="20">
        <v>0.21</v>
      </c>
      <c r="E22" s="20">
        <v>0.58199999999999996</v>
      </c>
      <c r="F22" s="20">
        <v>0.20499999999999999</v>
      </c>
      <c r="G22" s="20">
        <v>9.8000000000000004E-2</v>
      </c>
      <c r="H22" s="20" t="s">
        <v>34</v>
      </c>
    </row>
    <row r="23" spans="1:8" x14ac:dyDescent="0.55000000000000004">
      <c r="A23" s="19">
        <v>43871</v>
      </c>
      <c r="B23" s="20">
        <v>0.21</v>
      </c>
      <c r="C23" s="20">
        <v>3.5999999999999997E-2</v>
      </c>
      <c r="D23" s="20">
        <v>0.23599999999999999</v>
      </c>
      <c r="E23" s="20">
        <v>0.58199999999999996</v>
      </c>
      <c r="F23" s="20">
        <v>0.20499999999999999</v>
      </c>
      <c r="G23" s="20">
        <v>9.8000000000000004E-2</v>
      </c>
      <c r="H23" s="20" t="s">
        <v>34</v>
      </c>
    </row>
    <row r="24" spans="1:8" x14ac:dyDescent="0.55000000000000004">
      <c r="A24" s="19">
        <v>43872</v>
      </c>
      <c r="B24" s="20">
        <v>0.22600000000000001</v>
      </c>
      <c r="C24" s="20">
        <v>3.9E-2</v>
      </c>
      <c r="D24" s="20">
        <v>0.23599999999999999</v>
      </c>
      <c r="E24" s="20">
        <v>0.58199999999999996</v>
      </c>
      <c r="F24" s="20">
        <v>0.22</v>
      </c>
      <c r="G24" s="20">
        <v>9.8000000000000004E-2</v>
      </c>
      <c r="H24" s="20" t="s">
        <v>34</v>
      </c>
    </row>
    <row r="25" spans="1:8" x14ac:dyDescent="0.55000000000000004">
      <c r="A25" s="19">
        <v>43873</v>
      </c>
      <c r="B25" s="20">
        <v>0.23100000000000001</v>
      </c>
      <c r="C25" s="20">
        <v>3.9E-2</v>
      </c>
      <c r="D25" s="20">
        <v>0.23599999999999999</v>
      </c>
      <c r="E25" s="20">
        <v>0.58199999999999996</v>
      </c>
      <c r="F25" s="20">
        <v>0.23499999999999999</v>
      </c>
      <c r="G25" s="20">
        <v>9.8000000000000004E-2</v>
      </c>
      <c r="H25" s="20" t="s">
        <v>34</v>
      </c>
    </row>
    <row r="26" spans="1:8" x14ac:dyDescent="0.55000000000000004">
      <c r="A26" s="19">
        <v>43874</v>
      </c>
      <c r="B26" s="20">
        <v>0.246</v>
      </c>
      <c r="C26" s="20">
        <v>4.2000000000000003E-2</v>
      </c>
      <c r="D26" s="20">
        <v>0.23599999999999999</v>
      </c>
      <c r="E26" s="20">
        <v>0.58199999999999996</v>
      </c>
      <c r="F26" s="20">
        <v>0.249</v>
      </c>
      <c r="G26" s="20">
        <v>9.8000000000000004E-2</v>
      </c>
      <c r="H26" s="20" t="s">
        <v>34</v>
      </c>
    </row>
    <row r="27" spans="1:8" x14ac:dyDescent="0.55000000000000004">
      <c r="A27" s="19">
        <v>43875</v>
      </c>
      <c r="B27" s="20">
        <v>0.26500000000000001</v>
      </c>
      <c r="C27" s="20">
        <v>4.2000000000000003E-2</v>
      </c>
      <c r="D27" s="20">
        <v>0.23599999999999999</v>
      </c>
      <c r="E27" s="20">
        <v>0.58199999999999996</v>
      </c>
      <c r="F27" s="20">
        <v>0.26400000000000001</v>
      </c>
      <c r="G27" s="20">
        <v>9.8000000000000004E-2</v>
      </c>
      <c r="H27" s="20" t="s">
        <v>34</v>
      </c>
    </row>
    <row r="28" spans="1:8" x14ac:dyDescent="0.55000000000000004">
      <c r="A28" s="19">
        <v>43876</v>
      </c>
      <c r="B28" s="20">
        <v>0.27900000000000003</v>
      </c>
      <c r="C28" s="20">
        <v>4.2000000000000003E-2</v>
      </c>
      <c r="D28" s="20">
        <v>0.23599999999999999</v>
      </c>
      <c r="E28" s="20">
        <v>0.58199999999999996</v>
      </c>
      <c r="F28" s="20">
        <v>0.26400000000000001</v>
      </c>
      <c r="G28" s="20">
        <v>9.8000000000000004E-2</v>
      </c>
      <c r="H28" s="20" t="s">
        <v>34</v>
      </c>
    </row>
    <row r="29" spans="1:8" x14ac:dyDescent="0.55000000000000004">
      <c r="A29" s="19">
        <v>43877</v>
      </c>
      <c r="B29" s="20">
        <v>0.29099999999999998</v>
      </c>
      <c r="C29" s="20">
        <v>4.2000000000000003E-2</v>
      </c>
      <c r="D29" s="20">
        <v>0.23599999999999999</v>
      </c>
      <c r="E29" s="20">
        <v>0.58199999999999996</v>
      </c>
      <c r="F29" s="20">
        <v>0.26400000000000001</v>
      </c>
      <c r="G29" s="20">
        <v>9.8000000000000004E-2</v>
      </c>
      <c r="H29" s="20" t="s">
        <v>34</v>
      </c>
    </row>
    <row r="30" spans="1:8" x14ac:dyDescent="0.55000000000000004">
      <c r="A30" s="19">
        <v>43878</v>
      </c>
      <c r="B30" s="20">
        <v>0.30499999999999999</v>
      </c>
      <c r="C30" s="20">
        <v>4.2000000000000003E-2</v>
      </c>
      <c r="D30" s="20">
        <v>0.26300000000000001</v>
      </c>
      <c r="E30" s="20">
        <v>0.58199999999999996</v>
      </c>
      <c r="F30" s="20">
        <v>0.27900000000000003</v>
      </c>
      <c r="G30" s="20">
        <v>9.8000000000000004E-2</v>
      </c>
      <c r="H30" s="20" t="s">
        <v>34</v>
      </c>
    </row>
    <row r="31" spans="1:8" x14ac:dyDescent="0.55000000000000004">
      <c r="A31" s="19">
        <v>43879</v>
      </c>
      <c r="B31" s="20">
        <v>0.32</v>
      </c>
      <c r="C31" s="20">
        <v>4.2000000000000003E-2</v>
      </c>
      <c r="D31" s="20">
        <v>0.26300000000000001</v>
      </c>
      <c r="E31" s="20">
        <v>0.58199999999999996</v>
      </c>
      <c r="F31" s="20">
        <v>0.27900000000000003</v>
      </c>
      <c r="G31" s="20">
        <v>9.8000000000000004E-2</v>
      </c>
      <c r="H31" s="20" t="s">
        <v>34</v>
      </c>
    </row>
    <row r="32" spans="1:8" x14ac:dyDescent="0.55000000000000004">
      <c r="A32" s="19">
        <v>43880</v>
      </c>
      <c r="B32" s="20">
        <v>0.33</v>
      </c>
      <c r="C32" s="20">
        <v>4.2000000000000003E-2</v>
      </c>
      <c r="D32" s="20">
        <v>0.26300000000000001</v>
      </c>
      <c r="E32" s="20">
        <v>0.58199999999999996</v>
      </c>
      <c r="F32" s="20">
        <v>0.29299999999999998</v>
      </c>
      <c r="G32" s="20">
        <v>9.8000000000000004E-2</v>
      </c>
      <c r="H32" s="20" t="s">
        <v>34</v>
      </c>
    </row>
    <row r="33" spans="1:8" x14ac:dyDescent="0.55000000000000004">
      <c r="A33" s="19">
        <v>43881</v>
      </c>
      <c r="B33" s="20">
        <v>0.40600000000000003</v>
      </c>
      <c r="C33" s="20">
        <v>4.2000000000000003E-2</v>
      </c>
      <c r="D33" s="20">
        <v>0.28899999999999998</v>
      </c>
      <c r="E33" s="20">
        <v>0.58199999999999996</v>
      </c>
      <c r="F33" s="20">
        <v>0.32300000000000001</v>
      </c>
      <c r="G33" s="20">
        <v>9.8000000000000004E-2</v>
      </c>
      <c r="H33" s="20" t="s">
        <v>34</v>
      </c>
    </row>
    <row r="34" spans="1:8" x14ac:dyDescent="0.55000000000000004">
      <c r="A34" s="19">
        <v>43882</v>
      </c>
      <c r="B34" s="20">
        <v>0.52300000000000002</v>
      </c>
      <c r="C34" s="20">
        <v>4.8000000000000001E-2</v>
      </c>
      <c r="D34" s="20">
        <v>0.34100000000000003</v>
      </c>
      <c r="E34" s="20">
        <v>0.58199999999999996</v>
      </c>
      <c r="F34" s="20">
        <v>0.33700000000000002</v>
      </c>
      <c r="G34" s="20">
        <v>9.8000000000000004E-2</v>
      </c>
      <c r="H34" s="20" t="s">
        <v>34</v>
      </c>
    </row>
    <row r="35" spans="1:8" x14ac:dyDescent="0.55000000000000004">
      <c r="A35" s="19">
        <v>43883</v>
      </c>
      <c r="B35" s="20">
        <v>0.77200000000000002</v>
      </c>
      <c r="C35" s="20">
        <v>4.8000000000000001E-2</v>
      </c>
      <c r="D35" s="20">
        <v>0.36799999999999999</v>
      </c>
      <c r="E35" s="20">
        <v>0.58199999999999996</v>
      </c>
      <c r="F35" s="20">
        <v>0.33700000000000002</v>
      </c>
      <c r="G35" s="20">
        <v>9.8000000000000004E-2</v>
      </c>
      <c r="H35" s="20" t="s">
        <v>34</v>
      </c>
    </row>
    <row r="36" spans="1:8" x14ac:dyDescent="0.55000000000000004">
      <c r="A36" s="19">
        <v>43884</v>
      </c>
      <c r="B36" s="20">
        <v>1.014</v>
      </c>
      <c r="C36" s="20">
        <v>4.8000000000000001E-2</v>
      </c>
      <c r="D36" s="20">
        <v>0.39400000000000002</v>
      </c>
      <c r="E36" s="20">
        <v>0.58199999999999996</v>
      </c>
      <c r="F36" s="20">
        <v>0.41099999999999998</v>
      </c>
      <c r="G36" s="20">
        <v>9.8000000000000004E-2</v>
      </c>
      <c r="H36" s="20" t="s">
        <v>34</v>
      </c>
    </row>
    <row r="37" spans="1:8" x14ac:dyDescent="0.55000000000000004">
      <c r="A37" s="19">
        <v>43885</v>
      </c>
      <c r="B37" s="20">
        <v>1.286</v>
      </c>
      <c r="C37" s="20">
        <v>4.8000000000000001E-2</v>
      </c>
      <c r="D37" s="20">
        <v>0.42</v>
      </c>
      <c r="E37" s="20">
        <v>0.58199999999999996</v>
      </c>
      <c r="F37" s="20">
        <v>0.44</v>
      </c>
      <c r="G37" s="20">
        <v>9.8000000000000004E-2</v>
      </c>
      <c r="H37" s="20" t="s">
        <v>34</v>
      </c>
    </row>
    <row r="38" spans="1:8" x14ac:dyDescent="0.55000000000000004">
      <c r="A38" s="19">
        <v>43886</v>
      </c>
      <c r="B38" s="20">
        <v>1.538</v>
      </c>
      <c r="C38" s="20">
        <v>4.8000000000000001E-2</v>
      </c>
      <c r="D38" s="20">
        <v>0.499</v>
      </c>
      <c r="E38" s="20">
        <v>0.58199999999999996</v>
      </c>
      <c r="F38" s="20">
        <v>0.498</v>
      </c>
      <c r="G38" s="20">
        <v>9.8000000000000004E-2</v>
      </c>
      <c r="H38" s="20" t="s">
        <v>34</v>
      </c>
    </row>
    <row r="39" spans="1:8" x14ac:dyDescent="0.55000000000000004">
      <c r="A39" s="19">
        <v>43887</v>
      </c>
      <c r="B39" s="20">
        <v>1.948</v>
      </c>
      <c r="C39" s="20">
        <v>4.8000000000000001E-2</v>
      </c>
      <c r="D39" s="20">
        <v>0.52500000000000002</v>
      </c>
      <c r="E39" s="20">
        <v>0.58199999999999996</v>
      </c>
      <c r="F39" s="20">
        <v>0.54200000000000004</v>
      </c>
      <c r="G39" s="20">
        <v>0.19700000000000001</v>
      </c>
      <c r="H39" s="20" t="s">
        <v>34</v>
      </c>
    </row>
    <row r="40" spans="1:8" x14ac:dyDescent="0.55000000000000004">
      <c r="A40" s="19">
        <v>43888</v>
      </c>
      <c r="B40" s="20">
        <v>2.609</v>
      </c>
      <c r="C40" s="20">
        <v>5.0999999999999997E-2</v>
      </c>
      <c r="D40" s="20">
        <v>0.57799999999999996</v>
      </c>
      <c r="E40" s="20">
        <v>0.58199999999999996</v>
      </c>
      <c r="F40" s="20">
        <v>0.64500000000000002</v>
      </c>
      <c r="G40" s="20">
        <v>0.29499999999999998</v>
      </c>
      <c r="H40" s="20" t="s">
        <v>34</v>
      </c>
    </row>
    <row r="41" spans="1:8" x14ac:dyDescent="0.55000000000000004">
      <c r="A41" s="19">
        <v>43889</v>
      </c>
      <c r="B41" s="20">
        <v>3.387</v>
      </c>
      <c r="C41" s="20">
        <v>5.0999999999999997E-2</v>
      </c>
      <c r="D41" s="20">
        <v>0.73599999999999999</v>
      </c>
      <c r="E41" s="20">
        <v>0.58199999999999996</v>
      </c>
      <c r="F41" s="20">
        <v>0.82099999999999995</v>
      </c>
      <c r="G41" s="20">
        <v>1.083</v>
      </c>
      <c r="H41" s="20">
        <v>0.19500000000000001</v>
      </c>
    </row>
    <row r="42" spans="1:8" x14ac:dyDescent="0.55000000000000004">
      <c r="A42" s="19">
        <v>43890</v>
      </c>
      <c r="B42" s="20">
        <v>4.3970000000000002</v>
      </c>
      <c r="C42" s="20">
        <v>7.4999999999999997E-2</v>
      </c>
      <c r="D42" s="20">
        <v>0.86699999999999999</v>
      </c>
      <c r="E42" s="20">
        <v>0.96899999999999997</v>
      </c>
      <c r="F42" s="20">
        <v>0.89400000000000002</v>
      </c>
      <c r="G42" s="20">
        <v>1.3779999999999999</v>
      </c>
      <c r="H42" s="20">
        <v>0.19500000000000001</v>
      </c>
    </row>
    <row r="43" spans="1:8" x14ac:dyDescent="0.55000000000000004">
      <c r="A43" s="19">
        <v>43891</v>
      </c>
      <c r="B43" s="20">
        <v>5.5439999999999996</v>
      </c>
      <c r="C43" s="20">
        <v>9.6000000000000002E-2</v>
      </c>
      <c r="D43" s="20">
        <v>0.998</v>
      </c>
      <c r="E43" s="20">
        <v>1.0469999999999999</v>
      </c>
      <c r="F43" s="20">
        <v>1.3779999999999999</v>
      </c>
      <c r="G43" s="20">
        <v>1.3779999999999999</v>
      </c>
      <c r="H43" s="20">
        <v>0.19500000000000001</v>
      </c>
    </row>
    <row r="44" spans="1:8" x14ac:dyDescent="0.55000000000000004">
      <c r="A44" s="19">
        <v>43892</v>
      </c>
      <c r="B44" s="20">
        <v>6.5629999999999997</v>
      </c>
      <c r="C44" s="20">
        <v>0.16500000000000001</v>
      </c>
      <c r="D44" s="20">
        <v>1.1819999999999999</v>
      </c>
      <c r="E44" s="20">
        <v>1.163</v>
      </c>
      <c r="F44" s="20">
        <v>1.9650000000000001</v>
      </c>
      <c r="G44" s="20">
        <v>1.87</v>
      </c>
      <c r="H44" s="20">
        <v>0.19500000000000001</v>
      </c>
    </row>
    <row r="45" spans="1:8" x14ac:dyDescent="0.55000000000000004">
      <c r="A45" s="19">
        <v>43893</v>
      </c>
      <c r="B45" s="20">
        <v>7.9050000000000002</v>
      </c>
      <c r="C45" s="20">
        <v>0.222</v>
      </c>
      <c r="D45" s="20">
        <v>1.34</v>
      </c>
      <c r="E45" s="20">
        <v>1.512</v>
      </c>
      <c r="F45" s="20">
        <v>2.7709999999999999</v>
      </c>
      <c r="G45" s="20">
        <v>3.15</v>
      </c>
      <c r="H45" s="20">
        <v>0.19500000000000001</v>
      </c>
    </row>
    <row r="46" spans="1:8" x14ac:dyDescent="0.55000000000000004">
      <c r="A46" s="19">
        <v>43894</v>
      </c>
      <c r="B46" s="20">
        <v>9.1869999999999994</v>
      </c>
      <c r="C46" s="20">
        <v>0.32100000000000001</v>
      </c>
      <c r="D46" s="20">
        <v>1.55</v>
      </c>
      <c r="E46" s="20">
        <v>2.016</v>
      </c>
      <c r="F46" s="20">
        <v>3.5920000000000001</v>
      </c>
      <c r="G46" s="20">
        <v>6.1020000000000003</v>
      </c>
      <c r="H46" s="20">
        <v>0.58499999999999996</v>
      </c>
    </row>
    <row r="47" spans="1:8" x14ac:dyDescent="0.55000000000000004">
      <c r="A47" s="19">
        <v>43895</v>
      </c>
      <c r="B47" s="20">
        <v>10.785</v>
      </c>
      <c r="C47" s="20">
        <v>0.55300000000000005</v>
      </c>
      <c r="D47" s="20">
        <v>1.865</v>
      </c>
      <c r="E47" s="20">
        <v>2.133</v>
      </c>
      <c r="F47" s="20">
        <v>4.3099999999999996</v>
      </c>
      <c r="G47" s="20">
        <v>8.5630000000000006</v>
      </c>
      <c r="H47" s="20">
        <v>0.58499999999999996</v>
      </c>
    </row>
    <row r="48" spans="1:8" x14ac:dyDescent="0.55000000000000004">
      <c r="A48" s="19">
        <v>43896</v>
      </c>
      <c r="B48" s="20">
        <v>12.798</v>
      </c>
      <c r="C48" s="20">
        <v>0.71199999999999997</v>
      </c>
      <c r="D48" s="20">
        <v>2.3639999999999999</v>
      </c>
      <c r="E48" s="20">
        <v>2.327</v>
      </c>
      <c r="F48" s="20">
        <v>5.4690000000000003</v>
      </c>
      <c r="G48" s="20">
        <v>14.37</v>
      </c>
      <c r="H48" s="20">
        <v>0.78</v>
      </c>
    </row>
    <row r="49" spans="1:8" x14ac:dyDescent="0.55000000000000004">
      <c r="A49" s="19">
        <v>43897</v>
      </c>
      <c r="B49" s="20">
        <v>15.215999999999999</v>
      </c>
      <c r="C49" s="20">
        <v>1.2110000000000001</v>
      </c>
      <c r="D49" s="20">
        <v>2.5739999999999998</v>
      </c>
      <c r="E49" s="20">
        <v>2.4430000000000001</v>
      </c>
      <c r="F49" s="20">
        <v>6.2750000000000004</v>
      </c>
      <c r="G49" s="20">
        <v>17.617999999999999</v>
      </c>
      <c r="H49" s="20">
        <v>0.97499999999999998</v>
      </c>
    </row>
    <row r="50" spans="1:8" x14ac:dyDescent="0.55000000000000004">
      <c r="A50" s="19">
        <v>43898</v>
      </c>
      <c r="B50" s="20">
        <v>17.617000000000001</v>
      </c>
      <c r="C50" s="20">
        <v>1.5589999999999999</v>
      </c>
      <c r="D50" s="20">
        <v>3.1520000000000001</v>
      </c>
      <c r="E50" s="20">
        <v>2.9470000000000001</v>
      </c>
      <c r="F50" s="20">
        <v>7.0670000000000002</v>
      </c>
      <c r="G50" s="20">
        <v>22.145</v>
      </c>
      <c r="H50" s="20">
        <v>0.97499999999999998</v>
      </c>
    </row>
    <row r="51" spans="1:8" x14ac:dyDescent="0.55000000000000004">
      <c r="A51" s="19">
        <v>43899</v>
      </c>
      <c r="B51" s="20">
        <v>20.591999999999999</v>
      </c>
      <c r="C51" s="20">
        <v>1.784</v>
      </c>
      <c r="D51" s="20">
        <v>3.7829999999999999</v>
      </c>
      <c r="E51" s="20">
        <v>3.5289999999999999</v>
      </c>
      <c r="F51" s="20">
        <v>9.2219999999999995</v>
      </c>
      <c r="G51" s="20">
        <v>32.085999999999999</v>
      </c>
      <c r="H51" s="20">
        <v>0.97499999999999998</v>
      </c>
    </row>
    <row r="52" spans="1:8" x14ac:dyDescent="0.55000000000000004">
      <c r="A52" s="19">
        <v>43900</v>
      </c>
      <c r="B52" s="20">
        <v>23.678999999999998</v>
      </c>
      <c r="C52" s="20">
        <v>2.3490000000000002</v>
      </c>
      <c r="D52" s="20">
        <v>4.3339999999999996</v>
      </c>
      <c r="E52" s="20">
        <v>4.149</v>
      </c>
      <c r="F52" s="20">
        <v>13.005000000000001</v>
      </c>
      <c r="G52" s="20">
        <v>41.731999999999999</v>
      </c>
      <c r="H52" s="20">
        <v>0.97499999999999998</v>
      </c>
    </row>
    <row r="53" spans="1:8" x14ac:dyDescent="0.55000000000000004">
      <c r="A53" s="19">
        <v>43901</v>
      </c>
      <c r="B53" s="20">
        <v>28.904</v>
      </c>
      <c r="C53" s="20">
        <v>3.4449999999999998</v>
      </c>
      <c r="D53" s="20">
        <v>5.9889999999999999</v>
      </c>
      <c r="E53" s="20">
        <v>4.9640000000000004</v>
      </c>
      <c r="F53" s="20">
        <v>19.03</v>
      </c>
      <c r="G53" s="20">
        <v>61.023000000000003</v>
      </c>
      <c r="H53" s="20">
        <v>0.97499999999999998</v>
      </c>
    </row>
    <row r="54" spans="1:8" x14ac:dyDescent="0.55000000000000004">
      <c r="A54" s="19">
        <v>43902</v>
      </c>
      <c r="B54" s="20">
        <v>33.457999999999998</v>
      </c>
      <c r="C54" s="20">
        <v>4.7640000000000002</v>
      </c>
      <c r="D54" s="20">
        <v>7.5919999999999996</v>
      </c>
      <c r="E54" s="20">
        <v>4.9640000000000004</v>
      </c>
      <c r="F54" s="20">
        <v>26.2</v>
      </c>
      <c r="G54" s="20">
        <v>75.885000000000005</v>
      </c>
      <c r="H54" s="20">
        <v>0.97499999999999998</v>
      </c>
    </row>
    <row r="55" spans="1:8" x14ac:dyDescent="0.55000000000000004">
      <c r="A55" s="19">
        <v>43903</v>
      </c>
      <c r="B55" s="20">
        <v>42.901000000000003</v>
      </c>
      <c r="C55" s="20">
        <v>6.665</v>
      </c>
      <c r="D55" s="20">
        <v>10.14</v>
      </c>
      <c r="E55" s="20">
        <v>7.7549999999999999</v>
      </c>
      <c r="F55" s="20">
        <v>33.222000000000001</v>
      </c>
      <c r="G55" s="20">
        <v>90.844999999999999</v>
      </c>
      <c r="H55" s="20">
        <v>0.97499999999999998</v>
      </c>
    </row>
    <row r="56" spans="1:8" x14ac:dyDescent="0.55000000000000004">
      <c r="A56" s="19">
        <v>43904</v>
      </c>
      <c r="B56" s="20">
        <v>50.372</v>
      </c>
      <c r="C56" s="20">
        <v>8.9450000000000003</v>
      </c>
      <c r="D56" s="20">
        <v>11.9</v>
      </c>
      <c r="E56" s="20">
        <v>9.6940000000000008</v>
      </c>
      <c r="F56" s="20">
        <v>38.558999999999997</v>
      </c>
      <c r="G56" s="20">
        <v>97.832999999999998</v>
      </c>
      <c r="H56" s="20">
        <v>1.17</v>
      </c>
    </row>
    <row r="57" spans="1:8" x14ac:dyDescent="0.55000000000000004">
      <c r="A57" s="19">
        <v>43905</v>
      </c>
      <c r="B57" s="20">
        <v>58.110999999999997</v>
      </c>
      <c r="C57" s="20">
        <v>9.6479999999999997</v>
      </c>
      <c r="D57" s="20">
        <v>14.422000000000001</v>
      </c>
      <c r="E57" s="20">
        <v>11.516999999999999</v>
      </c>
      <c r="F57" s="20">
        <v>45.039000000000001</v>
      </c>
      <c r="G57" s="20">
        <v>104.624</v>
      </c>
      <c r="H57" s="20">
        <v>1.5609999999999999</v>
      </c>
    </row>
    <row r="58" spans="1:8" x14ac:dyDescent="0.55000000000000004">
      <c r="A58" s="19">
        <v>43906</v>
      </c>
      <c r="B58" s="20">
        <v>68.569000000000003</v>
      </c>
      <c r="C58" s="20">
        <v>14.055</v>
      </c>
      <c r="D58" s="20">
        <v>18.388000000000002</v>
      </c>
      <c r="E58" s="20">
        <v>14.619</v>
      </c>
      <c r="F58" s="20">
        <v>54.012</v>
      </c>
      <c r="G58" s="20">
        <v>112.794</v>
      </c>
      <c r="H58" s="20">
        <v>1.5609999999999999</v>
      </c>
    </row>
    <row r="59" spans="1:8" x14ac:dyDescent="0.55000000000000004">
      <c r="A59" s="19">
        <v>43907</v>
      </c>
      <c r="B59" s="20">
        <v>79.367999999999995</v>
      </c>
      <c r="C59" s="20">
        <v>19.561</v>
      </c>
      <c r="D59" s="20">
        <v>22.434000000000001</v>
      </c>
      <c r="E59" s="20">
        <v>17.527000000000001</v>
      </c>
      <c r="F59" s="20">
        <v>65.272000000000006</v>
      </c>
      <c r="G59" s="20">
        <v>124.506</v>
      </c>
      <c r="H59" s="20">
        <v>2.3410000000000002</v>
      </c>
    </row>
    <row r="60" spans="1:8" x14ac:dyDescent="0.55000000000000004">
      <c r="A60" s="19">
        <v>43908</v>
      </c>
      <c r="B60" s="20">
        <v>92.016999999999996</v>
      </c>
      <c r="C60" s="20">
        <v>27.542000000000002</v>
      </c>
      <c r="D60" s="20">
        <v>28.817</v>
      </c>
      <c r="E60" s="20">
        <v>22.026</v>
      </c>
      <c r="F60" s="20">
        <v>79.918000000000006</v>
      </c>
      <c r="G60" s="20">
        <v>138.77699999999999</v>
      </c>
      <c r="H60" s="20">
        <v>3.9009999999999998</v>
      </c>
    </row>
    <row r="61" spans="1:8" x14ac:dyDescent="0.55000000000000004">
      <c r="A61" s="19">
        <v>43909</v>
      </c>
      <c r="B61" s="20">
        <v>112.203</v>
      </c>
      <c r="C61" s="20">
        <v>41.04</v>
      </c>
      <c r="D61" s="20">
        <v>35.436999999999998</v>
      </c>
      <c r="E61" s="20">
        <v>26.407</v>
      </c>
      <c r="F61" s="20">
        <v>95.385999999999996</v>
      </c>
      <c r="G61" s="20">
        <v>152.852</v>
      </c>
      <c r="H61" s="20">
        <v>5.4619999999999997</v>
      </c>
    </row>
    <row r="62" spans="1:8" x14ac:dyDescent="0.55000000000000004">
      <c r="A62" s="19">
        <v>43910</v>
      </c>
      <c r="B62" s="20">
        <v>133.95099999999999</v>
      </c>
      <c r="C62" s="20">
        <v>60.164999999999999</v>
      </c>
      <c r="D62" s="20">
        <v>44.447000000000003</v>
      </c>
      <c r="E62" s="20">
        <v>30.672999999999998</v>
      </c>
      <c r="F62" s="20">
        <v>113.771</v>
      </c>
      <c r="G62" s="20">
        <v>170.56800000000001</v>
      </c>
      <c r="H62" s="20">
        <v>7.6079999999999997</v>
      </c>
    </row>
    <row r="63" spans="1:8" x14ac:dyDescent="0.55000000000000004">
      <c r="A63" s="19">
        <v>43911</v>
      </c>
      <c r="B63" s="20">
        <v>158.03</v>
      </c>
      <c r="C63" s="20">
        <v>78.173000000000002</v>
      </c>
      <c r="D63" s="20">
        <v>57.66</v>
      </c>
      <c r="E63" s="20">
        <v>41.530999999999999</v>
      </c>
      <c r="F63" s="20">
        <v>131.321</v>
      </c>
      <c r="G63" s="20">
        <v>183.85499999999999</v>
      </c>
      <c r="H63" s="20">
        <v>10.144</v>
      </c>
    </row>
    <row r="64" spans="1:8" x14ac:dyDescent="0.55000000000000004">
      <c r="A64" s="19">
        <v>43912</v>
      </c>
      <c r="B64" s="20">
        <v>182.755</v>
      </c>
      <c r="C64" s="20">
        <v>104.964</v>
      </c>
      <c r="D64" s="20">
        <v>69.638999999999996</v>
      </c>
      <c r="E64" s="20">
        <v>60.066000000000003</v>
      </c>
      <c r="F64" s="20">
        <v>152.00800000000001</v>
      </c>
      <c r="G64" s="20">
        <v>195.46899999999999</v>
      </c>
      <c r="H64" s="20">
        <v>19.896999999999998</v>
      </c>
    </row>
    <row r="65" spans="1:8" x14ac:dyDescent="0.55000000000000004">
      <c r="A65" s="19">
        <v>43913</v>
      </c>
      <c r="B65" s="20">
        <v>214.64500000000001</v>
      </c>
      <c r="C65" s="20">
        <v>138.46199999999999</v>
      </c>
      <c r="D65" s="20">
        <v>86.608000000000004</v>
      </c>
      <c r="E65" s="20">
        <v>65.224000000000004</v>
      </c>
      <c r="F65" s="20">
        <v>186.3</v>
      </c>
      <c r="G65" s="20">
        <v>213.38200000000001</v>
      </c>
      <c r="H65" s="20">
        <v>19.896999999999998</v>
      </c>
    </row>
    <row r="66" spans="1:8" x14ac:dyDescent="0.55000000000000004">
      <c r="A66" s="19">
        <v>43914</v>
      </c>
      <c r="B66" s="20">
        <v>245.45099999999999</v>
      </c>
      <c r="C66" s="20">
        <v>170.35599999999999</v>
      </c>
      <c r="D66" s="20">
        <v>104.97</v>
      </c>
      <c r="E66" s="20">
        <v>79.260999999999996</v>
      </c>
      <c r="F66" s="20">
        <v>221.209</v>
      </c>
      <c r="G66" s="20">
        <v>236.02</v>
      </c>
      <c r="H66" s="20">
        <v>30.236000000000001</v>
      </c>
    </row>
    <row r="67" spans="1:8" x14ac:dyDescent="0.55000000000000004">
      <c r="A67" s="19">
        <v>43915</v>
      </c>
      <c r="B67" s="20">
        <v>282.899</v>
      </c>
      <c r="C67" s="20">
        <v>206.78200000000001</v>
      </c>
      <c r="D67" s="20">
        <v>120.02200000000001</v>
      </c>
      <c r="E67" s="20">
        <v>91.67</v>
      </c>
      <c r="F67" s="20">
        <v>260.70600000000002</v>
      </c>
      <c r="G67" s="20">
        <v>266.92500000000001</v>
      </c>
      <c r="H67" s="20">
        <v>39.99</v>
      </c>
    </row>
    <row r="68" spans="1:8" x14ac:dyDescent="0.55000000000000004">
      <c r="A68" s="19">
        <v>43916</v>
      </c>
      <c r="B68" s="20">
        <v>327.64499999999998</v>
      </c>
      <c r="C68" s="20">
        <v>260.31299999999999</v>
      </c>
      <c r="D68" s="20">
        <v>144.768</v>
      </c>
      <c r="E68" s="20">
        <v>108.964</v>
      </c>
      <c r="F68" s="20">
        <v>305.98</v>
      </c>
      <c r="G68" s="20">
        <v>295.07400000000001</v>
      </c>
      <c r="H68" s="20">
        <v>55.206000000000003</v>
      </c>
    </row>
    <row r="69" spans="1:8" x14ac:dyDescent="0.55000000000000004">
      <c r="A69" s="19">
        <v>43917</v>
      </c>
      <c r="B69" s="20">
        <v>373.072</v>
      </c>
      <c r="C69" s="20">
        <v>316.15600000000001</v>
      </c>
      <c r="D69" s="20">
        <v>167.595</v>
      </c>
      <c r="E69" s="20">
        <v>121.877</v>
      </c>
      <c r="F69" s="20">
        <v>353.17399999999998</v>
      </c>
      <c r="G69" s="20">
        <v>330.99900000000002</v>
      </c>
      <c r="H69" s="20">
        <v>71.787000000000006</v>
      </c>
    </row>
    <row r="70" spans="1:8" x14ac:dyDescent="0.55000000000000004">
      <c r="A70" s="19">
        <v>43918</v>
      </c>
      <c r="B70" s="20">
        <v>422.93299999999999</v>
      </c>
      <c r="C70" s="20">
        <v>382.73099999999999</v>
      </c>
      <c r="D70" s="20">
        <v>192.02500000000001</v>
      </c>
      <c r="E70" s="20">
        <v>141.15</v>
      </c>
      <c r="F70" s="20">
        <v>394.81200000000001</v>
      </c>
      <c r="G70" s="20">
        <v>360.52600000000001</v>
      </c>
      <c r="H70" s="20">
        <v>87.977999999999994</v>
      </c>
    </row>
    <row r="71" spans="1:8" x14ac:dyDescent="0.55000000000000004">
      <c r="A71" s="19">
        <v>43919</v>
      </c>
      <c r="B71" s="20">
        <v>461.983</v>
      </c>
      <c r="C71" s="20">
        <v>431.173</v>
      </c>
      <c r="D71" s="20">
        <v>216.613</v>
      </c>
      <c r="E71" s="20">
        <v>154.489</v>
      </c>
      <c r="F71" s="20">
        <v>436.89</v>
      </c>
      <c r="G71" s="20">
        <v>388.084</v>
      </c>
      <c r="H71" s="20">
        <v>100.267</v>
      </c>
    </row>
    <row r="72" spans="1:8" x14ac:dyDescent="0.55000000000000004">
      <c r="A72" s="19">
        <v>43920</v>
      </c>
      <c r="B72" s="20">
        <v>508.75299999999999</v>
      </c>
      <c r="C72" s="20">
        <v>497.71899999999999</v>
      </c>
      <c r="D72" s="20">
        <v>248.976</v>
      </c>
      <c r="E72" s="20">
        <v>169.108</v>
      </c>
      <c r="F72" s="20">
        <v>499.65499999999997</v>
      </c>
      <c r="G72" s="20">
        <v>429.029</v>
      </c>
      <c r="H72" s="20">
        <v>114.898</v>
      </c>
    </row>
    <row r="73" spans="1:8" x14ac:dyDescent="0.55000000000000004">
      <c r="A73" s="19">
        <v>43921</v>
      </c>
      <c r="B73" s="20">
        <v>562.50400000000002</v>
      </c>
      <c r="C73" s="20">
        <v>576.96100000000001</v>
      </c>
      <c r="D73" s="20">
        <v>281.36599999999999</v>
      </c>
      <c r="E73" s="20">
        <v>176.786</v>
      </c>
      <c r="F73" s="20">
        <v>565.89400000000001</v>
      </c>
      <c r="G73" s="20">
        <v>475.78</v>
      </c>
      <c r="H73" s="20">
        <v>126.212</v>
      </c>
    </row>
    <row r="74" spans="1:8" x14ac:dyDescent="0.55000000000000004">
      <c r="A74" s="19">
        <v>43922</v>
      </c>
      <c r="B74" s="20">
        <v>620.27300000000002</v>
      </c>
      <c r="C74" s="20">
        <v>670.60299999999995</v>
      </c>
      <c r="D74" s="20">
        <v>315.83</v>
      </c>
      <c r="E74" s="20">
        <v>188.536</v>
      </c>
      <c r="F74" s="20">
        <v>638.29100000000005</v>
      </c>
      <c r="G74" s="20">
        <v>523.61400000000003</v>
      </c>
      <c r="H74" s="20">
        <v>138.11099999999999</v>
      </c>
    </row>
    <row r="75" spans="1:8" x14ac:dyDescent="0.55000000000000004">
      <c r="A75" s="19">
        <v>43923</v>
      </c>
      <c r="B75" s="20">
        <v>678.04600000000005</v>
      </c>
      <c r="C75" s="20">
        <v>767.553</v>
      </c>
      <c r="D75" s="20">
        <v>360.98599999999999</v>
      </c>
      <c r="E75" s="20">
        <v>198.38499999999999</v>
      </c>
      <c r="F75" s="20">
        <v>710.07299999999998</v>
      </c>
      <c r="G75" s="20">
        <v>578.14099999999996</v>
      </c>
      <c r="H75" s="20">
        <v>155.47300000000001</v>
      </c>
    </row>
    <row r="76" spans="1:8" x14ac:dyDescent="0.55000000000000004">
      <c r="A76" s="19">
        <v>43924</v>
      </c>
      <c r="B76" s="20">
        <v>737.39099999999996</v>
      </c>
      <c r="C76" s="20">
        <v>864.87800000000004</v>
      </c>
      <c r="D76" s="20">
        <v>395.92399999999998</v>
      </c>
      <c r="E76" s="20">
        <v>206.684</v>
      </c>
      <c r="F76" s="20">
        <v>782.26400000000001</v>
      </c>
      <c r="G76" s="20">
        <v>637.29300000000001</v>
      </c>
      <c r="H76" s="20">
        <v>169.32300000000001</v>
      </c>
    </row>
    <row r="77" spans="1:8" x14ac:dyDescent="0.55000000000000004">
      <c r="A77" s="19">
        <v>43925</v>
      </c>
      <c r="B77" s="20">
        <v>776.85900000000004</v>
      </c>
      <c r="C77" s="20">
        <v>960.53300000000002</v>
      </c>
      <c r="D77" s="20">
        <v>431.072</v>
      </c>
      <c r="E77" s="20">
        <v>215.215</v>
      </c>
      <c r="F77" s="20">
        <v>841.95</v>
      </c>
      <c r="G77" s="20">
        <v>672.43</v>
      </c>
      <c r="H77" s="20">
        <v>185.31899999999999</v>
      </c>
    </row>
    <row r="78" spans="1:8" x14ac:dyDescent="0.55000000000000004">
      <c r="A78" s="19">
        <v>43926</v>
      </c>
      <c r="B78" s="20">
        <v>825.81299999999999</v>
      </c>
      <c r="C78" s="20">
        <v>1048.3630000000001</v>
      </c>
      <c r="D78" s="20">
        <v>462.30500000000001</v>
      </c>
      <c r="E78" s="20">
        <v>220.52699999999999</v>
      </c>
      <c r="F78" s="20">
        <v>894.89200000000005</v>
      </c>
      <c r="G78" s="20">
        <v>705.89400000000001</v>
      </c>
      <c r="H78" s="20">
        <v>202.68</v>
      </c>
    </row>
    <row r="79" spans="1:8" x14ac:dyDescent="0.55000000000000004">
      <c r="A79" s="19">
        <v>43927</v>
      </c>
      <c r="B79" s="20">
        <v>876.31899999999996</v>
      </c>
      <c r="C79" s="20">
        <v>1143.829</v>
      </c>
      <c r="D79" s="20">
        <v>501.73500000000001</v>
      </c>
      <c r="E79" s="20">
        <v>224.79300000000001</v>
      </c>
      <c r="F79" s="20">
        <v>973.02200000000005</v>
      </c>
      <c r="G79" s="20">
        <v>744.18100000000004</v>
      </c>
      <c r="H79" s="20">
        <v>215.75</v>
      </c>
    </row>
    <row r="80" spans="1:8" x14ac:dyDescent="0.55000000000000004">
      <c r="A80" s="19">
        <v>43928</v>
      </c>
      <c r="B80" s="20">
        <v>921.59199999999998</v>
      </c>
      <c r="C80" s="20">
        <v>1234.05</v>
      </c>
      <c r="D80" s="20">
        <v>538.19600000000003</v>
      </c>
      <c r="E80" s="20">
        <v>228.59299999999999</v>
      </c>
      <c r="F80" s="20">
        <v>1053.0719999999999</v>
      </c>
      <c r="G80" s="20">
        <v>816.81799999999998</v>
      </c>
      <c r="H80" s="20">
        <v>226.28399999999999</v>
      </c>
    </row>
    <row r="81" spans="1:8" x14ac:dyDescent="0.55000000000000004">
      <c r="A81" s="19">
        <v>43929</v>
      </c>
      <c r="B81" s="20">
        <v>975.23099999999999</v>
      </c>
      <c r="C81" s="20">
        <v>1327.357</v>
      </c>
      <c r="D81" s="20">
        <v>570.66399999999999</v>
      </c>
      <c r="E81" s="20">
        <v>233.05199999999999</v>
      </c>
      <c r="F81" s="20">
        <v>1128.607</v>
      </c>
      <c r="G81" s="20">
        <v>881.28499999999997</v>
      </c>
      <c r="H81" s="20">
        <v>236.03800000000001</v>
      </c>
    </row>
    <row r="82" spans="1:8" x14ac:dyDescent="0.55000000000000004">
      <c r="A82" s="19">
        <v>43930</v>
      </c>
      <c r="B82" s="20">
        <v>1033.165</v>
      </c>
      <c r="C82" s="20">
        <v>1434.3209999999999</v>
      </c>
      <c r="D82" s="20">
        <v>606.91499999999996</v>
      </c>
      <c r="E82" s="20">
        <v>236.852</v>
      </c>
      <c r="F82" s="20">
        <v>1199.9770000000001</v>
      </c>
      <c r="G82" s="20">
        <v>944.76900000000001</v>
      </c>
      <c r="H82" s="20">
        <v>241.69499999999999</v>
      </c>
    </row>
    <row r="83" spans="1:8" x14ac:dyDescent="0.55000000000000004">
      <c r="A83" s="19">
        <v>43931</v>
      </c>
      <c r="B83" s="20">
        <v>1088.865</v>
      </c>
      <c r="C83" s="20">
        <v>1537.299</v>
      </c>
      <c r="D83" s="20">
        <v>636.96699999999998</v>
      </c>
      <c r="E83" s="20">
        <v>241.00200000000001</v>
      </c>
      <c r="F83" s="20">
        <v>1263.373</v>
      </c>
      <c r="G83" s="20">
        <v>989.45299999999997</v>
      </c>
      <c r="H83" s="20">
        <v>250.27799999999999</v>
      </c>
    </row>
    <row r="84" spans="1:8" x14ac:dyDescent="0.55000000000000004">
      <c r="A84" s="19">
        <v>43932</v>
      </c>
      <c r="B84" s="20">
        <v>1137.232</v>
      </c>
      <c r="C84" s="20">
        <v>1624.18</v>
      </c>
      <c r="D84" s="20">
        <v>673.11300000000006</v>
      </c>
      <c r="E84" s="20">
        <v>244.41399999999999</v>
      </c>
      <c r="F84" s="20">
        <v>1316.1679999999999</v>
      </c>
      <c r="G84" s="20">
        <v>1028.33</v>
      </c>
      <c r="H84" s="20">
        <v>255.935</v>
      </c>
    </row>
    <row r="85" spans="1:8" x14ac:dyDescent="0.55000000000000004">
      <c r="A85" s="19">
        <v>43933</v>
      </c>
      <c r="B85" s="20">
        <v>1220.873</v>
      </c>
      <c r="C85" s="20">
        <v>1703.203</v>
      </c>
      <c r="D85" s="20">
        <v>708.36599999999999</v>
      </c>
      <c r="E85" s="20">
        <v>244.87899999999999</v>
      </c>
      <c r="F85" s="20">
        <v>1367.7170000000001</v>
      </c>
      <c r="G85" s="20">
        <v>1073.999</v>
      </c>
      <c r="H85" s="20">
        <v>259.44600000000003</v>
      </c>
    </row>
    <row r="86" spans="1:8" x14ac:dyDescent="0.55000000000000004">
      <c r="A86" s="19">
        <v>43934</v>
      </c>
      <c r="B86" s="20">
        <v>1264.662</v>
      </c>
      <c r="C86" s="20">
        <v>1784.7339999999999</v>
      </c>
      <c r="D86" s="20">
        <v>755.57100000000003</v>
      </c>
      <c r="E86" s="20">
        <v>246.27500000000001</v>
      </c>
      <c r="F86" s="20">
        <v>1429.1759999999999</v>
      </c>
      <c r="G86" s="20">
        <v>1117.01</v>
      </c>
      <c r="H86" s="20">
        <v>263.15300000000002</v>
      </c>
    </row>
    <row r="87" spans="1:8" x14ac:dyDescent="0.55000000000000004">
      <c r="A87" s="19">
        <v>43935</v>
      </c>
      <c r="B87" s="20">
        <v>1319.76</v>
      </c>
      <c r="C87" s="20">
        <v>1869.825</v>
      </c>
      <c r="D87" s="20">
        <v>799.93899999999996</v>
      </c>
      <c r="E87" s="20">
        <v>248.75700000000001</v>
      </c>
      <c r="F87" s="20">
        <v>1492.806</v>
      </c>
      <c r="G87" s="20">
        <v>1164.155</v>
      </c>
      <c r="H87" s="20">
        <v>266.46899999999999</v>
      </c>
    </row>
    <row r="88" spans="1:8" x14ac:dyDescent="0.55000000000000004">
      <c r="A88" s="19">
        <v>43936</v>
      </c>
      <c r="B88" s="20">
        <v>1366.768</v>
      </c>
      <c r="C88" s="20">
        <v>1947.614</v>
      </c>
      <c r="D88" s="20">
        <v>845.83</v>
      </c>
      <c r="E88" s="20">
        <v>249.726</v>
      </c>
      <c r="F88" s="20">
        <v>1567.1969999999999</v>
      </c>
      <c r="G88" s="20">
        <v>1223.6030000000001</v>
      </c>
      <c r="H88" s="20">
        <v>270.37</v>
      </c>
    </row>
    <row r="89" spans="1:8" x14ac:dyDescent="0.55000000000000004">
      <c r="A89" s="19">
        <v>43937</v>
      </c>
      <c r="B89" s="20">
        <v>1427.451</v>
      </c>
      <c r="C89" s="20">
        <v>2036.64</v>
      </c>
      <c r="D89" s="20">
        <v>892.221</v>
      </c>
      <c r="E89" s="20">
        <v>250.58</v>
      </c>
      <c r="F89" s="20">
        <v>1644.9459999999999</v>
      </c>
      <c r="G89" s="20">
        <v>1284.921</v>
      </c>
      <c r="H89" s="20">
        <v>273.29700000000003</v>
      </c>
    </row>
    <row r="90" spans="1:8" x14ac:dyDescent="0.55000000000000004">
      <c r="A90" s="19">
        <v>43938</v>
      </c>
      <c r="B90" s="20">
        <v>1480.808</v>
      </c>
      <c r="C90" s="20">
        <v>2136.085</v>
      </c>
      <c r="D90" s="20">
        <v>948.06899999999996</v>
      </c>
      <c r="E90" s="20">
        <v>252.90600000000001</v>
      </c>
      <c r="F90" s="20">
        <v>1717.856</v>
      </c>
      <c r="G90" s="20">
        <v>1352.636</v>
      </c>
      <c r="H90" s="20">
        <v>274.85700000000003</v>
      </c>
    </row>
    <row r="91" spans="1:8" x14ac:dyDescent="0.55000000000000004">
      <c r="A91" s="19">
        <v>43939</v>
      </c>
      <c r="B91" s="20">
        <v>1526.549</v>
      </c>
      <c r="C91" s="20">
        <v>2218.1750000000002</v>
      </c>
      <c r="D91" s="20">
        <v>988.15499999999997</v>
      </c>
      <c r="E91" s="20">
        <v>254.69</v>
      </c>
      <c r="F91" s="20">
        <v>1787.13</v>
      </c>
      <c r="G91" s="20">
        <v>1404.998</v>
      </c>
      <c r="H91" s="20">
        <v>277.39299999999997</v>
      </c>
    </row>
    <row r="92" spans="1:8" x14ac:dyDescent="0.55000000000000004">
      <c r="A92" s="19">
        <v>43940</v>
      </c>
      <c r="B92" s="20">
        <v>1570.8309999999999</v>
      </c>
      <c r="C92" s="20">
        <v>2294.5369999999998</v>
      </c>
      <c r="D92" s="20">
        <v>1032.8119999999999</v>
      </c>
      <c r="E92" s="20">
        <v>256.31900000000002</v>
      </c>
      <c r="F92" s="20">
        <v>1843.7670000000001</v>
      </c>
      <c r="G92" s="20">
        <v>1443.1859999999999</v>
      </c>
      <c r="H92" s="20">
        <v>279.149</v>
      </c>
    </row>
    <row r="93" spans="1:8" x14ac:dyDescent="0.55000000000000004">
      <c r="A93" s="19">
        <v>43941</v>
      </c>
      <c r="B93" s="20">
        <v>1615.7170000000001</v>
      </c>
      <c r="C93" s="20">
        <v>2384.9029999999998</v>
      </c>
      <c r="D93" s="20">
        <v>1077.7840000000001</v>
      </c>
      <c r="E93" s="20">
        <v>256.82299999999998</v>
      </c>
      <c r="F93" s="20">
        <v>1915.152</v>
      </c>
      <c r="G93" s="20">
        <v>1488.559</v>
      </c>
      <c r="H93" s="20">
        <v>280.904</v>
      </c>
    </row>
    <row r="94" spans="1:8" x14ac:dyDescent="0.55000000000000004">
      <c r="A94" s="19">
        <v>43942</v>
      </c>
      <c r="B94" s="20">
        <v>1659.2439999999999</v>
      </c>
      <c r="C94" s="20">
        <v>2463.2260000000001</v>
      </c>
      <c r="D94" s="20">
        <v>1119.5519999999999</v>
      </c>
      <c r="E94" s="20">
        <v>257.67599999999999</v>
      </c>
      <c r="F94" s="20">
        <v>1984.998</v>
      </c>
      <c r="G94" s="20">
        <v>1558.145</v>
      </c>
      <c r="H94" s="20">
        <v>281.88</v>
      </c>
    </row>
    <row r="95" spans="1:8" x14ac:dyDescent="0.55000000000000004">
      <c r="A95" s="19">
        <v>43943</v>
      </c>
      <c r="B95" s="20">
        <v>1707.616</v>
      </c>
      <c r="C95" s="20">
        <v>2552.9810000000002</v>
      </c>
      <c r="D95" s="20">
        <v>1168.0440000000001</v>
      </c>
      <c r="E95" s="20">
        <v>257.947</v>
      </c>
      <c r="F95" s="20">
        <v>2065.5320000000002</v>
      </c>
      <c r="G95" s="20">
        <v>1629.2070000000001</v>
      </c>
      <c r="H95" s="20">
        <v>283.05</v>
      </c>
    </row>
    <row r="96" spans="1:8" x14ac:dyDescent="0.55000000000000004">
      <c r="A96" s="19">
        <v>43944</v>
      </c>
      <c r="B96" s="20">
        <v>1754.644</v>
      </c>
      <c r="C96" s="20">
        <v>2648.9969999999998</v>
      </c>
      <c r="D96" s="20">
        <v>1215.5640000000001</v>
      </c>
      <c r="E96" s="20">
        <v>258.33499999999998</v>
      </c>
      <c r="F96" s="20">
        <v>2141.0520000000001</v>
      </c>
      <c r="G96" s="20">
        <v>1703.8119999999999</v>
      </c>
      <c r="H96" s="20">
        <v>284.02600000000001</v>
      </c>
    </row>
    <row r="97" spans="1:8" x14ac:dyDescent="0.55000000000000004">
      <c r="A97" s="19">
        <v>43945</v>
      </c>
      <c r="B97" s="20">
        <v>1793.4680000000001</v>
      </c>
      <c r="C97" s="20">
        <v>2745.0120000000002</v>
      </c>
      <c r="D97" s="20">
        <v>1258.645</v>
      </c>
      <c r="E97" s="20">
        <v>258.91699999999997</v>
      </c>
      <c r="F97" s="20">
        <v>2213.9769999999999</v>
      </c>
      <c r="G97" s="20">
        <v>1780.4839999999999</v>
      </c>
      <c r="H97" s="20">
        <v>285.00099999999998</v>
      </c>
    </row>
    <row r="98" spans="1:8" x14ac:dyDescent="0.55000000000000004">
      <c r="A98" s="19">
        <v>43946</v>
      </c>
      <c r="B98" s="20">
        <v>1838.9570000000001</v>
      </c>
      <c r="C98" s="20">
        <v>2837.8710000000001</v>
      </c>
      <c r="D98" s="20">
        <v>1300.203</v>
      </c>
      <c r="E98" s="20">
        <v>259.57600000000002</v>
      </c>
      <c r="F98" s="20">
        <v>2269.2350000000001</v>
      </c>
      <c r="G98" s="20">
        <v>1827.038</v>
      </c>
      <c r="H98" s="20">
        <v>286.75700000000001</v>
      </c>
    </row>
    <row r="99" spans="1:8" x14ac:dyDescent="0.55000000000000004">
      <c r="A99" s="19">
        <v>43947</v>
      </c>
      <c r="B99" s="20">
        <v>1876.452</v>
      </c>
      <c r="C99" s="20">
        <v>2915.8820000000001</v>
      </c>
      <c r="D99" s="20">
        <v>1332.0139999999999</v>
      </c>
      <c r="E99" s="20">
        <v>260.351</v>
      </c>
      <c r="F99" s="20">
        <v>2320.11</v>
      </c>
      <c r="G99" s="20">
        <v>1856.5650000000001</v>
      </c>
      <c r="H99" s="20">
        <v>286.56099999999998</v>
      </c>
    </row>
    <row r="100" spans="1:8" x14ac:dyDescent="0.55000000000000004">
      <c r="A100" s="19">
        <v>43948</v>
      </c>
      <c r="B100" s="20">
        <v>1914.931</v>
      </c>
      <c r="C100" s="20">
        <v>2989.9250000000002</v>
      </c>
      <c r="D100" s="20">
        <v>1375.5150000000001</v>
      </c>
      <c r="E100" s="20">
        <v>260.62299999999999</v>
      </c>
      <c r="F100" s="20">
        <v>2389.0909999999999</v>
      </c>
      <c r="G100" s="20">
        <v>1911.9780000000001</v>
      </c>
      <c r="H100" s="20">
        <v>287.14699999999999</v>
      </c>
    </row>
    <row r="101" spans="1:8" x14ac:dyDescent="0.55000000000000004">
      <c r="A101" s="19">
        <v>43949</v>
      </c>
      <c r="B101" s="20">
        <v>1952.992</v>
      </c>
      <c r="C101" s="20">
        <v>3063.7359999999999</v>
      </c>
      <c r="D101" s="20">
        <v>1415.5229999999999</v>
      </c>
      <c r="E101" s="20">
        <v>261.51499999999999</v>
      </c>
      <c r="F101" s="20">
        <v>2458.3359999999998</v>
      </c>
      <c r="G101" s="20">
        <v>1985.008</v>
      </c>
      <c r="H101" s="20">
        <v>287.53699999999998</v>
      </c>
    </row>
    <row r="102" spans="1:8" x14ac:dyDescent="0.55000000000000004">
      <c r="A102" s="19">
        <v>43950</v>
      </c>
      <c r="B102" s="20">
        <v>1991.1179999999999</v>
      </c>
      <c r="C102" s="20">
        <v>3144.3939999999998</v>
      </c>
      <c r="D102" s="20">
        <v>1459.8910000000001</v>
      </c>
      <c r="E102" s="20">
        <v>261.82499999999999</v>
      </c>
      <c r="F102" s="20">
        <v>2538.049</v>
      </c>
      <c r="G102" s="20">
        <v>2063.5500000000002</v>
      </c>
      <c r="H102" s="20">
        <v>287.92700000000002</v>
      </c>
    </row>
    <row r="103" spans="1:8" x14ac:dyDescent="0.55000000000000004">
      <c r="A103" s="19">
        <v>43951</v>
      </c>
      <c r="B103" s="20">
        <v>2032.579</v>
      </c>
      <c r="C103" s="20">
        <v>3233.6109999999999</v>
      </c>
      <c r="D103" s="20">
        <v>1502.9459999999999</v>
      </c>
      <c r="E103" s="20">
        <v>262.36799999999999</v>
      </c>
      <c r="F103" s="20">
        <v>2610.7829999999999</v>
      </c>
      <c r="G103" s="20">
        <v>2126.049</v>
      </c>
      <c r="H103" s="20">
        <v>288.512</v>
      </c>
    </row>
    <row r="104" spans="1:8" x14ac:dyDescent="0.55000000000000004">
      <c r="A104" s="19">
        <v>43952</v>
      </c>
      <c r="B104" s="20">
        <v>2078.5369999999998</v>
      </c>
      <c r="C104" s="20">
        <v>3338.4189999999999</v>
      </c>
      <c r="D104" s="20">
        <v>1550.518</v>
      </c>
      <c r="E104" s="20">
        <v>262.83300000000003</v>
      </c>
      <c r="F104" s="20">
        <v>2680.1750000000002</v>
      </c>
      <c r="G104" s="20">
        <v>2178.4110000000001</v>
      </c>
      <c r="H104" s="20">
        <v>289.68299999999999</v>
      </c>
    </row>
    <row r="105" spans="1:8" x14ac:dyDescent="0.55000000000000004">
      <c r="A105" s="19">
        <v>43953</v>
      </c>
      <c r="B105" s="20">
        <v>2115.4589999999998</v>
      </c>
      <c r="C105" s="20">
        <v>3418.8119999999999</v>
      </c>
      <c r="D105" s="20">
        <v>1586.1389999999999</v>
      </c>
      <c r="E105" s="20">
        <v>263.64800000000002</v>
      </c>
      <c r="F105" s="20">
        <v>2727.413</v>
      </c>
      <c r="G105" s="20">
        <v>2207.8389999999999</v>
      </c>
      <c r="H105" s="20">
        <v>290.07299999999998</v>
      </c>
    </row>
    <row r="106" spans="1:8" x14ac:dyDescent="0.55000000000000004">
      <c r="A106" s="19">
        <v>43954</v>
      </c>
      <c r="B106" s="20">
        <v>2147.5250000000001</v>
      </c>
      <c r="C106" s="20">
        <v>3490.1</v>
      </c>
      <c r="D106" s="20">
        <v>1619.211</v>
      </c>
      <c r="E106" s="20">
        <v>264.53899999999999</v>
      </c>
      <c r="F106" s="20">
        <v>2771.0160000000001</v>
      </c>
      <c r="G106" s="20">
        <v>2233.5279999999998</v>
      </c>
      <c r="H106" s="20">
        <v>290.07299999999998</v>
      </c>
    </row>
    <row r="107" spans="1:8" x14ac:dyDescent="0.55000000000000004">
      <c r="A107" s="19">
        <v>43955</v>
      </c>
      <c r="B107" s="20">
        <v>2179.806</v>
      </c>
      <c r="C107" s="20">
        <v>3561.596</v>
      </c>
      <c r="D107" s="20">
        <v>1655.357</v>
      </c>
      <c r="E107" s="20">
        <v>265.50900000000001</v>
      </c>
      <c r="F107" s="20">
        <v>2820.556</v>
      </c>
      <c r="G107" s="20">
        <v>2280.3780000000002</v>
      </c>
      <c r="H107" s="20">
        <v>289.87799999999999</v>
      </c>
    </row>
    <row r="108" spans="1:8" x14ac:dyDescent="0.55000000000000004">
      <c r="A108" s="19">
        <v>43956</v>
      </c>
      <c r="B108" s="20">
        <v>2214.2420000000002</v>
      </c>
      <c r="C108" s="20">
        <v>3633.7440000000001</v>
      </c>
      <c r="D108" s="20">
        <v>1692.002</v>
      </c>
      <c r="E108" s="20">
        <v>266.59500000000003</v>
      </c>
      <c r="F108" s="20">
        <v>2874.5830000000001</v>
      </c>
      <c r="G108" s="20">
        <v>2345.0419999999999</v>
      </c>
      <c r="H108" s="20">
        <v>290.26799999999997</v>
      </c>
    </row>
    <row r="109" spans="1:8" x14ac:dyDescent="0.55000000000000004">
      <c r="A109" s="19">
        <v>43957</v>
      </c>
      <c r="B109" s="20">
        <v>2252.4340000000002</v>
      </c>
      <c r="C109" s="20">
        <v>3707.2820000000002</v>
      </c>
      <c r="D109" s="20">
        <v>1731.826</v>
      </c>
      <c r="E109" s="20">
        <v>267.33100000000002</v>
      </c>
      <c r="F109" s="20">
        <v>2930.7649999999999</v>
      </c>
      <c r="G109" s="20">
        <v>2418.4659999999999</v>
      </c>
      <c r="H109" s="20">
        <v>290.46300000000002</v>
      </c>
    </row>
    <row r="110" spans="1:8" x14ac:dyDescent="0.55000000000000004">
      <c r="A110" s="19">
        <v>43958</v>
      </c>
      <c r="B110" s="20">
        <v>2291.0770000000002</v>
      </c>
      <c r="C110" s="20">
        <v>3790.6030000000001</v>
      </c>
      <c r="D110" s="20">
        <v>1765.2139999999999</v>
      </c>
      <c r="E110" s="20">
        <v>268.06799999999998</v>
      </c>
      <c r="F110" s="20">
        <v>2985.9940000000001</v>
      </c>
      <c r="G110" s="20">
        <v>2495.9259999999999</v>
      </c>
      <c r="H110" s="20">
        <v>290.65800000000002</v>
      </c>
    </row>
    <row r="111" spans="1:8" x14ac:dyDescent="0.55000000000000004">
      <c r="A111" s="19">
        <v>43959</v>
      </c>
      <c r="B111" s="20">
        <v>2328.9670000000001</v>
      </c>
      <c r="C111" s="20">
        <v>3872.2550000000001</v>
      </c>
      <c r="D111" s="20">
        <v>1796.7360000000001</v>
      </c>
      <c r="E111" s="20">
        <v>268.262</v>
      </c>
      <c r="F111" s="20">
        <v>3030.6959999999999</v>
      </c>
      <c r="G111" s="20">
        <v>2564.8220000000001</v>
      </c>
      <c r="H111" s="20">
        <v>291.048</v>
      </c>
    </row>
    <row r="112" spans="1:8" x14ac:dyDescent="0.55000000000000004">
      <c r="A112" s="19">
        <v>43960</v>
      </c>
      <c r="B112" s="20">
        <v>2363.9459999999999</v>
      </c>
      <c r="C112" s="20">
        <v>3945.7089999999998</v>
      </c>
      <c r="D112" s="20">
        <v>1826.84</v>
      </c>
      <c r="E112" s="20">
        <v>269.07600000000002</v>
      </c>
      <c r="F112" s="20">
        <v>3062.2170000000001</v>
      </c>
      <c r="G112" s="20">
        <v>2614.92</v>
      </c>
      <c r="H112" s="20">
        <v>291.43799999999999</v>
      </c>
    </row>
    <row r="113" spans="1:8" x14ac:dyDescent="0.55000000000000004">
      <c r="A113" s="19">
        <v>43961</v>
      </c>
      <c r="B113" s="20">
        <v>2392.4580000000001</v>
      </c>
      <c r="C113" s="20">
        <v>4002.018</v>
      </c>
      <c r="D113" s="20">
        <v>1854.107</v>
      </c>
      <c r="E113" s="20">
        <v>269.42500000000001</v>
      </c>
      <c r="F113" s="20">
        <v>3096.2460000000001</v>
      </c>
      <c r="G113" s="20">
        <v>2642.2809999999999</v>
      </c>
      <c r="H113" s="20">
        <v>292.02300000000002</v>
      </c>
    </row>
    <row r="114" spans="1:8" x14ac:dyDescent="0.55000000000000004">
      <c r="A114" s="19">
        <v>43962</v>
      </c>
      <c r="B114" s="20">
        <v>2422.6880000000001</v>
      </c>
      <c r="C114" s="20">
        <v>4059.3209999999999</v>
      </c>
      <c r="D114" s="20">
        <v>1881.0070000000001</v>
      </c>
      <c r="E114" s="20">
        <v>270.27800000000002</v>
      </c>
      <c r="F114" s="20">
        <v>3148.777</v>
      </c>
      <c r="G114" s="20">
        <v>2687.0639999999999</v>
      </c>
      <c r="H114" s="20">
        <v>292.02300000000002</v>
      </c>
    </row>
    <row r="115" spans="1:8" x14ac:dyDescent="0.55000000000000004">
      <c r="A115" s="19">
        <v>43963</v>
      </c>
      <c r="B115" s="20">
        <v>2457.7550000000001</v>
      </c>
      <c r="C115" s="20">
        <v>4129.5550000000003</v>
      </c>
      <c r="D115" s="20">
        <v>1910.3489999999999</v>
      </c>
      <c r="E115" s="20">
        <v>270.666</v>
      </c>
      <c r="F115" s="20">
        <v>3198.5079999999998</v>
      </c>
      <c r="G115" s="20">
        <v>2761.2759999999998</v>
      </c>
      <c r="H115" s="20">
        <v>292.02300000000002</v>
      </c>
    </row>
    <row r="116" spans="1:8" x14ac:dyDescent="0.55000000000000004">
      <c r="A116" s="19">
        <v>43964</v>
      </c>
      <c r="B116" s="20">
        <v>2489.3910000000001</v>
      </c>
      <c r="C116" s="20">
        <v>4189.6750000000002</v>
      </c>
      <c r="D116" s="20">
        <v>1942.5809999999999</v>
      </c>
      <c r="E116" s="20">
        <v>271.01499999999999</v>
      </c>
      <c r="F116" s="20">
        <v>3246.8609999999999</v>
      </c>
      <c r="G116" s="20">
        <v>2830.172</v>
      </c>
      <c r="H116" s="20">
        <v>292.02300000000002</v>
      </c>
    </row>
    <row r="117" spans="1:8" x14ac:dyDescent="0.55000000000000004">
      <c r="A117" s="19">
        <v>43965</v>
      </c>
      <c r="B117" s="20">
        <v>2526.761</v>
      </c>
      <c r="C117" s="20">
        <v>4267.4430000000002</v>
      </c>
      <c r="D117" s="20">
        <v>1971.739</v>
      </c>
      <c r="E117" s="20">
        <v>272.17899999999997</v>
      </c>
      <c r="F117" s="20">
        <v>3285.127</v>
      </c>
      <c r="G117" s="20">
        <v>2895.1320000000001</v>
      </c>
      <c r="H117" s="20">
        <v>292.21899999999999</v>
      </c>
    </row>
    <row r="118" spans="1:8" x14ac:dyDescent="0.55000000000000004">
      <c r="A118" s="19">
        <v>43966</v>
      </c>
      <c r="B118" s="20">
        <v>2562.259</v>
      </c>
      <c r="C118" s="20">
        <v>4342.0889999999999</v>
      </c>
      <c r="D118" s="20">
        <v>2005.127</v>
      </c>
      <c r="E118" s="20">
        <v>272.79899999999998</v>
      </c>
      <c r="F118" s="20">
        <v>3322.029</v>
      </c>
      <c r="G118" s="20">
        <v>2962.8470000000002</v>
      </c>
      <c r="H118" s="20">
        <v>292.21899999999999</v>
      </c>
    </row>
    <row r="119" spans="1:8" x14ac:dyDescent="0.55000000000000004">
      <c r="A119" s="19">
        <v>43967</v>
      </c>
      <c r="B119" s="20">
        <v>2598.7280000000001</v>
      </c>
      <c r="C119" s="20">
        <v>4414.33</v>
      </c>
      <c r="D119" s="20">
        <v>2035.4680000000001</v>
      </c>
      <c r="E119" s="20">
        <v>273.14800000000002</v>
      </c>
      <c r="F119" s="20">
        <v>3352.3040000000001</v>
      </c>
      <c r="G119" s="20">
        <v>2998.0830000000001</v>
      </c>
      <c r="H119" s="20">
        <v>292.41399999999999</v>
      </c>
    </row>
    <row r="120" spans="1:8" x14ac:dyDescent="0.55000000000000004">
      <c r="A120" s="19">
        <v>43968</v>
      </c>
      <c r="B120" s="20">
        <v>2626.98</v>
      </c>
      <c r="C120" s="20">
        <v>4470.5879999999997</v>
      </c>
      <c r="D120" s="20">
        <v>2067.1999999999998</v>
      </c>
      <c r="E120" s="20">
        <v>273.536</v>
      </c>
      <c r="F120" s="20">
        <v>3379.076</v>
      </c>
      <c r="G120" s="20">
        <v>3023.5749999999998</v>
      </c>
      <c r="H120" s="20">
        <v>292.41399999999999</v>
      </c>
    </row>
    <row r="121" spans="1:8" x14ac:dyDescent="0.55000000000000004">
      <c r="A121" s="19">
        <v>43969</v>
      </c>
      <c r="B121" s="20">
        <v>2658.73</v>
      </c>
      <c r="C121" s="20">
        <v>4537.5959999999995</v>
      </c>
      <c r="D121" s="20">
        <v>2095.7280000000001</v>
      </c>
      <c r="E121" s="20">
        <v>274.07900000000001</v>
      </c>
      <c r="F121" s="20">
        <v>3416.8139999999999</v>
      </c>
      <c r="G121" s="20">
        <v>3065.9949999999999</v>
      </c>
      <c r="H121" s="20">
        <v>292.41399999999999</v>
      </c>
    </row>
    <row r="122" spans="1:8" x14ac:dyDescent="0.55000000000000004">
      <c r="A122" s="19">
        <v>43970</v>
      </c>
      <c r="B122" s="20">
        <v>2691.4160000000002</v>
      </c>
      <c r="C122" s="20">
        <v>4599.1790000000001</v>
      </c>
      <c r="D122" s="20">
        <v>2122.0500000000002</v>
      </c>
      <c r="E122" s="20">
        <v>274.23399999999998</v>
      </c>
      <c r="F122" s="20">
        <v>3461.4720000000002</v>
      </c>
      <c r="G122" s="20">
        <v>3131.6439999999998</v>
      </c>
      <c r="H122" s="20">
        <v>293.19400000000002</v>
      </c>
    </row>
    <row r="123" spans="1:8" x14ac:dyDescent="0.55000000000000004">
      <c r="A123" s="19">
        <v>43971</v>
      </c>
      <c r="B123" s="20">
        <v>2726.8090000000002</v>
      </c>
      <c r="C123" s="20">
        <v>4667.7430000000004</v>
      </c>
      <c r="D123" s="20">
        <v>2155.0430000000001</v>
      </c>
      <c r="E123" s="20">
        <v>274.58300000000003</v>
      </c>
      <c r="F123" s="20">
        <v>3501.16</v>
      </c>
      <c r="G123" s="20">
        <v>3211.17</v>
      </c>
      <c r="H123" s="20">
        <v>293.19400000000002</v>
      </c>
    </row>
    <row r="124" spans="1:8" x14ac:dyDescent="0.55000000000000004">
      <c r="A124" s="19">
        <v>43972</v>
      </c>
      <c r="B124" s="20">
        <v>2763.2370000000001</v>
      </c>
      <c r="C124" s="20">
        <v>4743.2939999999999</v>
      </c>
      <c r="D124" s="20">
        <v>2184.3330000000001</v>
      </c>
      <c r="E124" s="20">
        <v>275.12599999999998</v>
      </c>
      <c r="F124" s="20">
        <v>3538.4290000000001</v>
      </c>
      <c r="G124" s="20">
        <v>3271.2089999999998</v>
      </c>
      <c r="H124" s="20">
        <v>293.38900000000001</v>
      </c>
    </row>
    <row r="125" spans="1:8" x14ac:dyDescent="0.55000000000000004">
      <c r="A125" s="19">
        <v>43973</v>
      </c>
      <c r="B125" s="20">
        <v>2800.1239999999998</v>
      </c>
      <c r="C125" s="20">
        <v>4814.8680000000004</v>
      </c>
      <c r="D125" s="20">
        <v>2212.9659999999999</v>
      </c>
      <c r="E125" s="20">
        <v>275.28100000000001</v>
      </c>
      <c r="F125" s="20">
        <v>3568.2350000000001</v>
      </c>
      <c r="G125" s="20">
        <v>3323.57</v>
      </c>
      <c r="H125" s="20">
        <v>293.38900000000001</v>
      </c>
    </row>
    <row r="126" spans="1:8" x14ac:dyDescent="0.55000000000000004">
      <c r="A126" s="19">
        <v>43974</v>
      </c>
      <c r="B126" s="20">
        <v>2836.4389999999999</v>
      </c>
      <c r="C126" s="20">
        <v>4875.5110000000004</v>
      </c>
      <c r="D126" s="20">
        <v>2236.7919999999999</v>
      </c>
      <c r="E126" s="20">
        <v>275.86200000000002</v>
      </c>
      <c r="F126" s="20">
        <v>3590.3290000000002</v>
      </c>
      <c r="G126" s="20">
        <v>3363.2350000000001</v>
      </c>
      <c r="H126" s="20">
        <v>293.38900000000001</v>
      </c>
    </row>
    <row r="127" spans="1:8" x14ac:dyDescent="0.55000000000000004">
      <c r="A127" s="19">
        <v>43975</v>
      </c>
      <c r="B127" s="20">
        <v>2865.848</v>
      </c>
      <c r="C127" s="20">
        <v>4936.1090000000004</v>
      </c>
      <c r="D127" s="20">
        <v>2261.826</v>
      </c>
      <c r="E127" s="20">
        <v>275.86200000000002</v>
      </c>
      <c r="F127" s="20">
        <v>3610.0929999999998</v>
      </c>
      <c r="G127" s="20">
        <v>3383.904</v>
      </c>
      <c r="H127" s="20">
        <v>293.38900000000001</v>
      </c>
    </row>
    <row r="128" spans="1:8" x14ac:dyDescent="0.55000000000000004">
      <c r="A128" s="19">
        <v>43976</v>
      </c>
      <c r="B128" s="20">
        <v>2894.3679999999999</v>
      </c>
      <c r="C128" s="20">
        <v>4993.4629999999997</v>
      </c>
      <c r="D128" s="20">
        <v>2287.1489999999999</v>
      </c>
      <c r="E128" s="20">
        <v>276.32799999999997</v>
      </c>
      <c r="F128" s="20">
        <v>3633.6529999999998</v>
      </c>
      <c r="G128" s="20">
        <v>3432.1309999999999</v>
      </c>
      <c r="H128" s="20">
        <v>293.38900000000001</v>
      </c>
    </row>
    <row r="129" spans="1:8" x14ac:dyDescent="0.55000000000000004">
      <c r="A129" s="19">
        <v>43977</v>
      </c>
      <c r="B129" s="20">
        <v>2923.308</v>
      </c>
      <c r="C129" s="20">
        <v>5049.7110000000002</v>
      </c>
      <c r="D129" s="20">
        <v>2307.297</v>
      </c>
      <c r="E129" s="20">
        <v>276.83199999999999</v>
      </c>
      <c r="F129" s="20">
        <v>3657.8440000000001</v>
      </c>
      <c r="G129" s="20">
        <v>3505.5549999999998</v>
      </c>
      <c r="H129" s="20">
        <v>293.38900000000001</v>
      </c>
    </row>
    <row r="130" spans="1:8" x14ac:dyDescent="0.55000000000000004">
      <c r="A130" s="19">
        <v>43978</v>
      </c>
      <c r="B130" s="20">
        <v>2952.4839999999999</v>
      </c>
      <c r="C130" s="20">
        <v>5106.0709999999999</v>
      </c>
      <c r="D130" s="20">
        <v>2330.5450000000001</v>
      </c>
      <c r="E130" s="20">
        <v>277.25799999999998</v>
      </c>
      <c r="F130" s="20">
        <v>3684.2779999999998</v>
      </c>
      <c r="G130" s="20">
        <v>3584.2939999999999</v>
      </c>
      <c r="H130" s="20">
        <v>293.38900000000001</v>
      </c>
    </row>
    <row r="131" spans="1:8" x14ac:dyDescent="0.55000000000000004">
      <c r="A131" s="19">
        <v>43979</v>
      </c>
      <c r="B131" s="20">
        <v>2987.9769999999999</v>
      </c>
      <c r="C131" s="20">
        <v>5169.9520000000002</v>
      </c>
      <c r="D131" s="20">
        <v>2351.2190000000001</v>
      </c>
      <c r="E131" s="20">
        <v>277.83999999999997</v>
      </c>
      <c r="F131" s="20">
        <v>3709.701</v>
      </c>
      <c r="G131" s="20">
        <v>3660.4740000000002</v>
      </c>
      <c r="H131" s="20">
        <v>293.38900000000001</v>
      </c>
    </row>
    <row r="132" spans="1:8" x14ac:dyDescent="0.55000000000000004">
      <c r="A132" s="19">
        <v>43980</v>
      </c>
      <c r="B132" s="20">
        <v>3023.6709999999998</v>
      </c>
      <c r="C132" s="20">
        <v>5245.2929999999997</v>
      </c>
      <c r="D132" s="20">
        <v>2379.3000000000002</v>
      </c>
      <c r="E132" s="20">
        <v>278.577</v>
      </c>
      <c r="F132" s="20">
        <v>3731.7660000000001</v>
      </c>
      <c r="G132" s="20">
        <v>3736.556</v>
      </c>
      <c r="H132" s="20">
        <v>293.38900000000001</v>
      </c>
    </row>
    <row r="133" spans="1:8" x14ac:dyDescent="0.55000000000000004">
      <c r="A133" s="19">
        <v>43981</v>
      </c>
      <c r="B133" s="20">
        <v>3065.41</v>
      </c>
      <c r="C133" s="20">
        <v>5314.62</v>
      </c>
      <c r="D133" s="20">
        <v>2399.317</v>
      </c>
      <c r="E133" s="20">
        <v>278.887</v>
      </c>
      <c r="F133" s="20">
        <v>3747.8789999999999</v>
      </c>
      <c r="G133" s="20">
        <v>3779.0749999999998</v>
      </c>
      <c r="H133" s="20">
        <v>293.38900000000001</v>
      </c>
    </row>
    <row r="134" spans="1:8" x14ac:dyDescent="0.55000000000000004">
      <c r="A134" s="19">
        <v>43982</v>
      </c>
      <c r="B134" s="20">
        <v>3094.4720000000002</v>
      </c>
      <c r="C134" s="20">
        <v>5371.4480000000003</v>
      </c>
      <c r="D134" s="20">
        <v>2418.4929999999999</v>
      </c>
      <c r="E134" s="20">
        <v>279.27499999999998</v>
      </c>
      <c r="F134" s="20">
        <v>3763.5520000000001</v>
      </c>
      <c r="G134" s="20">
        <v>3805.1570000000002</v>
      </c>
      <c r="H134" s="20">
        <v>293.38900000000001</v>
      </c>
    </row>
    <row r="135" spans="1:8" x14ac:dyDescent="0.55000000000000004">
      <c r="A135" s="19">
        <v>43983</v>
      </c>
      <c r="B135" s="20">
        <v>3123.223</v>
      </c>
      <c r="C135" s="20">
        <v>5425.0349999999999</v>
      </c>
      <c r="D135" s="20">
        <v>2439.4029999999998</v>
      </c>
      <c r="E135" s="20">
        <v>280.012</v>
      </c>
      <c r="F135" s="20">
        <v>3784.576</v>
      </c>
      <c r="G135" s="20">
        <v>3868.9360000000001</v>
      </c>
      <c r="H135" s="20">
        <v>293.38900000000001</v>
      </c>
    </row>
    <row r="136" spans="1:8" x14ac:dyDescent="0.55000000000000004">
      <c r="A136" s="19">
        <v>43984</v>
      </c>
      <c r="B136" s="20">
        <v>3151.768</v>
      </c>
      <c r="C136" s="20">
        <v>5485.3810000000003</v>
      </c>
      <c r="D136" s="20">
        <v>2455.8739999999998</v>
      </c>
      <c r="E136" s="20">
        <v>280.322</v>
      </c>
      <c r="F136" s="20">
        <v>3806.0839999999998</v>
      </c>
      <c r="G136" s="20">
        <v>3957.6149999999998</v>
      </c>
      <c r="H136" s="20">
        <v>293.38900000000001</v>
      </c>
    </row>
    <row r="137" spans="1:8" x14ac:dyDescent="0.55000000000000004">
      <c r="A137" s="19">
        <v>43985</v>
      </c>
      <c r="B137" s="20">
        <v>3179.404</v>
      </c>
      <c r="C137" s="20">
        <v>5542.9210000000003</v>
      </c>
      <c r="D137" s="20">
        <v>2473.7890000000002</v>
      </c>
      <c r="E137" s="20">
        <v>280.74799999999999</v>
      </c>
      <c r="F137" s="20">
        <v>3825.759</v>
      </c>
      <c r="G137" s="20">
        <v>4060.5659999999998</v>
      </c>
      <c r="H137" s="20">
        <v>293.38900000000001</v>
      </c>
    </row>
    <row r="138" spans="1:8" x14ac:dyDescent="0.55000000000000004">
      <c r="A138" s="19">
        <v>43986</v>
      </c>
      <c r="B138" s="20">
        <v>3219.5610000000001</v>
      </c>
      <c r="C138" s="20">
        <v>5626.8280000000004</v>
      </c>
      <c r="D138" s="20">
        <v>2489.078</v>
      </c>
      <c r="E138" s="20">
        <v>281.02</v>
      </c>
      <c r="F138" s="20">
        <v>3843.8510000000001</v>
      </c>
      <c r="G138" s="20">
        <v>4162.8289999999997</v>
      </c>
      <c r="H138" s="20">
        <v>293.38900000000001</v>
      </c>
    </row>
    <row r="139" spans="1:8" x14ac:dyDescent="0.55000000000000004">
      <c r="A139" s="19">
        <v>43987</v>
      </c>
      <c r="B139" s="20">
        <v>3256.01</v>
      </c>
      <c r="C139" s="20">
        <v>5706.2449999999999</v>
      </c>
      <c r="D139" s="20">
        <v>2502.922</v>
      </c>
      <c r="E139" s="20">
        <v>281.214</v>
      </c>
      <c r="F139" s="20">
        <v>3860.067</v>
      </c>
      <c r="G139" s="20">
        <v>4275.6220000000003</v>
      </c>
      <c r="H139" s="20">
        <v>293.38900000000001</v>
      </c>
    </row>
    <row r="140" spans="1:8" x14ac:dyDescent="0.55000000000000004">
      <c r="A140" s="19">
        <v>43988</v>
      </c>
      <c r="B140" s="20">
        <v>3295.1320000000001</v>
      </c>
      <c r="C140" s="20">
        <v>5767.1279999999997</v>
      </c>
      <c r="D140" s="20">
        <v>2516.6860000000001</v>
      </c>
      <c r="E140" s="20">
        <v>281.48500000000001</v>
      </c>
      <c r="F140" s="20">
        <v>3871.6640000000002</v>
      </c>
      <c r="G140" s="20">
        <v>4352.6880000000001</v>
      </c>
      <c r="H140" s="20">
        <v>293.38900000000001</v>
      </c>
    </row>
    <row r="141" spans="1:8" x14ac:dyDescent="0.55000000000000004">
      <c r="A141" s="19">
        <v>43989</v>
      </c>
      <c r="B141" s="20">
        <v>3324.8270000000002</v>
      </c>
      <c r="C141" s="20">
        <v>5820.674</v>
      </c>
      <c r="D141" s="20">
        <v>2527.509</v>
      </c>
      <c r="E141" s="20">
        <v>281.71800000000002</v>
      </c>
      <c r="F141" s="20">
        <v>3882.1759999999999</v>
      </c>
      <c r="G141" s="20">
        <v>4398.16</v>
      </c>
      <c r="H141" s="20">
        <v>293.38900000000001</v>
      </c>
    </row>
    <row r="142" spans="1:8" x14ac:dyDescent="0.55000000000000004">
      <c r="A142" s="19">
        <v>43990</v>
      </c>
      <c r="B142" s="20">
        <v>3352.7170000000001</v>
      </c>
      <c r="C142" s="20">
        <v>5871.4340000000002</v>
      </c>
      <c r="D142" s="20">
        <v>2539.3560000000002</v>
      </c>
      <c r="E142" s="20">
        <v>281.79500000000002</v>
      </c>
      <c r="F142" s="20">
        <v>3898.127</v>
      </c>
      <c r="G142" s="20">
        <v>4464.7920000000004</v>
      </c>
      <c r="H142" s="20">
        <v>293.38900000000001</v>
      </c>
    </row>
    <row r="143" spans="1:8" x14ac:dyDescent="0.55000000000000004">
      <c r="A143" s="19">
        <v>43991</v>
      </c>
      <c r="B143" s="20">
        <v>3383.3139999999999</v>
      </c>
      <c r="C143" s="20">
        <v>5932.4740000000002</v>
      </c>
      <c r="D143" s="20">
        <v>2550.7570000000001</v>
      </c>
      <c r="E143" s="20">
        <v>282.06700000000001</v>
      </c>
      <c r="F143" s="20">
        <v>3915.0320000000002</v>
      </c>
      <c r="G143" s="20">
        <v>4556.9170000000004</v>
      </c>
      <c r="H143" s="20">
        <v>293.38900000000001</v>
      </c>
    </row>
    <row r="144" spans="1:8" x14ac:dyDescent="0.55000000000000004">
      <c r="A144" s="19">
        <v>43992</v>
      </c>
      <c r="B144" s="20">
        <v>3417.6860000000001</v>
      </c>
      <c r="C144" s="20">
        <v>5997.71</v>
      </c>
      <c r="D144" s="20">
        <v>2563.6289999999999</v>
      </c>
      <c r="E144" s="20">
        <v>282.49299999999999</v>
      </c>
      <c r="F144" s="20">
        <v>3932.39</v>
      </c>
      <c r="G144" s="20">
        <v>4698.3519999999999</v>
      </c>
      <c r="H144" s="20">
        <v>293.38900000000001</v>
      </c>
    </row>
    <row r="145" spans="1:8" x14ac:dyDescent="0.55000000000000004">
      <c r="A145" s="19">
        <v>43993</v>
      </c>
      <c r="B145" s="20">
        <v>3452.37</v>
      </c>
      <c r="C145" s="20">
        <v>6064.6279999999997</v>
      </c>
      <c r="D145" s="20">
        <v>2574.4520000000002</v>
      </c>
      <c r="E145" s="20">
        <v>282.64800000000002</v>
      </c>
      <c r="F145" s="20">
        <v>3947.0659999999998</v>
      </c>
      <c r="G145" s="20">
        <v>4825.7120000000004</v>
      </c>
      <c r="H145" s="20">
        <v>293.38900000000001</v>
      </c>
    </row>
    <row r="146" spans="1:8" x14ac:dyDescent="0.55000000000000004">
      <c r="A146" s="19">
        <v>43994</v>
      </c>
      <c r="B146" s="20">
        <v>3491.105</v>
      </c>
      <c r="C146" s="20">
        <v>6141.3980000000001</v>
      </c>
      <c r="D146" s="20">
        <v>2586.5619999999999</v>
      </c>
      <c r="E146" s="20">
        <v>282.84199999999998</v>
      </c>
      <c r="F146" s="20">
        <v>3962.5050000000001</v>
      </c>
      <c r="G146" s="20">
        <v>4957.3040000000001</v>
      </c>
      <c r="H146" s="20">
        <v>293.38900000000001</v>
      </c>
    </row>
    <row r="147" spans="1:8" x14ac:dyDescent="0.55000000000000004">
      <c r="A147" s="19">
        <v>43995</v>
      </c>
      <c r="B147" s="20">
        <v>3528.692</v>
      </c>
      <c r="C147" s="20">
        <v>6213.96</v>
      </c>
      <c r="D147" s="20">
        <v>2595.5189999999998</v>
      </c>
      <c r="E147" s="20">
        <v>283.851</v>
      </c>
      <c r="F147" s="20">
        <v>3975.509</v>
      </c>
      <c r="G147" s="20">
        <v>5059.8620000000001</v>
      </c>
      <c r="H147" s="20">
        <v>293.38900000000001</v>
      </c>
    </row>
    <row r="148" spans="1:8" x14ac:dyDescent="0.55000000000000004">
      <c r="A148" s="19">
        <v>43996</v>
      </c>
      <c r="B148" s="20">
        <v>3560.3850000000002</v>
      </c>
      <c r="C148" s="20">
        <v>6270.7340000000004</v>
      </c>
      <c r="D148" s="20">
        <v>2603.4520000000002</v>
      </c>
      <c r="E148" s="20">
        <v>284.43200000000002</v>
      </c>
      <c r="F148" s="20">
        <v>3987.3409999999999</v>
      </c>
      <c r="G148" s="20">
        <v>5101.0029999999997</v>
      </c>
      <c r="H148" s="20">
        <v>293.38900000000001</v>
      </c>
    </row>
    <row r="149" spans="1:8" x14ac:dyDescent="0.55000000000000004">
      <c r="A149" s="19">
        <v>43997</v>
      </c>
      <c r="B149" s="20">
        <v>3592.6309999999999</v>
      </c>
      <c r="C149" s="20">
        <v>6333.8109999999997</v>
      </c>
      <c r="D149" s="20">
        <v>2613.3560000000002</v>
      </c>
      <c r="E149" s="20">
        <v>284.89800000000002</v>
      </c>
      <c r="F149" s="20">
        <v>4002.3829999999998</v>
      </c>
      <c r="G149" s="20">
        <v>5168.3249999999998</v>
      </c>
      <c r="H149" s="20">
        <v>293.779</v>
      </c>
    </row>
    <row r="150" spans="1:8" x14ac:dyDescent="0.55000000000000004">
      <c r="A150" s="19">
        <v>43998</v>
      </c>
      <c r="B150" s="20">
        <v>3628.02</v>
      </c>
      <c r="C150" s="20">
        <v>6407.55</v>
      </c>
      <c r="D150" s="20">
        <v>2622.7860000000001</v>
      </c>
      <c r="E150" s="20">
        <v>285.78899999999999</v>
      </c>
      <c r="F150" s="20">
        <v>4018.1729999999998</v>
      </c>
      <c r="G150" s="20">
        <v>5288.2049999999999</v>
      </c>
      <c r="H150" s="20">
        <v>293.779</v>
      </c>
    </row>
    <row r="151" spans="1:8" x14ac:dyDescent="0.55000000000000004">
      <c r="A151" s="19">
        <v>43999</v>
      </c>
      <c r="B151" s="20">
        <v>3663.8150000000001</v>
      </c>
      <c r="C151" s="20">
        <v>6488.8019999999997</v>
      </c>
      <c r="D151" s="20">
        <v>2632.9789999999998</v>
      </c>
      <c r="E151" s="20">
        <v>286.60399999999998</v>
      </c>
      <c r="F151" s="20">
        <v>4032.8339999999998</v>
      </c>
      <c r="G151" s="20">
        <v>5431.6080000000002</v>
      </c>
      <c r="H151" s="20">
        <v>293.97399999999999</v>
      </c>
    </row>
    <row r="152" spans="1:8" x14ac:dyDescent="0.55000000000000004">
      <c r="A152" s="19">
        <v>44000</v>
      </c>
      <c r="B152" s="20">
        <v>3703.1790000000001</v>
      </c>
      <c r="C152" s="20">
        <v>6573.5889999999999</v>
      </c>
      <c r="D152" s="20">
        <v>2643.6439999999998</v>
      </c>
      <c r="E152" s="20">
        <v>287.30200000000002</v>
      </c>
      <c r="F152" s="20">
        <v>4047.7890000000002</v>
      </c>
      <c r="G152" s="20">
        <v>5578.85</v>
      </c>
      <c r="H152" s="20">
        <v>293.97399999999999</v>
      </c>
    </row>
    <row r="153" spans="1:8" x14ac:dyDescent="0.55000000000000004">
      <c r="A153" s="19">
        <v>44001</v>
      </c>
      <c r="B153" s="20">
        <v>3745.2629999999999</v>
      </c>
      <c r="C153" s="20">
        <v>6666.8680000000004</v>
      </c>
      <c r="D153" s="20">
        <v>2653.8359999999998</v>
      </c>
      <c r="E153" s="20">
        <v>287.37900000000002</v>
      </c>
      <c r="F153" s="20">
        <v>4062.1860000000001</v>
      </c>
      <c r="G153" s="20">
        <v>5698.2380000000003</v>
      </c>
      <c r="H153" s="20">
        <v>294.36399999999998</v>
      </c>
    </row>
    <row r="154" spans="1:8" x14ac:dyDescent="0.55000000000000004">
      <c r="A154" s="19">
        <v>44002</v>
      </c>
      <c r="B154" s="20">
        <v>3785.9549999999999</v>
      </c>
      <c r="C154" s="20">
        <v>6762.4660000000003</v>
      </c>
      <c r="D154" s="20">
        <v>2662.1109999999999</v>
      </c>
      <c r="E154" s="20">
        <v>289.31799999999998</v>
      </c>
      <c r="F154" s="20">
        <v>4071.951</v>
      </c>
      <c r="G154" s="20">
        <v>5767.3310000000001</v>
      </c>
      <c r="H154" s="20">
        <v>294.755</v>
      </c>
    </row>
    <row r="155" spans="1:8" x14ac:dyDescent="0.55000000000000004">
      <c r="A155" s="19">
        <v>44003</v>
      </c>
      <c r="B155" s="20">
        <v>3820.6680000000001</v>
      </c>
      <c r="C155" s="20">
        <v>6840.0720000000001</v>
      </c>
      <c r="D155" s="20">
        <v>2670.2020000000002</v>
      </c>
      <c r="E155" s="20">
        <v>289.822</v>
      </c>
      <c r="F155" s="20">
        <v>4081.07</v>
      </c>
      <c r="G155" s="20">
        <v>5798.9250000000002</v>
      </c>
      <c r="H155" s="20">
        <v>295.14499999999998</v>
      </c>
    </row>
    <row r="156" spans="1:8" x14ac:dyDescent="0.55000000000000004">
      <c r="A156" s="19">
        <v>44004</v>
      </c>
      <c r="B156" s="20">
        <v>3859.2750000000001</v>
      </c>
      <c r="C156" s="20">
        <v>6929.5870000000004</v>
      </c>
      <c r="D156" s="20">
        <v>2679.527</v>
      </c>
      <c r="E156" s="20">
        <v>290.52</v>
      </c>
      <c r="F156" s="20">
        <v>4094.1480000000001</v>
      </c>
      <c r="G156" s="20">
        <v>5877.6639999999998</v>
      </c>
      <c r="H156" s="20">
        <v>295.53500000000003</v>
      </c>
    </row>
    <row r="157" spans="1:8" x14ac:dyDescent="0.55000000000000004">
      <c r="A157" s="19">
        <v>44005</v>
      </c>
      <c r="B157" s="20">
        <v>3905.413</v>
      </c>
      <c r="C157" s="20">
        <v>7045.92</v>
      </c>
      <c r="D157" s="20">
        <v>2687.88</v>
      </c>
      <c r="E157" s="20">
        <v>291.64499999999998</v>
      </c>
      <c r="F157" s="20">
        <v>4107.0789999999997</v>
      </c>
      <c r="G157" s="20">
        <v>6006.7960000000003</v>
      </c>
      <c r="H157" s="20">
        <v>295.73</v>
      </c>
    </row>
    <row r="158" spans="1:8" x14ac:dyDescent="0.55000000000000004">
      <c r="A158" s="19">
        <v>44006</v>
      </c>
      <c r="B158" s="20">
        <v>3949.712</v>
      </c>
      <c r="C158" s="20">
        <v>7154.81</v>
      </c>
      <c r="D158" s="20">
        <v>2696.2869999999998</v>
      </c>
      <c r="E158" s="20">
        <v>293.08</v>
      </c>
      <c r="F158" s="20">
        <v>4118.4269999999997</v>
      </c>
      <c r="G158" s="20">
        <v>6173.9189999999999</v>
      </c>
      <c r="H158" s="20">
        <v>296.315</v>
      </c>
    </row>
    <row r="159" spans="1:8" x14ac:dyDescent="0.55000000000000004">
      <c r="A159" s="19">
        <v>44007</v>
      </c>
      <c r="B159" s="20">
        <v>3997.03</v>
      </c>
      <c r="C159" s="20">
        <v>7272.8549999999996</v>
      </c>
      <c r="D159" s="20">
        <v>2704.01</v>
      </c>
      <c r="E159" s="20">
        <v>294.51400000000001</v>
      </c>
      <c r="F159" s="20">
        <v>4128.6459999999997</v>
      </c>
      <c r="G159" s="20">
        <v>6300</v>
      </c>
      <c r="H159" s="20">
        <v>296.51</v>
      </c>
    </row>
    <row r="160" spans="1:8" x14ac:dyDescent="0.55000000000000004">
      <c r="A160" s="19">
        <v>44008</v>
      </c>
      <c r="B160" s="20">
        <v>4053.2220000000002</v>
      </c>
      <c r="C160" s="20">
        <v>7420.1779999999999</v>
      </c>
      <c r="D160" s="20">
        <v>2712.5990000000002</v>
      </c>
      <c r="E160" s="20">
        <v>294.74700000000001</v>
      </c>
      <c r="F160" s="20">
        <v>4138.0290000000005</v>
      </c>
      <c r="G160" s="20">
        <v>6418.4030000000002</v>
      </c>
      <c r="H160" s="20">
        <v>296.89999999999998</v>
      </c>
    </row>
    <row r="161" spans="1:8" x14ac:dyDescent="0.55000000000000004">
      <c r="A161" s="19">
        <v>44009</v>
      </c>
      <c r="B161" s="20">
        <v>4101.357</v>
      </c>
      <c r="C161" s="20">
        <v>7542.5929999999998</v>
      </c>
      <c r="D161" s="20">
        <v>2723.16</v>
      </c>
      <c r="E161" s="20">
        <v>298.04300000000001</v>
      </c>
      <c r="F161" s="20">
        <v>4147.3090000000002</v>
      </c>
      <c r="G161" s="20">
        <v>6493.2049999999999</v>
      </c>
      <c r="H161" s="20">
        <v>297.68099999999998</v>
      </c>
    </row>
    <row r="162" spans="1:8" x14ac:dyDescent="0.55000000000000004">
      <c r="A162" s="19">
        <v>44010</v>
      </c>
      <c r="B162" s="20">
        <v>4149.3069999999998</v>
      </c>
      <c r="C162" s="20">
        <v>7671.53</v>
      </c>
      <c r="D162" s="20">
        <v>2731.3820000000001</v>
      </c>
      <c r="E162" s="20">
        <v>301.06799999999998</v>
      </c>
      <c r="F162" s="20">
        <v>4153.1009999999997</v>
      </c>
      <c r="G162" s="20">
        <v>6534.5429999999997</v>
      </c>
      <c r="H162" s="20">
        <v>298.07100000000003</v>
      </c>
    </row>
    <row r="163" spans="1:8" x14ac:dyDescent="0.55000000000000004">
      <c r="A163" s="19">
        <v>44011</v>
      </c>
      <c r="B163" s="20">
        <v>4196.7340000000004</v>
      </c>
      <c r="C163" s="20">
        <v>7795.5770000000002</v>
      </c>
      <c r="D163" s="20">
        <v>2739.1570000000002</v>
      </c>
      <c r="E163" s="20">
        <v>303.78199999999998</v>
      </c>
      <c r="F163" s="20">
        <v>4161.9560000000001</v>
      </c>
      <c r="G163" s="20">
        <v>6606.0969999999998</v>
      </c>
      <c r="H163" s="20">
        <v>298.07100000000003</v>
      </c>
    </row>
    <row r="164" spans="1:8" x14ac:dyDescent="0.55000000000000004">
      <c r="A164" s="19">
        <v>44012</v>
      </c>
      <c r="B164" s="20">
        <v>4251.4809999999998</v>
      </c>
      <c r="C164" s="20">
        <v>7945.2370000000001</v>
      </c>
      <c r="D164" s="20">
        <v>2747.931</v>
      </c>
      <c r="E164" s="20">
        <v>307.11700000000002</v>
      </c>
      <c r="F164" s="20">
        <v>4167.8639999999996</v>
      </c>
      <c r="G164" s="20">
        <v>6685.3280000000004</v>
      </c>
      <c r="H164" s="20">
        <v>298.07100000000003</v>
      </c>
    </row>
    <row r="165" spans="1:8" x14ac:dyDescent="0.55000000000000004">
      <c r="A165" s="19">
        <v>44013</v>
      </c>
      <c r="B165" s="20">
        <v>4304.9080000000004</v>
      </c>
      <c r="C165" s="20">
        <v>8092.7879999999996</v>
      </c>
      <c r="D165" s="20">
        <v>2753.7629999999999</v>
      </c>
      <c r="E165" s="20">
        <v>310.25799999999998</v>
      </c>
      <c r="F165" s="20">
        <v>4168.7439999999997</v>
      </c>
      <c r="G165" s="20">
        <v>6752.65</v>
      </c>
      <c r="H165" s="20">
        <v>298.46100000000001</v>
      </c>
    </row>
    <row r="166" spans="1:8" x14ac:dyDescent="0.55000000000000004">
      <c r="A166" s="19">
        <v>44014</v>
      </c>
      <c r="B166" s="20">
        <v>4363.0690000000004</v>
      </c>
      <c r="C166" s="20">
        <v>8257.8240000000005</v>
      </c>
      <c r="D166" s="20">
        <v>2762.931</v>
      </c>
      <c r="E166" s="20">
        <v>312.779</v>
      </c>
      <c r="F166" s="20">
        <v>4168.8029999999999</v>
      </c>
      <c r="G166" s="20">
        <v>6820.4639999999999</v>
      </c>
      <c r="H166" s="20">
        <v>298.46100000000001</v>
      </c>
    </row>
    <row r="167" spans="1:8" x14ac:dyDescent="0.55000000000000004">
      <c r="A167" s="19">
        <v>44015</v>
      </c>
      <c r="B167" s="20">
        <v>4420.4459999999999</v>
      </c>
      <c r="C167" s="20">
        <v>8412.5300000000007</v>
      </c>
      <c r="D167" s="20">
        <v>2771.2840000000001</v>
      </c>
      <c r="E167" s="20">
        <v>320.30099999999999</v>
      </c>
      <c r="F167" s="20">
        <v>4176.1629999999996</v>
      </c>
      <c r="G167" s="20">
        <v>6889.2619999999997</v>
      </c>
      <c r="H167" s="20">
        <v>298.46100000000001</v>
      </c>
    </row>
    <row r="168" spans="1:8" x14ac:dyDescent="0.55000000000000004">
      <c r="A168" s="19">
        <v>44016</v>
      </c>
      <c r="B168" s="20">
        <v>4471.9610000000002</v>
      </c>
      <c r="C168" s="20">
        <v>8550.5380000000005</v>
      </c>
      <c r="D168" s="20">
        <v>2777.2730000000001</v>
      </c>
      <c r="E168" s="20">
        <v>327.39800000000002</v>
      </c>
      <c r="F168" s="20">
        <v>4185.3109999999997</v>
      </c>
      <c r="G168" s="20">
        <v>6925.6790000000001</v>
      </c>
      <c r="H168" s="20">
        <v>299.04599999999999</v>
      </c>
    </row>
    <row r="169" spans="1:8" x14ac:dyDescent="0.55000000000000004">
      <c r="A169" s="19">
        <v>44017</v>
      </c>
      <c r="B169" s="20">
        <v>4528.3829999999998</v>
      </c>
      <c r="C169" s="20">
        <v>8711.9310000000005</v>
      </c>
      <c r="D169" s="20">
        <v>2781.3980000000001</v>
      </c>
      <c r="E169" s="20">
        <v>332.82600000000002</v>
      </c>
      <c r="F169" s="20">
        <v>4192.8760000000002</v>
      </c>
      <c r="G169" s="20">
        <v>6956.6819999999998</v>
      </c>
      <c r="H169" s="20">
        <v>299.24099999999999</v>
      </c>
    </row>
    <row r="170" spans="1:8" x14ac:dyDescent="0.55000000000000004">
      <c r="A170" s="19">
        <v>44018</v>
      </c>
      <c r="B170" s="20">
        <v>4578.1719999999996</v>
      </c>
      <c r="C170" s="20">
        <v>8841.5879999999997</v>
      </c>
      <c r="D170" s="20">
        <v>2790.6439999999998</v>
      </c>
      <c r="E170" s="20">
        <v>339.49599999999998</v>
      </c>
      <c r="F170" s="20">
        <v>4198.0370000000003</v>
      </c>
      <c r="G170" s="20">
        <v>6981.3869999999997</v>
      </c>
      <c r="H170" s="20">
        <v>299.63099999999997</v>
      </c>
    </row>
    <row r="171" spans="1:8" x14ac:dyDescent="0.55000000000000004">
      <c r="A171" s="19">
        <v>44019</v>
      </c>
      <c r="B171" s="20">
        <v>4637.518</v>
      </c>
      <c r="C171" s="20">
        <v>9013.4940000000006</v>
      </c>
      <c r="D171" s="20">
        <v>2798.866</v>
      </c>
      <c r="E171" s="20">
        <v>344.57600000000002</v>
      </c>
      <c r="F171" s="20">
        <v>4206.5550000000003</v>
      </c>
      <c r="G171" s="20">
        <v>7008.7489999999998</v>
      </c>
      <c r="H171" s="20">
        <v>299.82600000000002</v>
      </c>
    </row>
    <row r="172" spans="1:8" x14ac:dyDescent="0.55000000000000004">
      <c r="A172" s="19">
        <v>44020</v>
      </c>
      <c r="B172" s="20">
        <v>4699.8450000000003</v>
      </c>
      <c r="C172" s="20">
        <v>9194.6389999999992</v>
      </c>
      <c r="D172" s="20">
        <v>2807.299</v>
      </c>
      <c r="E172" s="20">
        <v>351.16800000000001</v>
      </c>
      <c r="F172" s="20">
        <v>4215.8649999999998</v>
      </c>
      <c r="G172" s="20">
        <v>7061.6019999999999</v>
      </c>
      <c r="H172" s="20">
        <v>300.41199999999998</v>
      </c>
    </row>
    <row r="173" spans="1:8" x14ac:dyDescent="0.55000000000000004">
      <c r="A173" s="19">
        <v>44021</v>
      </c>
      <c r="B173" s="20">
        <v>4763.1149999999998</v>
      </c>
      <c r="C173" s="20">
        <v>9373.8320000000003</v>
      </c>
      <c r="D173" s="20">
        <v>2816.0720000000001</v>
      </c>
      <c r="E173" s="20">
        <v>363.49900000000002</v>
      </c>
      <c r="F173" s="20">
        <v>4225.2780000000002</v>
      </c>
      <c r="G173" s="20">
        <v>7094.5739999999996</v>
      </c>
      <c r="H173" s="20">
        <v>300.80200000000002</v>
      </c>
    </row>
    <row r="174" spans="1:8" x14ac:dyDescent="0.55000000000000004">
      <c r="A174" s="19">
        <v>44022</v>
      </c>
      <c r="B174" s="20">
        <v>4834.3429999999998</v>
      </c>
      <c r="C174" s="20">
        <v>9580.6689999999999</v>
      </c>
      <c r="D174" s="20">
        <v>2825.2139999999999</v>
      </c>
      <c r="E174" s="20">
        <v>370.44099999999997</v>
      </c>
      <c r="F174" s="20">
        <v>4232.7839999999997</v>
      </c>
      <c r="G174" s="20">
        <v>7131.68</v>
      </c>
      <c r="H174" s="20">
        <v>300.99700000000001</v>
      </c>
    </row>
    <row r="175" spans="1:8" x14ac:dyDescent="0.55000000000000004">
      <c r="A175" s="19">
        <v>44023</v>
      </c>
      <c r="B175" s="20">
        <v>4896.1229999999996</v>
      </c>
      <c r="C175" s="20">
        <v>9762.2129999999997</v>
      </c>
      <c r="D175" s="20">
        <v>2831.5189999999998</v>
      </c>
      <c r="E175" s="20">
        <v>379.90199999999999</v>
      </c>
      <c r="F175" s="20">
        <v>4244.8059999999996</v>
      </c>
      <c r="G175" s="20">
        <v>7162.585</v>
      </c>
      <c r="H175" s="20">
        <v>301.19200000000001</v>
      </c>
    </row>
    <row r="176" spans="1:8" x14ac:dyDescent="0.55000000000000004">
      <c r="A176" s="19">
        <v>44024</v>
      </c>
      <c r="B176" s="20">
        <v>4957.3779999999997</v>
      </c>
      <c r="C176" s="20">
        <v>9942.8359999999993</v>
      </c>
      <c r="D176" s="20">
        <v>2837.14</v>
      </c>
      <c r="E176" s="20">
        <v>386.99799999999999</v>
      </c>
      <c r="F176" s="20">
        <v>4254.3360000000002</v>
      </c>
      <c r="G176" s="20">
        <v>7173.018</v>
      </c>
      <c r="H176" s="20">
        <v>301.19200000000001</v>
      </c>
    </row>
    <row r="177" spans="1:8" x14ac:dyDescent="0.55000000000000004">
      <c r="A177" s="19">
        <v>44025</v>
      </c>
      <c r="B177" s="20">
        <v>5021.3339999999998</v>
      </c>
      <c r="C177" s="20">
        <v>10121.164000000001</v>
      </c>
      <c r="D177" s="20">
        <v>2851.3780000000002</v>
      </c>
      <c r="E177" s="20">
        <v>397.50700000000001</v>
      </c>
      <c r="F177" s="20">
        <v>4262.107</v>
      </c>
      <c r="G177" s="20">
        <v>7189.75</v>
      </c>
      <c r="H177" s="20">
        <v>301.387</v>
      </c>
    </row>
    <row r="178" spans="1:8" x14ac:dyDescent="0.55000000000000004">
      <c r="A178" s="19">
        <v>44026</v>
      </c>
      <c r="B178" s="20">
        <v>5087.88</v>
      </c>
      <c r="C178" s="20">
        <v>10318.397000000001</v>
      </c>
      <c r="D178" s="20">
        <v>2862.5680000000002</v>
      </c>
      <c r="E178" s="20">
        <v>406.65899999999999</v>
      </c>
      <c r="F178" s="20">
        <v>4280.3450000000003</v>
      </c>
      <c r="G178" s="20">
        <v>7220.7529999999997</v>
      </c>
      <c r="H178" s="20">
        <v>301.77699999999999</v>
      </c>
    </row>
    <row r="179" spans="1:8" x14ac:dyDescent="0.55000000000000004">
      <c r="A179" s="19">
        <v>44027</v>
      </c>
      <c r="B179" s="20">
        <v>5155.3149999999996</v>
      </c>
      <c r="C179" s="20">
        <v>10516.727000000001</v>
      </c>
      <c r="D179" s="20">
        <v>2873.2330000000002</v>
      </c>
      <c r="E179" s="20">
        <v>419.18400000000003</v>
      </c>
      <c r="F179" s="20">
        <v>4288.2330000000002</v>
      </c>
      <c r="G179" s="20">
        <v>7250.1819999999998</v>
      </c>
      <c r="H179" s="20">
        <v>301.97199999999998</v>
      </c>
    </row>
    <row r="180" spans="1:8" x14ac:dyDescent="0.55000000000000004">
      <c r="A180" s="19">
        <v>44028</v>
      </c>
      <c r="B180" s="20">
        <v>5228.5129999999999</v>
      </c>
      <c r="C180" s="20">
        <v>10729.439</v>
      </c>
      <c r="D180" s="20">
        <v>2885.895</v>
      </c>
      <c r="E180" s="20">
        <v>435.58699999999999</v>
      </c>
      <c r="F180" s="20">
        <v>4297.6310000000003</v>
      </c>
      <c r="G180" s="20">
        <v>7277.0510000000004</v>
      </c>
      <c r="H180" s="20">
        <v>302.16699999999997</v>
      </c>
    </row>
    <row r="181" spans="1:8" x14ac:dyDescent="0.55000000000000004">
      <c r="A181" s="19">
        <v>44029</v>
      </c>
      <c r="B181" s="20">
        <v>5297.9669999999996</v>
      </c>
      <c r="C181" s="20">
        <v>10929.106</v>
      </c>
      <c r="D181" s="20">
        <v>2899.7910000000002</v>
      </c>
      <c r="E181" s="20">
        <v>443.65199999999999</v>
      </c>
      <c r="F181" s="20">
        <v>4307.7030000000004</v>
      </c>
      <c r="G181" s="20">
        <v>7306.48</v>
      </c>
      <c r="H181" s="20">
        <v>302.36200000000002</v>
      </c>
    </row>
    <row r="182" spans="1:8" x14ac:dyDescent="0.55000000000000004">
      <c r="A182" s="19">
        <v>44030</v>
      </c>
      <c r="B182" s="20">
        <v>5363.268</v>
      </c>
      <c r="C182" s="20">
        <v>11122.314</v>
      </c>
      <c r="D182" s="20">
        <v>2909.8780000000002</v>
      </c>
      <c r="E182" s="20">
        <v>457.65100000000001</v>
      </c>
      <c r="F182" s="20">
        <v>4319.857</v>
      </c>
      <c r="G182" s="20">
        <v>7326.165</v>
      </c>
      <c r="H182" s="20">
        <v>302.94799999999998</v>
      </c>
    </row>
    <row r="183" spans="1:8" x14ac:dyDescent="0.55000000000000004">
      <c r="A183" s="19">
        <v>44031</v>
      </c>
      <c r="B183" s="20">
        <v>5421.7479999999996</v>
      </c>
      <c r="C183" s="20">
        <v>11299.332</v>
      </c>
      <c r="D183" s="20">
        <v>2916.5239999999999</v>
      </c>
      <c r="E183" s="20">
        <v>468.00400000000002</v>
      </c>
      <c r="F183" s="20">
        <v>4330.5010000000002</v>
      </c>
      <c r="G183" s="20">
        <v>7336.991</v>
      </c>
      <c r="H183" s="20">
        <v>303.14299999999997</v>
      </c>
    </row>
    <row r="184" spans="1:8" x14ac:dyDescent="0.55000000000000004">
      <c r="A184" s="19">
        <v>44032</v>
      </c>
      <c r="B184" s="20">
        <v>5488.8280000000004</v>
      </c>
      <c r="C184" s="20">
        <v>11481.55</v>
      </c>
      <c r="D184" s="20">
        <v>2937.4079999999999</v>
      </c>
      <c r="E184" s="20">
        <v>481.92599999999999</v>
      </c>
      <c r="F184" s="20">
        <v>4339.0050000000001</v>
      </c>
      <c r="G184" s="20">
        <v>7349.8850000000002</v>
      </c>
      <c r="H184" s="20">
        <v>303.33800000000002</v>
      </c>
    </row>
    <row r="185" spans="1:8" x14ac:dyDescent="0.55000000000000004">
      <c r="A185" s="19">
        <v>44033</v>
      </c>
      <c r="B185" s="20">
        <v>5558.4709999999995</v>
      </c>
      <c r="C185" s="20">
        <v>11686.388999999999</v>
      </c>
      <c r="D185" s="20">
        <v>2949.4920000000002</v>
      </c>
      <c r="E185" s="20">
        <v>499.99599999999998</v>
      </c>
      <c r="F185" s="20">
        <v>4345.5290000000005</v>
      </c>
      <c r="G185" s="20">
        <v>7372.1289999999999</v>
      </c>
      <c r="H185" s="20">
        <v>303.33800000000002</v>
      </c>
    </row>
    <row r="186" spans="1:8" x14ac:dyDescent="0.55000000000000004">
      <c r="A186" s="19">
        <v>44034</v>
      </c>
      <c r="B186" s="20">
        <v>5628.5510000000004</v>
      </c>
      <c r="C186" s="20">
        <v>11889.278</v>
      </c>
      <c r="D186" s="20">
        <v>2959.527</v>
      </c>
      <c r="E186" s="20">
        <v>515.81700000000001</v>
      </c>
      <c r="F186" s="20">
        <v>4353.7389999999996</v>
      </c>
      <c r="G186" s="20">
        <v>7401.3609999999999</v>
      </c>
      <c r="H186" s="20">
        <v>303.33800000000002</v>
      </c>
    </row>
    <row r="187" spans="1:8" x14ac:dyDescent="0.55000000000000004">
      <c r="A187" s="19">
        <v>44035</v>
      </c>
      <c r="B187" s="20">
        <v>5700.6210000000001</v>
      </c>
      <c r="C187" s="20">
        <v>12093.191999999999</v>
      </c>
      <c r="D187" s="20">
        <v>2978.86</v>
      </c>
      <c r="E187" s="20">
        <v>527.17899999999997</v>
      </c>
      <c r="F187" s="20">
        <v>4365.0140000000001</v>
      </c>
      <c r="G187" s="20">
        <v>7423.0140000000001</v>
      </c>
      <c r="H187" s="20">
        <v>303.53300000000002</v>
      </c>
    </row>
    <row r="188" spans="1:8" x14ac:dyDescent="0.55000000000000004">
      <c r="A188" s="19">
        <v>44036</v>
      </c>
      <c r="B188" s="20">
        <v>5778.6019999999999</v>
      </c>
      <c r="C188" s="20">
        <v>12318.916999999999</v>
      </c>
      <c r="D188" s="20">
        <v>2990.34</v>
      </c>
      <c r="E188" s="20">
        <v>540.94500000000005</v>
      </c>
      <c r="F188" s="20">
        <v>4376.2740000000003</v>
      </c>
      <c r="G188" s="20">
        <v>7448.8010000000004</v>
      </c>
      <c r="H188" s="20">
        <v>303.53300000000002</v>
      </c>
    </row>
    <row r="189" spans="1:8" x14ac:dyDescent="0.55000000000000004">
      <c r="A189" s="19">
        <v>44037</v>
      </c>
      <c r="B189" s="20">
        <v>5843.92</v>
      </c>
      <c r="C189" s="20">
        <v>12511.758</v>
      </c>
      <c r="D189" s="20">
        <v>2999.1660000000002</v>
      </c>
      <c r="E189" s="20">
        <v>558.51099999999997</v>
      </c>
      <c r="F189" s="20">
        <v>4387.5190000000002</v>
      </c>
      <c r="G189" s="20">
        <v>7462.3829999999998</v>
      </c>
      <c r="H189" s="20">
        <v>303.53300000000002</v>
      </c>
    </row>
    <row r="190" spans="1:8" x14ac:dyDescent="0.55000000000000004">
      <c r="A190" s="19">
        <v>44038</v>
      </c>
      <c r="B190" s="20">
        <v>5900.8530000000001</v>
      </c>
      <c r="C190" s="20">
        <v>12679.489</v>
      </c>
      <c r="D190" s="20">
        <v>3007.2310000000002</v>
      </c>
      <c r="E190" s="20">
        <v>579.14</v>
      </c>
      <c r="F190" s="20">
        <v>4398.4560000000001</v>
      </c>
      <c r="G190" s="20">
        <v>7466.5169999999998</v>
      </c>
      <c r="H190" s="20">
        <v>303.53300000000002</v>
      </c>
    </row>
    <row r="191" spans="1:8" x14ac:dyDescent="0.55000000000000004">
      <c r="A191" s="19">
        <v>44039</v>
      </c>
      <c r="B191" s="20">
        <v>5968.8609999999999</v>
      </c>
      <c r="C191" s="20">
        <v>12858.886</v>
      </c>
      <c r="D191" s="20">
        <v>3023.806</v>
      </c>
      <c r="E191" s="20">
        <v>593.41099999999994</v>
      </c>
      <c r="F191" s="20">
        <v>4408.4989999999998</v>
      </c>
      <c r="G191" s="20">
        <v>7473.5050000000001</v>
      </c>
      <c r="H191" s="20">
        <v>303.72800000000001</v>
      </c>
    </row>
    <row r="192" spans="1:8" x14ac:dyDescent="0.55000000000000004">
      <c r="A192" s="19">
        <v>44040</v>
      </c>
      <c r="B192" s="20">
        <v>6036.11</v>
      </c>
      <c r="C192" s="20">
        <v>13053.62</v>
      </c>
      <c r="D192" s="20">
        <v>3033.71</v>
      </c>
      <c r="E192" s="20">
        <v>604.22900000000004</v>
      </c>
      <c r="F192" s="20">
        <v>4416.5190000000002</v>
      </c>
      <c r="G192" s="20">
        <v>7501.3590000000004</v>
      </c>
      <c r="H192" s="20">
        <v>304.11799999999999</v>
      </c>
    </row>
    <row r="193" spans="1:8" x14ac:dyDescent="0.55000000000000004">
      <c r="A193" s="19">
        <v>44041</v>
      </c>
      <c r="B193" s="20">
        <v>6104.9</v>
      </c>
      <c r="C193" s="20">
        <v>13246.245999999999</v>
      </c>
      <c r="D193" s="20">
        <v>3046.87</v>
      </c>
      <c r="E193" s="20">
        <v>631.99400000000003</v>
      </c>
      <c r="F193" s="20">
        <v>4428.2330000000002</v>
      </c>
      <c r="G193" s="20">
        <v>7530.9849999999997</v>
      </c>
      <c r="H193" s="20">
        <v>304.31299999999999</v>
      </c>
    </row>
    <row r="194" spans="1:8" x14ac:dyDescent="0.55000000000000004">
      <c r="A194" s="19">
        <v>44042</v>
      </c>
      <c r="B194" s="20">
        <v>6178.5919999999996</v>
      </c>
      <c r="C194" s="20">
        <v>13454.233</v>
      </c>
      <c r="D194" s="20">
        <v>3058.5859999999998</v>
      </c>
      <c r="E194" s="20">
        <v>655.45399999999995</v>
      </c>
      <c r="F194" s="20">
        <v>4440.6509999999998</v>
      </c>
      <c r="G194" s="20">
        <v>7560.7079999999996</v>
      </c>
      <c r="H194" s="20">
        <v>304.31299999999999</v>
      </c>
    </row>
    <row r="195" spans="1:8" x14ac:dyDescent="0.55000000000000004">
      <c r="A195" s="19">
        <v>44043</v>
      </c>
      <c r="B195" s="20">
        <v>6247.6390000000001</v>
      </c>
      <c r="C195" s="20">
        <v>13648.204</v>
      </c>
      <c r="D195" s="20">
        <v>3070.46</v>
      </c>
      <c r="E195" s="20">
        <v>670.07299999999998</v>
      </c>
      <c r="F195" s="20">
        <v>4453.5529999999999</v>
      </c>
      <c r="G195" s="20">
        <v>7586.1019999999999</v>
      </c>
      <c r="H195" s="20">
        <v>304.70299999999997</v>
      </c>
    </row>
    <row r="196" spans="1:8" x14ac:dyDescent="0.55000000000000004">
      <c r="A196" s="19">
        <v>44044</v>
      </c>
      <c r="B196" s="20">
        <v>6306.1530000000002</v>
      </c>
      <c r="C196" s="20">
        <v>13821.157999999999</v>
      </c>
      <c r="D196" s="20">
        <v>3077.1320000000001</v>
      </c>
      <c r="E196" s="20">
        <v>693.92200000000003</v>
      </c>
      <c r="F196" s="20">
        <v>4464.71</v>
      </c>
      <c r="G196" s="20">
        <v>7615.924</v>
      </c>
      <c r="H196" s="20">
        <v>305.28800000000001</v>
      </c>
    </row>
    <row r="197" spans="1:8" x14ac:dyDescent="0.55000000000000004">
      <c r="A197" s="19">
        <v>44045</v>
      </c>
      <c r="B197" s="20">
        <v>6354.2569999999996</v>
      </c>
      <c r="C197" s="20">
        <v>13962.663</v>
      </c>
      <c r="D197" s="20">
        <v>3081.9659999999999</v>
      </c>
      <c r="E197" s="20">
        <v>710.32399999999996</v>
      </c>
      <c r="F197" s="20">
        <v>4475.6040000000003</v>
      </c>
      <c r="G197" s="20">
        <v>7619.6639999999998</v>
      </c>
      <c r="H197" s="20">
        <v>305.67899999999997</v>
      </c>
    </row>
    <row r="198" spans="1:8" x14ac:dyDescent="0.55000000000000004">
      <c r="A198" s="19">
        <v>44046</v>
      </c>
      <c r="B198" s="20">
        <v>6408.4070000000002</v>
      </c>
      <c r="C198" s="20">
        <v>14087.875</v>
      </c>
      <c r="D198" s="20">
        <v>3088.9789999999998</v>
      </c>
      <c r="E198" s="20">
        <v>726.30100000000004</v>
      </c>
      <c r="F198" s="20">
        <v>4489.37</v>
      </c>
      <c r="G198" s="20">
        <v>7635.9040000000005</v>
      </c>
      <c r="H198" s="20">
        <v>305.67899999999997</v>
      </c>
    </row>
    <row r="199" spans="1:8" x14ac:dyDescent="0.55000000000000004">
      <c r="A199" s="19">
        <v>44047</v>
      </c>
      <c r="B199" s="20">
        <v>6475.7820000000002</v>
      </c>
      <c r="C199" s="20">
        <v>14273.079</v>
      </c>
      <c r="D199" s="20">
        <v>3107.0790000000002</v>
      </c>
      <c r="E199" s="20">
        <v>754.02700000000004</v>
      </c>
      <c r="F199" s="20">
        <v>4499.1930000000002</v>
      </c>
      <c r="G199" s="20">
        <v>7668.7780000000002</v>
      </c>
      <c r="H199" s="20">
        <v>306.06900000000002</v>
      </c>
    </row>
    <row r="200" spans="1:8" x14ac:dyDescent="0.55000000000000004">
      <c r="A200" s="19">
        <v>44048</v>
      </c>
      <c r="B200" s="20">
        <v>6537.8310000000001</v>
      </c>
      <c r="C200" s="20">
        <v>14436.33</v>
      </c>
      <c r="D200" s="20">
        <v>3116.4830000000002</v>
      </c>
      <c r="E200" s="20">
        <v>771.28200000000004</v>
      </c>
      <c r="F200" s="20">
        <v>4512.3010000000004</v>
      </c>
      <c r="G200" s="20">
        <v>7710.6080000000002</v>
      </c>
      <c r="H200" s="20">
        <v>306.06900000000002</v>
      </c>
    </row>
    <row r="201" spans="1:8" x14ac:dyDescent="0.55000000000000004">
      <c r="A201" s="19">
        <v>44049</v>
      </c>
      <c r="B201" s="20">
        <v>6605.3059999999996</v>
      </c>
      <c r="C201" s="20">
        <v>14617.097</v>
      </c>
      <c r="D201" s="20">
        <v>3125.23</v>
      </c>
      <c r="E201" s="20">
        <v>786.09500000000003</v>
      </c>
      <c r="F201" s="20">
        <v>4526.2290000000003</v>
      </c>
      <c r="G201" s="20">
        <v>7747.8119999999999</v>
      </c>
      <c r="H201" s="20">
        <v>306.06900000000002</v>
      </c>
    </row>
    <row r="202" spans="1:8" x14ac:dyDescent="0.55000000000000004">
      <c r="A202" s="19">
        <v>44050</v>
      </c>
      <c r="B202" s="20">
        <v>6675.0990000000002</v>
      </c>
      <c r="C202" s="20">
        <v>14799.087</v>
      </c>
      <c r="D202" s="20">
        <v>3136.8409999999999</v>
      </c>
      <c r="E202" s="20">
        <v>802.61500000000001</v>
      </c>
      <c r="F202" s="20">
        <v>4539.0129999999999</v>
      </c>
      <c r="G202" s="20">
        <v>7785.2129999999997</v>
      </c>
      <c r="H202" s="20">
        <v>306.06900000000002</v>
      </c>
    </row>
    <row r="203" spans="1:8" x14ac:dyDescent="0.55000000000000004">
      <c r="A203" s="19">
        <v>44051</v>
      </c>
      <c r="B203" s="20">
        <v>6739.7719999999999</v>
      </c>
      <c r="C203" s="20">
        <v>14991.127</v>
      </c>
      <c r="D203" s="20">
        <v>3143.12</v>
      </c>
      <c r="E203" s="20">
        <v>817.58299999999997</v>
      </c>
      <c r="F203" s="20">
        <v>4550.1409999999996</v>
      </c>
      <c r="G203" s="20">
        <v>7810.8029999999999</v>
      </c>
      <c r="H203" s="20">
        <v>306.06900000000002</v>
      </c>
    </row>
    <row r="204" spans="1:8" x14ac:dyDescent="0.55000000000000004">
      <c r="A204" s="19">
        <v>44052</v>
      </c>
      <c r="B204" s="20">
        <v>6795.7280000000001</v>
      </c>
      <c r="C204" s="20">
        <v>15154.132</v>
      </c>
      <c r="D204" s="20">
        <v>3148.9769999999999</v>
      </c>
      <c r="E204" s="20">
        <v>829.72</v>
      </c>
      <c r="F204" s="20">
        <v>4565.7110000000002</v>
      </c>
      <c r="G204" s="20">
        <v>7817.9880000000003</v>
      </c>
      <c r="H204" s="20">
        <v>306.06900000000002</v>
      </c>
    </row>
    <row r="205" spans="1:8" x14ac:dyDescent="0.55000000000000004">
      <c r="A205" s="19">
        <v>44053</v>
      </c>
      <c r="B205" s="20">
        <v>6860.0749999999998</v>
      </c>
      <c r="C205" s="20">
        <v>15309.178</v>
      </c>
      <c r="D205" s="20">
        <v>3164.2919999999999</v>
      </c>
      <c r="E205" s="20">
        <v>841.97400000000005</v>
      </c>
      <c r="F205" s="20">
        <v>4577.7039999999997</v>
      </c>
      <c r="G205" s="20">
        <v>7837.2790000000005</v>
      </c>
      <c r="H205" s="20">
        <v>306.26400000000001</v>
      </c>
    </row>
    <row r="206" spans="1:8" x14ac:dyDescent="0.55000000000000004">
      <c r="A206" s="19">
        <v>44054</v>
      </c>
      <c r="B206" s="20">
        <v>6923.65</v>
      </c>
      <c r="C206" s="20">
        <v>15480.257</v>
      </c>
      <c r="D206" s="20">
        <v>3173.8020000000001</v>
      </c>
      <c r="E206" s="20">
        <v>858.02800000000002</v>
      </c>
      <c r="F206" s="20">
        <v>4594.5349999999999</v>
      </c>
      <c r="G206" s="20">
        <v>7878.3220000000001</v>
      </c>
      <c r="H206" s="20">
        <v>306.26400000000001</v>
      </c>
    </row>
    <row r="207" spans="1:8" x14ac:dyDescent="0.55000000000000004">
      <c r="A207" s="19">
        <v>44055</v>
      </c>
      <c r="B207" s="20">
        <v>6986.8050000000003</v>
      </c>
      <c r="C207" s="20">
        <v>15646.200999999999</v>
      </c>
      <c r="D207" s="20">
        <v>3182.549</v>
      </c>
      <c r="E207" s="20">
        <v>866.98500000000001</v>
      </c>
      <c r="F207" s="20">
        <v>4609.3289999999997</v>
      </c>
      <c r="G207" s="20">
        <v>7922.0219999999999</v>
      </c>
      <c r="H207" s="20">
        <v>309.97000000000003</v>
      </c>
    </row>
    <row r="208" spans="1:8" x14ac:dyDescent="0.55000000000000004">
      <c r="A208" s="19">
        <v>44056</v>
      </c>
      <c r="B208" s="20">
        <v>7051.8469999999998</v>
      </c>
      <c r="C208" s="20">
        <v>15801.366</v>
      </c>
      <c r="D208" s="20">
        <v>3195.5259999999998</v>
      </c>
      <c r="E208" s="20">
        <v>881.87599999999998</v>
      </c>
      <c r="F208" s="20">
        <v>4625.91</v>
      </c>
      <c r="G208" s="20">
        <v>7957.6509999999998</v>
      </c>
      <c r="H208" s="20">
        <v>312.50599999999997</v>
      </c>
    </row>
    <row r="209" spans="1:8" x14ac:dyDescent="0.55000000000000004">
      <c r="A209" s="19">
        <v>44057</v>
      </c>
      <c r="B209" s="20">
        <v>7130.9059999999999</v>
      </c>
      <c r="C209" s="20">
        <v>16012.005999999999</v>
      </c>
      <c r="D209" s="20">
        <v>3206.3490000000002</v>
      </c>
      <c r="E209" s="20">
        <v>893.23699999999997</v>
      </c>
      <c r="F209" s="20">
        <v>4647.0519999999997</v>
      </c>
      <c r="G209" s="20">
        <v>7991.509</v>
      </c>
      <c r="H209" s="20">
        <v>313.87200000000001</v>
      </c>
    </row>
    <row r="210" spans="1:8" x14ac:dyDescent="0.55000000000000004">
      <c r="A210" s="19">
        <v>44058</v>
      </c>
      <c r="B210" s="20">
        <v>7189.3530000000001</v>
      </c>
      <c r="C210" s="20">
        <v>16169.391</v>
      </c>
      <c r="D210" s="20">
        <v>3211.8649999999998</v>
      </c>
      <c r="E210" s="20">
        <v>903.00900000000001</v>
      </c>
      <c r="F210" s="20">
        <v>4661.933</v>
      </c>
      <c r="G210" s="20">
        <v>8013.7529999999997</v>
      </c>
      <c r="H210" s="20">
        <v>316.40800000000002</v>
      </c>
    </row>
    <row r="211" spans="1:8" x14ac:dyDescent="0.55000000000000004">
      <c r="A211" s="19">
        <v>44059</v>
      </c>
      <c r="B211" s="20">
        <v>7231.18</v>
      </c>
      <c r="C211" s="20">
        <v>16273.508</v>
      </c>
      <c r="D211" s="20">
        <v>3216.462</v>
      </c>
      <c r="E211" s="20">
        <v>913.51800000000003</v>
      </c>
      <c r="F211" s="20">
        <v>4678.1629999999996</v>
      </c>
      <c r="G211" s="20">
        <v>8019.9530000000004</v>
      </c>
      <c r="H211" s="20">
        <v>318.16300000000001</v>
      </c>
    </row>
    <row r="212" spans="1:8" x14ac:dyDescent="0.55000000000000004">
      <c r="A212" s="19">
        <v>44060</v>
      </c>
      <c r="B212" s="20">
        <v>7286.2340000000004</v>
      </c>
      <c r="C212" s="20">
        <v>16387.197</v>
      </c>
      <c r="D212" s="20">
        <v>3221.8209999999999</v>
      </c>
      <c r="E212" s="20">
        <v>921.85500000000002</v>
      </c>
      <c r="F212" s="20">
        <v>4688.616</v>
      </c>
      <c r="G212" s="20">
        <v>8037.0789999999997</v>
      </c>
      <c r="H212" s="20">
        <v>320.50400000000002</v>
      </c>
    </row>
    <row r="213" spans="1:8" x14ac:dyDescent="0.55000000000000004">
      <c r="A213" s="19">
        <v>44061</v>
      </c>
      <c r="B213" s="20">
        <v>7342.1530000000002</v>
      </c>
      <c r="C213" s="20">
        <v>16522.073</v>
      </c>
      <c r="D213" s="20">
        <v>3245.5419999999999</v>
      </c>
      <c r="E213" s="20">
        <v>930.23099999999999</v>
      </c>
      <c r="F213" s="20">
        <v>4704.6120000000001</v>
      </c>
      <c r="G213" s="20">
        <v>8067.9840000000004</v>
      </c>
      <c r="H213" s="20">
        <v>321.67500000000001</v>
      </c>
    </row>
    <row r="214" spans="1:8" x14ac:dyDescent="0.55000000000000004">
      <c r="A214" s="19">
        <v>44062</v>
      </c>
      <c r="B214" s="20">
        <v>7401.5609999999997</v>
      </c>
      <c r="C214" s="20">
        <v>16659.897000000001</v>
      </c>
      <c r="D214" s="20">
        <v>3254.8670000000002</v>
      </c>
      <c r="E214" s="20">
        <v>939.80899999999997</v>
      </c>
      <c r="F214" s="20">
        <v>4716.5309999999999</v>
      </c>
      <c r="G214" s="20">
        <v>8102.5309999999999</v>
      </c>
      <c r="H214" s="20">
        <v>322.64999999999998</v>
      </c>
    </row>
    <row r="215" spans="1:8" x14ac:dyDescent="0.55000000000000004">
      <c r="A215" s="19">
        <v>44063</v>
      </c>
      <c r="B215" s="20">
        <v>7462.5780000000004</v>
      </c>
      <c r="C215" s="20">
        <v>16795.455000000002</v>
      </c>
      <c r="D215" s="20">
        <v>3261.3290000000002</v>
      </c>
      <c r="E215" s="20">
        <v>946.44</v>
      </c>
      <c r="F215" s="20">
        <v>4733.8760000000002</v>
      </c>
      <c r="G215" s="20">
        <v>8135.3059999999996</v>
      </c>
      <c r="H215" s="20">
        <v>324.79599999999999</v>
      </c>
    </row>
    <row r="216" spans="1:8" x14ac:dyDescent="0.55000000000000004">
      <c r="A216" s="19">
        <v>44064</v>
      </c>
      <c r="B216" s="20">
        <v>7526.6959999999999</v>
      </c>
      <c r="C216" s="20">
        <v>16938.406999999999</v>
      </c>
      <c r="D216" s="20">
        <v>3279.8490000000002</v>
      </c>
      <c r="E216" s="20">
        <v>954.00199999999995</v>
      </c>
      <c r="F216" s="20">
        <v>4749.05</v>
      </c>
      <c r="G216" s="20">
        <v>8164.6360000000004</v>
      </c>
      <c r="H216" s="20">
        <v>325.96600000000001</v>
      </c>
    </row>
    <row r="217" spans="1:8" x14ac:dyDescent="0.55000000000000004">
      <c r="A217" s="19">
        <v>44065</v>
      </c>
      <c r="B217" s="20">
        <v>7580.7280000000001</v>
      </c>
      <c r="C217" s="20">
        <v>17075.600999999999</v>
      </c>
      <c r="D217" s="20">
        <v>3285.181</v>
      </c>
      <c r="E217" s="20">
        <v>962.10599999999999</v>
      </c>
      <c r="F217" s="20">
        <v>4767.9340000000002</v>
      </c>
      <c r="G217" s="20">
        <v>8180.384</v>
      </c>
      <c r="H217" s="20">
        <v>326.55099999999999</v>
      </c>
    </row>
    <row r="218" spans="1:8" x14ac:dyDescent="0.55000000000000004">
      <c r="A218" s="19">
        <v>44066</v>
      </c>
      <c r="B218" s="20">
        <v>7622.0929999999998</v>
      </c>
      <c r="C218" s="20">
        <v>17171.454000000002</v>
      </c>
      <c r="D218" s="20">
        <v>3292.09</v>
      </c>
      <c r="E218" s="20">
        <v>966.13900000000001</v>
      </c>
      <c r="F218" s="20">
        <v>4783.2250000000004</v>
      </c>
      <c r="G218" s="20">
        <v>8185.9939999999997</v>
      </c>
      <c r="H218" s="20">
        <v>328.30700000000002</v>
      </c>
    </row>
    <row r="219" spans="1:8" x14ac:dyDescent="0.55000000000000004">
      <c r="A219" s="19">
        <v>44067</v>
      </c>
      <c r="B219" s="20">
        <v>7679.6049999999996</v>
      </c>
      <c r="C219" s="20">
        <v>17273.353999999999</v>
      </c>
      <c r="D219" s="20">
        <v>3311.5549999999998</v>
      </c>
      <c r="E219" s="20">
        <v>971.49</v>
      </c>
      <c r="F219" s="20">
        <v>4797.4759999999997</v>
      </c>
      <c r="G219" s="20">
        <v>8203.9069999999992</v>
      </c>
      <c r="H219" s="20">
        <v>329.67200000000003</v>
      </c>
    </row>
    <row r="220" spans="1:8" x14ac:dyDescent="0.55000000000000004">
      <c r="A220" s="19">
        <v>44068</v>
      </c>
      <c r="B220" s="20">
        <v>7735.9830000000002</v>
      </c>
      <c r="C220" s="20">
        <v>17401.537</v>
      </c>
      <c r="D220" s="20">
        <v>3321.3009999999999</v>
      </c>
      <c r="E220" s="20">
        <v>977.346</v>
      </c>
      <c r="F220" s="20">
        <v>4814.835</v>
      </c>
      <c r="G220" s="20">
        <v>8226.0519999999997</v>
      </c>
      <c r="H220" s="20">
        <v>330.64800000000002</v>
      </c>
    </row>
    <row r="221" spans="1:8" x14ac:dyDescent="0.55000000000000004">
      <c r="A221" s="19">
        <v>44069</v>
      </c>
      <c r="B221" s="20">
        <v>7791.1819999999998</v>
      </c>
      <c r="C221" s="20">
        <v>17527.915000000001</v>
      </c>
      <c r="D221" s="20">
        <v>3334.0149999999999</v>
      </c>
      <c r="E221" s="20">
        <v>981.92100000000005</v>
      </c>
      <c r="F221" s="20">
        <v>4830.2439999999997</v>
      </c>
      <c r="G221" s="20">
        <v>8250.2649999999994</v>
      </c>
      <c r="H221" s="20">
        <v>332.01299999999998</v>
      </c>
    </row>
    <row r="222" spans="1:8" x14ac:dyDescent="0.55000000000000004">
      <c r="A222" s="19">
        <v>44070</v>
      </c>
      <c r="B222" s="20">
        <v>7864.866</v>
      </c>
      <c r="C222" s="20">
        <v>17679.659</v>
      </c>
      <c r="D222" s="20">
        <v>3346.4929999999999</v>
      </c>
      <c r="E222" s="20">
        <v>986.80700000000002</v>
      </c>
      <c r="F222" s="20">
        <v>4852.5879999999997</v>
      </c>
      <c r="G222" s="20">
        <v>8263.4529999999995</v>
      </c>
      <c r="H222" s="20">
        <v>334.35399999999998</v>
      </c>
    </row>
    <row r="223" spans="1:8" x14ac:dyDescent="0.55000000000000004">
      <c r="A223" s="19">
        <v>44071</v>
      </c>
      <c r="B223" s="20">
        <v>7930.7640000000001</v>
      </c>
      <c r="C223" s="20">
        <v>17819.246999999999</v>
      </c>
      <c r="D223" s="20">
        <v>3361.2559999999999</v>
      </c>
      <c r="E223" s="20">
        <v>990.64599999999996</v>
      </c>
      <c r="F223" s="20">
        <v>4871.3249999999998</v>
      </c>
      <c r="G223" s="20">
        <v>8263.4529999999995</v>
      </c>
      <c r="H223" s="20">
        <v>336.89</v>
      </c>
    </row>
    <row r="224" spans="1:8" x14ac:dyDescent="0.55000000000000004">
      <c r="A224" s="19">
        <v>44072</v>
      </c>
      <c r="B224" s="20">
        <v>7983.942</v>
      </c>
      <c r="C224" s="20">
        <v>17948.713</v>
      </c>
      <c r="D224" s="20">
        <v>3369.846</v>
      </c>
      <c r="E224" s="20">
        <v>995.41600000000005</v>
      </c>
      <c r="F224" s="20">
        <v>4887.5839999999998</v>
      </c>
      <c r="G224" s="20">
        <v>8263.4529999999995</v>
      </c>
      <c r="H224" s="20">
        <v>337.28</v>
      </c>
    </row>
    <row r="225" spans="1:8" x14ac:dyDescent="0.55000000000000004">
      <c r="A225" s="19">
        <v>44073</v>
      </c>
      <c r="B225" s="20">
        <v>8028.5479999999998</v>
      </c>
      <c r="C225" s="20">
        <v>18051.234</v>
      </c>
      <c r="D225" s="20">
        <v>3377.1489999999999</v>
      </c>
      <c r="E225" s="20">
        <v>998.36300000000006</v>
      </c>
      <c r="F225" s="20">
        <v>4912.7569999999996</v>
      </c>
      <c r="G225" s="20">
        <v>8263.4529999999995</v>
      </c>
      <c r="H225" s="20">
        <v>339.036</v>
      </c>
    </row>
    <row r="226" spans="1:8" x14ac:dyDescent="0.55000000000000004">
      <c r="A226" s="19">
        <v>44074</v>
      </c>
      <c r="B226" s="20">
        <v>8090.4790000000003</v>
      </c>
      <c r="C226" s="20">
        <v>18151.449000000001</v>
      </c>
      <c r="D226" s="20">
        <v>3404.2840000000001</v>
      </c>
      <c r="E226" s="20">
        <v>1001.194</v>
      </c>
      <c r="F226" s="20">
        <v>4933.3710000000001</v>
      </c>
      <c r="G226" s="20">
        <v>8304.89</v>
      </c>
      <c r="H226" s="20">
        <v>341.767</v>
      </c>
    </row>
    <row r="227" spans="1:8" x14ac:dyDescent="0.55000000000000004">
      <c r="A227" s="19">
        <v>44075</v>
      </c>
      <c r="B227" s="20">
        <v>8149.1090000000004</v>
      </c>
      <c r="C227" s="20">
        <v>18277.541000000001</v>
      </c>
      <c r="D227" s="20">
        <v>3418.3910000000001</v>
      </c>
      <c r="E227" s="20">
        <v>1005.227</v>
      </c>
      <c r="F227" s="20">
        <v>4952.357</v>
      </c>
      <c r="G227" s="20">
        <v>8318.866</v>
      </c>
      <c r="H227" s="20">
        <v>342.74200000000002</v>
      </c>
    </row>
    <row r="228" spans="1:8" x14ac:dyDescent="0.55000000000000004">
      <c r="A228" s="19">
        <v>44076</v>
      </c>
      <c r="B228" s="20">
        <v>8210.1149999999998</v>
      </c>
      <c r="C228" s="20">
        <v>18397.575000000001</v>
      </c>
      <c r="D228" s="20">
        <v>3433.2849999999999</v>
      </c>
      <c r="E228" s="20">
        <v>1010.112</v>
      </c>
      <c r="F228" s="20">
        <v>4974.4960000000001</v>
      </c>
      <c r="G228" s="20">
        <v>8319.9490000000005</v>
      </c>
      <c r="H228" s="20">
        <v>343.13200000000001</v>
      </c>
    </row>
    <row r="229" spans="1:8" x14ac:dyDescent="0.55000000000000004">
      <c r="A229" s="19">
        <v>44077</v>
      </c>
      <c r="B229" s="20">
        <v>8277.0560000000005</v>
      </c>
      <c r="C229" s="20">
        <v>18533.168000000001</v>
      </c>
      <c r="D229" s="20">
        <v>3450.4119999999998</v>
      </c>
      <c r="E229" s="20">
        <v>1013.486</v>
      </c>
      <c r="F229" s="20">
        <v>4999.9480000000003</v>
      </c>
      <c r="G229" s="20">
        <v>8339.3379999999997</v>
      </c>
      <c r="H229" s="20">
        <v>344.108</v>
      </c>
    </row>
    <row r="230" spans="1:8" x14ac:dyDescent="0.55000000000000004">
      <c r="A230" s="19">
        <v>44078</v>
      </c>
      <c r="B230" s="20">
        <v>8349.6589999999997</v>
      </c>
      <c r="C230" s="20">
        <v>18678.361000000001</v>
      </c>
      <c r="D230" s="20">
        <v>3467.172</v>
      </c>
      <c r="E230" s="20">
        <v>1016.239</v>
      </c>
      <c r="F230" s="20">
        <v>5028.4489999999996</v>
      </c>
      <c r="G230" s="20">
        <v>8364.5339999999997</v>
      </c>
      <c r="H230" s="20">
        <v>344.69299999999998</v>
      </c>
    </row>
    <row r="231" spans="1:8" x14ac:dyDescent="0.55000000000000004">
      <c r="A231" s="19">
        <v>44079</v>
      </c>
      <c r="B231" s="20">
        <v>8408.277</v>
      </c>
      <c r="C231" s="20">
        <v>18809.398000000001</v>
      </c>
      <c r="D231" s="20">
        <v>3477.154</v>
      </c>
      <c r="E231" s="20">
        <v>1018.9930000000001</v>
      </c>
      <c r="F231" s="20">
        <v>5055.03</v>
      </c>
      <c r="G231" s="20">
        <v>8364.5339999999997</v>
      </c>
      <c r="H231" s="20">
        <v>345.66800000000001</v>
      </c>
    </row>
    <row r="232" spans="1:8" x14ac:dyDescent="0.55000000000000004">
      <c r="A232" s="19">
        <v>44080</v>
      </c>
      <c r="B232" s="20">
        <v>8453.5380000000005</v>
      </c>
      <c r="C232" s="20">
        <v>18896.866999999998</v>
      </c>
      <c r="D232" s="20">
        <v>3488.4760000000001</v>
      </c>
      <c r="E232" s="20">
        <v>1020.66</v>
      </c>
      <c r="F232" s="20">
        <v>5098.8379999999997</v>
      </c>
      <c r="G232" s="20">
        <v>8364.5339999999997</v>
      </c>
      <c r="H232" s="20">
        <v>346.44900000000001</v>
      </c>
    </row>
    <row r="233" spans="1:8" x14ac:dyDescent="0.55000000000000004">
      <c r="A233" s="19">
        <v>44081</v>
      </c>
      <c r="B233" s="20">
        <v>8515.0849999999991</v>
      </c>
      <c r="C233" s="20">
        <v>18970.649000000001</v>
      </c>
      <c r="D233" s="20">
        <v>3499.43</v>
      </c>
      <c r="E233" s="20">
        <v>1022.676</v>
      </c>
      <c r="F233" s="20">
        <v>5142.0590000000002</v>
      </c>
      <c r="G233" s="20">
        <v>8420.9310000000005</v>
      </c>
      <c r="H233" s="20">
        <v>347.61900000000003</v>
      </c>
    </row>
    <row r="234" spans="1:8" x14ac:dyDescent="0.55000000000000004">
      <c r="A234" s="19">
        <v>44082</v>
      </c>
      <c r="B234" s="20">
        <v>8568.3040000000001</v>
      </c>
      <c r="C234" s="20">
        <v>19050.991000000002</v>
      </c>
      <c r="D234" s="20">
        <v>3538.2550000000001</v>
      </c>
      <c r="E234" s="20">
        <v>1026.2439999999999</v>
      </c>
      <c r="F234" s="20">
        <v>5178.1549999999997</v>
      </c>
      <c r="G234" s="20">
        <v>8435.5959999999995</v>
      </c>
      <c r="H234" s="20">
        <v>348.79</v>
      </c>
    </row>
    <row r="235" spans="1:8" x14ac:dyDescent="0.55000000000000004">
      <c r="A235" s="19">
        <v>44083</v>
      </c>
      <c r="B235" s="20">
        <v>8629.384</v>
      </c>
      <c r="C235" s="20">
        <v>19152.031999999999</v>
      </c>
      <c r="D235" s="20">
        <v>3551.547</v>
      </c>
      <c r="E235" s="20">
        <v>1028.5319999999999</v>
      </c>
      <c r="F235" s="20">
        <v>5217.1390000000001</v>
      </c>
      <c r="G235" s="20">
        <v>8452.6239999999998</v>
      </c>
      <c r="H235" s="20">
        <v>349.57</v>
      </c>
    </row>
    <row r="236" spans="1:8" x14ac:dyDescent="0.55000000000000004">
      <c r="A236" s="19">
        <v>44084</v>
      </c>
      <c r="B236" s="20">
        <v>8700.509</v>
      </c>
      <c r="C236" s="20">
        <v>19270.524000000001</v>
      </c>
      <c r="D236" s="20">
        <v>3577.3429999999998</v>
      </c>
      <c r="E236" s="20">
        <v>1030.0830000000001</v>
      </c>
      <c r="F236" s="20">
        <v>5259.9790000000003</v>
      </c>
      <c r="G236" s="20">
        <v>8483.5290000000005</v>
      </c>
      <c r="H236" s="20">
        <v>349.76499999999999</v>
      </c>
    </row>
    <row r="237" spans="1:8" x14ac:dyDescent="0.55000000000000004">
      <c r="A237" s="19">
        <v>44085</v>
      </c>
      <c r="B237" s="20">
        <v>8776.8310000000001</v>
      </c>
      <c r="C237" s="20">
        <v>19404.558000000001</v>
      </c>
      <c r="D237" s="20">
        <v>3598.7530000000002</v>
      </c>
      <c r="E237" s="20">
        <v>1031.75</v>
      </c>
      <c r="F237" s="20">
        <v>5311.88</v>
      </c>
      <c r="G237" s="20">
        <v>8514.1380000000008</v>
      </c>
      <c r="H237" s="20">
        <v>350.15499999999997</v>
      </c>
    </row>
    <row r="238" spans="1:8" x14ac:dyDescent="0.55000000000000004">
      <c r="A238" s="19">
        <v>44086</v>
      </c>
      <c r="B238" s="20">
        <v>8844.5619999999999</v>
      </c>
      <c r="C238" s="20">
        <v>19541.478999999999</v>
      </c>
      <c r="D238" s="20">
        <v>3615.538</v>
      </c>
      <c r="E238" s="20">
        <v>1033.4559999999999</v>
      </c>
      <c r="F238" s="20">
        <v>5363.165</v>
      </c>
      <c r="G238" s="20">
        <v>8514.1380000000008</v>
      </c>
      <c r="H238" s="20">
        <v>350.54500000000002</v>
      </c>
    </row>
    <row r="239" spans="1:8" x14ac:dyDescent="0.55000000000000004">
      <c r="A239" s="19">
        <v>44087</v>
      </c>
      <c r="B239" s="20">
        <v>8902.3780000000006</v>
      </c>
      <c r="C239" s="20">
        <v>19662.507000000001</v>
      </c>
      <c r="D239" s="20">
        <v>3630.6689999999999</v>
      </c>
      <c r="E239" s="20">
        <v>1035.046</v>
      </c>
      <c r="F239" s="20">
        <v>5412.0010000000002</v>
      </c>
      <c r="G239" s="20">
        <v>8514.1380000000008</v>
      </c>
      <c r="H239" s="20">
        <v>350.74</v>
      </c>
    </row>
    <row r="240" spans="1:8" x14ac:dyDescent="0.55000000000000004">
      <c r="A240" s="19">
        <v>44088</v>
      </c>
      <c r="B240" s="20">
        <v>8976.4050000000007</v>
      </c>
      <c r="C240" s="20">
        <v>19760.328000000001</v>
      </c>
      <c r="D240" s="20">
        <v>3665.5810000000001</v>
      </c>
      <c r="E240" s="20">
        <v>1036.8689999999999</v>
      </c>
      <c r="F240" s="20">
        <v>5450.4579999999996</v>
      </c>
      <c r="G240" s="20">
        <v>8514.1380000000008</v>
      </c>
      <c r="H240" s="20">
        <v>351.32600000000002</v>
      </c>
    </row>
    <row r="241" spans="1:8" x14ac:dyDescent="0.55000000000000004">
      <c r="A241" s="19">
        <v>44089</v>
      </c>
      <c r="B241" s="20">
        <v>9043.74</v>
      </c>
      <c r="C241" s="20">
        <v>19872.002</v>
      </c>
      <c r="D241" s="20">
        <v>3690.011</v>
      </c>
      <c r="E241" s="20">
        <v>1038.3810000000001</v>
      </c>
      <c r="F241" s="20">
        <v>5495.9660000000003</v>
      </c>
      <c r="G241" s="20">
        <v>8596.8140000000003</v>
      </c>
      <c r="H241" s="20">
        <v>351.52100000000002</v>
      </c>
    </row>
    <row r="242" spans="1:8" x14ac:dyDescent="0.55000000000000004">
      <c r="A242" s="19">
        <v>44090</v>
      </c>
      <c r="B242" s="20">
        <v>9116.89</v>
      </c>
      <c r="C242" s="20">
        <v>19987.022000000001</v>
      </c>
      <c r="D242" s="20">
        <v>3716.384</v>
      </c>
      <c r="E242" s="20">
        <v>1039.7380000000001</v>
      </c>
      <c r="F242" s="20">
        <v>5554.509</v>
      </c>
      <c r="G242" s="20">
        <v>8619.4519999999993</v>
      </c>
      <c r="H242" s="20">
        <v>352.88600000000002</v>
      </c>
    </row>
    <row r="243" spans="1:8" x14ac:dyDescent="0.55000000000000004">
      <c r="A243" s="19">
        <v>44091</v>
      </c>
      <c r="B243" s="20">
        <v>9199.6849999999995</v>
      </c>
      <c r="C243" s="20">
        <v>20123.152999999998</v>
      </c>
      <c r="D243" s="20">
        <v>3745.674</v>
      </c>
      <c r="E243" s="20">
        <v>1041.5999999999999</v>
      </c>
      <c r="F243" s="20">
        <v>5604.3270000000002</v>
      </c>
      <c r="G243" s="20">
        <v>8649.9629999999997</v>
      </c>
      <c r="H243" s="20">
        <v>352.88600000000002</v>
      </c>
    </row>
    <row r="244" spans="1:8" x14ac:dyDescent="0.55000000000000004">
      <c r="A244" s="19">
        <v>44092</v>
      </c>
      <c r="B244" s="20">
        <v>9290.6080000000002</v>
      </c>
      <c r="C244" s="20">
        <v>20273.900000000001</v>
      </c>
      <c r="D244" s="20">
        <v>3779.3249999999998</v>
      </c>
      <c r="E244" s="20">
        <v>1042.53</v>
      </c>
      <c r="F244" s="20">
        <v>5667.723</v>
      </c>
      <c r="G244" s="20">
        <v>8684.6080000000002</v>
      </c>
      <c r="H244" s="20">
        <v>353.27600000000001</v>
      </c>
    </row>
    <row r="245" spans="1:8" x14ac:dyDescent="0.55000000000000004">
      <c r="A245" s="19">
        <v>44093</v>
      </c>
      <c r="B245" s="20">
        <v>9363.6409999999996</v>
      </c>
      <c r="C245" s="20">
        <v>20411.403999999999</v>
      </c>
      <c r="D245" s="20">
        <v>3804.7</v>
      </c>
      <c r="E245" s="20">
        <v>1043.0340000000001</v>
      </c>
      <c r="F245" s="20">
        <v>5732.5690000000004</v>
      </c>
      <c r="G245" s="20">
        <v>8684.6080000000002</v>
      </c>
      <c r="H245" s="20">
        <v>354.05700000000002</v>
      </c>
    </row>
    <row r="246" spans="1:8" x14ac:dyDescent="0.55000000000000004">
      <c r="A246" s="19">
        <v>44094</v>
      </c>
      <c r="B246" s="20">
        <v>9428.3950000000004</v>
      </c>
      <c r="C246" s="20">
        <v>20536.391</v>
      </c>
      <c r="D246" s="20">
        <v>3829.2350000000001</v>
      </c>
      <c r="E246" s="20">
        <v>1043.577</v>
      </c>
      <c r="F246" s="20">
        <v>5789.7629999999999</v>
      </c>
      <c r="G246" s="20">
        <v>8684.6080000000002</v>
      </c>
      <c r="H246" s="20">
        <v>354.05700000000002</v>
      </c>
    </row>
    <row r="247" spans="1:8" x14ac:dyDescent="0.55000000000000004">
      <c r="A247" s="19">
        <v>44095</v>
      </c>
      <c r="B247" s="20">
        <v>9508.2129999999997</v>
      </c>
      <c r="C247" s="20">
        <v>20632.643</v>
      </c>
      <c r="D247" s="20">
        <v>3873.3670000000002</v>
      </c>
      <c r="E247" s="20">
        <v>1044.741</v>
      </c>
      <c r="F247" s="20">
        <v>5853.8469999999998</v>
      </c>
      <c r="G247" s="20">
        <v>8684.6080000000002</v>
      </c>
      <c r="H247" s="20">
        <v>354.05700000000002</v>
      </c>
    </row>
    <row r="248" spans="1:8" x14ac:dyDescent="0.55000000000000004">
      <c r="A248" s="19">
        <v>44096</v>
      </c>
      <c r="B248" s="20">
        <v>9585.35</v>
      </c>
      <c r="C248" s="20">
        <v>20747.603999999999</v>
      </c>
      <c r="D248" s="20">
        <v>3905.2310000000002</v>
      </c>
      <c r="E248" s="20">
        <v>1045.904</v>
      </c>
      <c r="F248" s="20">
        <v>5926.0829999999996</v>
      </c>
      <c r="G248" s="20">
        <v>8802.6180000000004</v>
      </c>
      <c r="H248" s="20">
        <v>355.81200000000001</v>
      </c>
    </row>
    <row r="249" spans="1:8" x14ac:dyDescent="0.55000000000000004">
      <c r="A249" s="19">
        <v>44097</v>
      </c>
      <c r="B249" s="20">
        <v>9669.9619999999995</v>
      </c>
      <c r="C249" s="20">
        <v>20871.116000000002</v>
      </c>
      <c r="D249" s="20">
        <v>3942.6640000000002</v>
      </c>
      <c r="E249" s="20">
        <v>1046.2139999999999</v>
      </c>
      <c r="F249" s="20">
        <v>6016.6890000000003</v>
      </c>
      <c r="G249" s="20">
        <v>8834.1139999999996</v>
      </c>
      <c r="H249" s="20">
        <v>356.39699999999999</v>
      </c>
    </row>
    <row r="250" spans="1:8" x14ac:dyDescent="0.55000000000000004">
      <c r="A250" s="19">
        <v>44098</v>
      </c>
      <c r="B250" s="20">
        <v>9765.7150000000001</v>
      </c>
      <c r="C250" s="20">
        <v>21017.952000000001</v>
      </c>
      <c r="D250" s="20">
        <v>3980.2289999999998</v>
      </c>
      <c r="E250" s="20">
        <v>1046.99</v>
      </c>
      <c r="F250" s="20">
        <v>6113.9809999999998</v>
      </c>
      <c r="G250" s="20">
        <v>8886.5740000000005</v>
      </c>
      <c r="H250" s="20">
        <v>356.78800000000001</v>
      </c>
    </row>
    <row r="251" spans="1:8" x14ac:dyDescent="0.55000000000000004">
      <c r="A251" s="19">
        <v>44099</v>
      </c>
      <c r="B251" s="20">
        <v>9863.0840000000007</v>
      </c>
      <c r="C251" s="20">
        <v>21159.544000000002</v>
      </c>
      <c r="D251" s="20">
        <v>4027.355</v>
      </c>
      <c r="E251" s="20">
        <v>1047.6099999999999</v>
      </c>
      <c r="F251" s="20">
        <v>6214.7479999999996</v>
      </c>
      <c r="G251" s="20">
        <v>8948.9740000000002</v>
      </c>
      <c r="H251" s="20">
        <v>357.178</v>
      </c>
    </row>
    <row r="252" spans="1:8" x14ac:dyDescent="0.55000000000000004">
      <c r="A252" s="19">
        <v>44100</v>
      </c>
      <c r="B252" s="20">
        <v>9941.5519999999997</v>
      </c>
      <c r="C252" s="20">
        <v>21290.348999999998</v>
      </c>
      <c r="D252" s="20">
        <v>4070.252</v>
      </c>
      <c r="E252" s="20">
        <v>1048.5409999999999</v>
      </c>
      <c r="F252" s="20">
        <v>6303.3159999999998</v>
      </c>
      <c r="G252" s="20">
        <v>8948.9740000000002</v>
      </c>
      <c r="H252" s="20">
        <v>357.56799999999998</v>
      </c>
    </row>
    <row r="253" spans="1:8" x14ac:dyDescent="0.55000000000000004">
      <c r="A253" s="19">
        <v>44101</v>
      </c>
      <c r="B253" s="20">
        <v>10004.289000000001</v>
      </c>
      <c r="C253" s="20">
        <v>21391.812999999998</v>
      </c>
      <c r="D253" s="20">
        <v>4108.5519999999997</v>
      </c>
      <c r="E253" s="20">
        <v>1048.6959999999999</v>
      </c>
      <c r="F253" s="20">
        <v>6386.8410000000003</v>
      </c>
      <c r="G253" s="20">
        <v>8948.9740000000002</v>
      </c>
      <c r="H253" s="20">
        <v>357.56799999999998</v>
      </c>
    </row>
    <row r="254" spans="1:8" x14ac:dyDescent="0.55000000000000004">
      <c r="A254" s="19">
        <v>44102</v>
      </c>
      <c r="B254" s="20">
        <v>10086.89</v>
      </c>
      <c r="C254" s="20">
        <v>21505.174999999999</v>
      </c>
      <c r="D254" s="20">
        <v>4166.4219999999996</v>
      </c>
      <c r="E254" s="20">
        <v>1049.123</v>
      </c>
      <c r="F254" s="20">
        <v>6446.1459999999997</v>
      </c>
      <c r="G254" s="20">
        <v>8948.9740000000002</v>
      </c>
      <c r="H254" s="20">
        <v>357.95800000000003</v>
      </c>
    </row>
    <row r="255" spans="1:8" x14ac:dyDescent="0.55000000000000004">
      <c r="A255" s="19">
        <v>44103</v>
      </c>
      <c r="B255" s="20">
        <v>10159.591</v>
      </c>
      <c r="C255" s="20">
        <v>21631.436000000002</v>
      </c>
      <c r="D255" s="20">
        <v>4217.174</v>
      </c>
      <c r="E255" s="20">
        <v>1050.0139999999999</v>
      </c>
      <c r="F255" s="20">
        <v>6550.8860000000004</v>
      </c>
      <c r="G255" s="20">
        <v>9100.8420000000006</v>
      </c>
      <c r="H255" s="20">
        <v>358.15300000000002</v>
      </c>
    </row>
    <row r="256" spans="1:8" x14ac:dyDescent="0.55000000000000004">
      <c r="A256" s="19">
        <v>44104</v>
      </c>
      <c r="B256" s="20">
        <v>10255.700000000001</v>
      </c>
      <c r="C256" s="20">
        <v>21747.48</v>
      </c>
      <c r="D256" s="20">
        <v>4270.2629999999999</v>
      </c>
      <c r="E256" s="20">
        <v>1050.712</v>
      </c>
      <c r="F256" s="20">
        <v>6655.1419999999998</v>
      </c>
      <c r="G256" s="20">
        <v>9139.9159999999993</v>
      </c>
      <c r="H256" s="20">
        <v>360.49400000000003</v>
      </c>
    </row>
    <row r="257" spans="1:8" x14ac:dyDescent="0.55000000000000004">
      <c r="A257" s="19">
        <v>44105</v>
      </c>
      <c r="B257" s="20">
        <v>10350.071</v>
      </c>
      <c r="C257" s="20">
        <v>21886.393</v>
      </c>
      <c r="D257" s="20">
        <v>4319.7529999999997</v>
      </c>
      <c r="E257" s="20">
        <v>1051.2170000000001</v>
      </c>
      <c r="F257" s="20">
        <v>6756.5680000000002</v>
      </c>
      <c r="G257" s="20">
        <v>9213.9310000000005</v>
      </c>
      <c r="H257" s="20">
        <v>360.49400000000003</v>
      </c>
    </row>
    <row r="258" spans="1:8" x14ac:dyDescent="0.55000000000000004">
      <c r="A258" s="19">
        <v>44106</v>
      </c>
      <c r="B258" s="20">
        <v>10452.967000000001</v>
      </c>
      <c r="C258" s="20">
        <v>22046.932000000001</v>
      </c>
      <c r="D258" s="20">
        <v>4376.6779999999999</v>
      </c>
      <c r="E258" s="20">
        <v>1051.682</v>
      </c>
      <c r="F258" s="20">
        <v>6858.8149999999996</v>
      </c>
      <c r="G258" s="20">
        <v>9279.6779999999999</v>
      </c>
      <c r="H258" s="20">
        <v>360.68900000000002</v>
      </c>
    </row>
    <row r="259" spans="1:8" x14ac:dyDescent="0.55000000000000004">
      <c r="A259" s="19">
        <v>44107</v>
      </c>
      <c r="B259" s="20">
        <v>10545.558999999999</v>
      </c>
      <c r="C259" s="20">
        <v>22194.957999999999</v>
      </c>
      <c r="D259" s="20">
        <v>4422.9380000000001</v>
      </c>
      <c r="E259" s="20">
        <v>1052.2249999999999</v>
      </c>
      <c r="F259" s="20">
        <v>7047.52</v>
      </c>
      <c r="G259" s="20">
        <v>9279.6779999999999</v>
      </c>
      <c r="H259" s="20">
        <v>361.66399999999999</v>
      </c>
    </row>
    <row r="260" spans="1:8" x14ac:dyDescent="0.55000000000000004">
      <c r="A260" s="19">
        <v>44108</v>
      </c>
      <c r="B260" s="20">
        <v>10629.447</v>
      </c>
      <c r="C260" s="20">
        <v>22294.475999999999</v>
      </c>
      <c r="D260" s="20">
        <v>4466.57</v>
      </c>
      <c r="E260" s="20">
        <v>1052.729</v>
      </c>
      <c r="F260" s="20">
        <v>7384.2150000000001</v>
      </c>
      <c r="G260" s="20">
        <v>9279.6779999999999</v>
      </c>
      <c r="H260" s="20">
        <v>361.85899999999998</v>
      </c>
    </row>
    <row r="261" spans="1:8" x14ac:dyDescent="0.55000000000000004">
      <c r="A261" s="19">
        <v>44109</v>
      </c>
      <c r="B261" s="20">
        <v>10723.652</v>
      </c>
      <c r="C261" s="20">
        <v>22406.69</v>
      </c>
      <c r="D261" s="20">
        <v>4530.1139999999996</v>
      </c>
      <c r="E261" s="20">
        <v>1053.6980000000001</v>
      </c>
      <c r="F261" s="20">
        <v>7568.8729999999996</v>
      </c>
      <c r="G261" s="20">
        <v>9279.6779999999999</v>
      </c>
      <c r="H261" s="20">
        <v>362.44499999999999</v>
      </c>
    </row>
    <row r="262" spans="1:8" x14ac:dyDescent="0.55000000000000004">
      <c r="A262" s="19">
        <v>44110</v>
      </c>
      <c r="B262" s="20">
        <v>10824.022000000001</v>
      </c>
      <c r="C262" s="20">
        <v>22540.499</v>
      </c>
      <c r="D262" s="20">
        <v>4586.8289999999997</v>
      </c>
      <c r="E262" s="20">
        <v>1054.009</v>
      </c>
      <c r="F262" s="20">
        <v>7782.1350000000002</v>
      </c>
      <c r="G262" s="20">
        <v>9462.9419999999991</v>
      </c>
      <c r="H262" s="20">
        <v>363.03</v>
      </c>
    </row>
    <row r="263" spans="1:8" x14ac:dyDescent="0.55000000000000004">
      <c r="A263" s="19">
        <v>44111</v>
      </c>
      <c r="B263" s="20">
        <v>10937.174999999999</v>
      </c>
      <c r="C263" s="20">
        <v>22688.098999999998</v>
      </c>
      <c r="D263" s="20">
        <v>4642.2039999999997</v>
      </c>
      <c r="E263" s="20">
        <v>1054.9780000000001</v>
      </c>
      <c r="F263" s="20">
        <v>7989.8559999999998</v>
      </c>
      <c r="G263" s="20">
        <v>9515.3040000000001</v>
      </c>
      <c r="H263" s="20">
        <v>363.61500000000001</v>
      </c>
    </row>
    <row r="264" spans="1:8" x14ac:dyDescent="0.55000000000000004">
      <c r="A264" s="19">
        <v>44112</v>
      </c>
      <c r="B264" s="20">
        <v>11066.596</v>
      </c>
      <c r="C264" s="20">
        <v>22861.99</v>
      </c>
      <c r="D264" s="20">
        <v>4705.3010000000004</v>
      </c>
      <c r="E264" s="20">
        <v>1055.7529999999999</v>
      </c>
      <c r="F264" s="20">
        <v>8247.0869999999995</v>
      </c>
      <c r="G264" s="20">
        <v>9599.4560000000001</v>
      </c>
      <c r="H264" s="20">
        <v>364.005</v>
      </c>
    </row>
    <row r="265" spans="1:8" x14ac:dyDescent="0.55000000000000004">
      <c r="A265" s="19">
        <v>44113</v>
      </c>
      <c r="B265" s="20">
        <v>11197.895</v>
      </c>
      <c r="C265" s="20">
        <v>23027.439999999999</v>
      </c>
      <c r="D265" s="20">
        <v>4769.7910000000002</v>
      </c>
      <c r="E265" s="20">
        <v>1056.451</v>
      </c>
      <c r="F265" s="20">
        <v>8450.4089999999997</v>
      </c>
      <c r="G265" s="20">
        <v>9689.9069999999992</v>
      </c>
      <c r="H265" s="20">
        <v>364.786</v>
      </c>
    </row>
    <row r="266" spans="1:8" x14ac:dyDescent="0.55000000000000004">
      <c r="A266" s="19">
        <v>44114</v>
      </c>
      <c r="B266" s="20">
        <v>11321.368</v>
      </c>
      <c r="C266" s="20">
        <v>23193.75</v>
      </c>
      <c r="D266" s="20">
        <v>4815.8670000000002</v>
      </c>
      <c r="E266" s="20">
        <v>1057.1880000000001</v>
      </c>
      <c r="F266" s="20">
        <v>8672.7759999999998</v>
      </c>
      <c r="G266" s="20">
        <v>9689.9069999999992</v>
      </c>
      <c r="H266" s="20">
        <v>364.98099999999999</v>
      </c>
    </row>
    <row r="267" spans="1:8" x14ac:dyDescent="0.55000000000000004">
      <c r="A267" s="19">
        <v>44115</v>
      </c>
      <c r="B267" s="20">
        <v>11421.562</v>
      </c>
      <c r="C267" s="20">
        <v>23334.627</v>
      </c>
      <c r="D267" s="20">
        <v>4865.6989999999996</v>
      </c>
      <c r="E267" s="20">
        <v>1058.0409999999999</v>
      </c>
      <c r="F267" s="20">
        <v>8861.6270000000004</v>
      </c>
      <c r="G267" s="20">
        <v>9689.9069999999992</v>
      </c>
      <c r="H267" s="20">
        <v>364.98099999999999</v>
      </c>
    </row>
    <row r="268" spans="1:8" x14ac:dyDescent="0.55000000000000004">
      <c r="A268" s="19">
        <v>44116</v>
      </c>
      <c r="B268" s="20">
        <v>11537.494000000001</v>
      </c>
      <c r="C268" s="20">
        <v>23461.037</v>
      </c>
      <c r="D268" s="20">
        <v>4905.759</v>
      </c>
      <c r="E268" s="20">
        <v>1059.011</v>
      </c>
      <c r="F268" s="20">
        <v>9066.6200000000008</v>
      </c>
      <c r="G268" s="20">
        <v>9689.9069999999992</v>
      </c>
      <c r="H268" s="20">
        <v>365.17599999999999</v>
      </c>
    </row>
    <row r="269" spans="1:8" x14ac:dyDescent="0.55000000000000004">
      <c r="A269" s="19">
        <v>44117</v>
      </c>
      <c r="B269" s="20">
        <v>11659.912</v>
      </c>
      <c r="C269" s="20">
        <v>23611.598000000002</v>
      </c>
      <c r="D269" s="20">
        <v>4996.9120000000003</v>
      </c>
      <c r="E269" s="20">
        <v>1060.058</v>
      </c>
      <c r="F269" s="20">
        <v>9319.3060000000005</v>
      </c>
      <c r="G269" s="20">
        <v>9906.7350000000006</v>
      </c>
      <c r="H269" s="20">
        <v>365.56599999999997</v>
      </c>
    </row>
    <row r="270" spans="1:8" x14ac:dyDescent="0.55000000000000004">
      <c r="A270" s="19">
        <v>44118</v>
      </c>
      <c r="B270" s="20">
        <v>11809.681</v>
      </c>
      <c r="C270" s="20">
        <v>23787.148000000001</v>
      </c>
      <c r="D270" s="20">
        <v>5063.6080000000002</v>
      </c>
      <c r="E270" s="20">
        <v>1060.8330000000001</v>
      </c>
      <c r="F270" s="20">
        <v>9608.7039999999997</v>
      </c>
      <c r="G270" s="20">
        <v>9973.4660000000003</v>
      </c>
      <c r="H270" s="20">
        <v>365.95600000000002</v>
      </c>
    </row>
    <row r="271" spans="1:8" x14ac:dyDescent="0.55000000000000004">
      <c r="A271" s="19">
        <v>44119</v>
      </c>
      <c r="B271" s="20">
        <v>11976.334999999999</v>
      </c>
      <c r="C271" s="20">
        <v>23978.007000000001</v>
      </c>
      <c r="D271" s="20">
        <v>5129.0969999999998</v>
      </c>
      <c r="E271" s="20">
        <v>1061.376</v>
      </c>
      <c r="F271" s="20">
        <v>9887.0190000000002</v>
      </c>
      <c r="G271" s="20">
        <v>10079.271000000001</v>
      </c>
      <c r="H271" s="20">
        <v>366.73599999999999</v>
      </c>
    </row>
    <row r="272" spans="1:8" x14ac:dyDescent="0.55000000000000004">
      <c r="A272" s="19">
        <v>44120</v>
      </c>
      <c r="B272" s="20">
        <v>12146.986000000001</v>
      </c>
      <c r="C272" s="20">
        <v>24188.796999999999</v>
      </c>
      <c r="D272" s="20">
        <v>5193.192</v>
      </c>
      <c r="E272" s="20">
        <v>1061.6479999999999</v>
      </c>
      <c r="F272" s="20">
        <v>10116.261</v>
      </c>
      <c r="G272" s="20">
        <v>10157.321</v>
      </c>
      <c r="H272" s="20">
        <v>367.32100000000003</v>
      </c>
    </row>
    <row r="273" spans="1:8" x14ac:dyDescent="0.55000000000000004">
      <c r="A273" s="19">
        <v>44121</v>
      </c>
      <c r="B273" s="20">
        <v>12295.692999999999</v>
      </c>
      <c r="C273" s="20">
        <v>24353.499</v>
      </c>
      <c r="D273" s="20">
        <v>5240.03</v>
      </c>
      <c r="E273" s="20">
        <v>1062.1130000000001</v>
      </c>
      <c r="F273" s="20">
        <v>10353.378000000001</v>
      </c>
      <c r="G273" s="20">
        <v>10157.321</v>
      </c>
      <c r="H273" s="20">
        <v>367.90699999999998</v>
      </c>
    </row>
    <row r="274" spans="1:8" x14ac:dyDescent="0.55000000000000004">
      <c r="A274" s="19">
        <v>44122</v>
      </c>
      <c r="B274" s="20">
        <v>12434.132</v>
      </c>
      <c r="C274" s="20">
        <v>24510.212</v>
      </c>
      <c r="D274" s="20">
        <v>5290.808</v>
      </c>
      <c r="E274" s="20">
        <v>1062.462</v>
      </c>
      <c r="F274" s="20">
        <v>10602.34</v>
      </c>
      <c r="G274" s="20">
        <v>10157.321</v>
      </c>
      <c r="H274" s="20">
        <v>367.90699999999998</v>
      </c>
    </row>
    <row r="275" spans="1:8" x14ac:dyDescent="0.55000000000000004">
      <c r="A275" s="19">
        <v>44123</v>
      </c>
      <c r="B275" s="20">
        <v>12609.227000000001</v>
      </c>
      <c r="C275" s="20">
        <v>24714.12</v>
      </c>
      <c r="D275" s="20">
        <v>5373.3180000000002</v>
      </c>
      <c r="E275" s="20">
        <v>1062.6949999999999</v>
      </c>
      <c r="F275" s="20">
        <v>10878.161</v>
      </c>
      <c r="G275" s="20">
        <v>10157.321</v>
      </c>
      <c r="H275" s="20">
        <v>368.10199999999998</v>
      </c>
    </row>
    <row r="276" spans="1:8" x14ac:dyDescent="0.55000000000000004">
      <c r="A276" s="19">
        <v>44124</v>
      </c>
      <c r="B276" s="20">
        <v>12774.455</v>
      </c>
      <c r="C276" s="20">
        <v>24899.565999999999</v>
      </c>
      <c r="D276" s="20">
        <v>5438.4120000000003</v>
      </c>
      <c r="E276" s="20">
        <v>1064.1679999999999</v>
      </c>
      <c r="F276" s="20">
        <v>11190.987999999999</v>
      </c>
      <c r="G276" s="20">
        <v>10470.308999999999</v>
      </c>
      <c r="H276" s="20">
        <v>372.97899999999998</v>
      </c>
    </row>
    <row r="277" spans="1:8" x14ac:dyDescent="0.55000000000000004">
      <c r="A277" s="19">
        <v>44125</v>
      </c>
      <c r="B277" s="20">
        <v>12967.232</v>
      </c>
      <c r="C277" s="20">
        <v>25081.913</v>
      </c>
      <c r="D277" s="20">
        <v>5508.2349999999997</v>
      </c>
      <c r="E277" s="20">
        <v>1064.75</v>
      </c>
      <c r="F277" s="20">
        <v>11582.325999999999</v>
      </c>
      <c r="G277" s="20">
        <v>10566.272000000001</v>
      </c>
      <c r="H277" s="20">
        <v>373.36900000000003</v>
      </c>
    </row>
    <row r="278" spans="1:8" x14ac:dyDescent="0.55000000000000004">
      <c r="A278" s="19">
        <v>44126</v>
      </c>
      <c r="B278" s="20">
        <v>13195.513000000001</v>
      </c>
      <c r="C278" s="20">
        <v>25321.076000000001</v>
      </c>
      <c r="D278" s="20">
        <v>5575.1679999999997</v>
      </c>
      <c r="E278" s="20">
        <v>1065.4480000000001</v>
      </c>
      <c r="F278" s="20">
        <v>11893.803</v>
      </c>
      <c r="G278" s="20">
        <v>10725.127</v>
      </c>
      <c r="H278" s="20">
        <v>375.12400000000002</v>
      </c>
    </row>
    <row r="279" spans="1:8" x14ac:dyDescent="0.55000000000000004">
      <c r="A279" s="19">
        <v>44127</v>
      </c>
      <c r="B279" s="20">
        <v>13432.223</v>
      </c>
      <c r="C279" s="20">
        <v>25566.37</v>
      </c>
      <c r="D279" s="20">
        <v>5656.732</v>
      </c>
      <c r="E279" s="20">
        <v>1066.1849999999999</v>
      </c>
      <c r="F279" s="20">
        <v>12194.93</v>
      </c>
      <c r="G279" s="20">
        <v>10885.066000000001</v>
      </c>
      <c r="H279" s="20">
        <v>377.27</v>
      </c>
    </row>
    <row r="280" spans="1:8" x14ac:dyDescent="0.55000000000000004">
      <c r="A280" s="19">
        <v>44128</v>
      </c>
      <c r="B280" s="20">
        <v>13649.192999999999</v>
      </c>
      <c r="C280" s="20">
        <v>25801.794000000002</v>
      </c>
      <c r="D280" s="20">
        <v>5709.6379999999999</v>
      </c>
      <c r="E280" s="20">
        <v>1066.883</v>
      </c>
      <c r="F280" s="20">
        <v>12532.446</v>
      </c>
      <c r="G280" s="20">
        <v>10885.066000000001</v>
      </c>
      <c r="H280" s="20">
        <v>377.46499999999997</v>
      </c>
    </row>
    <row r="281" spans="1:8" x14ac:dyDescent="0.55000000000000004">
      <c r="A281" s="19">
        <v>44129</v>
      </c>
      <c r="B281" s="20">
        <v>13808.651</v>
      </c>
      <c r="C281" s="20">
        <v>25984.948</v>
      </c>
      <c r="D281" s="20">
        <v>5760.3370000000004</v>
      </c>
      <c r="E281" s="20">
        <v>1067.348</v>
      </c>
      <c r="F281" s="20">
        <v>12822.695</v>
      </c>
      <c r="G281" s="20">
        <v>10885.066000000001</v>
      </c>
      <c r="H281" s="20">
        <v>378.44099999999997</v>
      </c>
    </row>
    <row r="282" spans="1:8" x14ac:dyDescent="0.55000000000000004">
      <c r="A282" s="19">
        <v>44130</v>
      </c>
      <c r="B282" s="20">
        <v>14075.666999999999</v>
      </c>
      <c r="C282" s="20">
        <v>26178.883999999998</v>
      </c>
      <c r="D282" s="20">
        <v>5871.4539999999997</v>
      </c>
      <c r="E282" s="20">
        <v>1067.8910000000001</v>
      </c>
      <c r="F282" s="20">
        <v>13129.056</v>
      </c>
      <c r="G282" s="20">
        <v>10885.066000000001</v>
      </c>
      <c r="H282" s="20">
        <v>378.63600000000002</v>
      </c>
    </row>
    <row r="283" spans="1:8" x14ac:dyDescent="0.55000000000000004">
      <c r="A283" s="19">
        <v>44131</v>
      </c>
      <c r="B283" s="20">
        <v>14303.892</v>
      </c>
      <c r="C283" s="20">
        <v>26410.847000000002</v>
      </c>
      <c r="D283" s="20">
        <v>5943.6670000000004</v>
      </c>
      <c r="E283" s="20">
        <v>1068.434</v>
      </c>
      <c r="F283" s="20">
        <v>13464.665999999999</v>
      </c>
      <c r="G283" s="20">
        <v>11395.983</v>
      </c>
      <c r="H283" s="20">
        <v>379.02600000000001</v>
      </c>
    </row>
    <row r="284" spans="1:8" x14ac:dyDescent="0.55000000000000004">
      <c r="A284" s="19">
        <v>44132</v>
      </c>
      <c r="B284" s="20">
        <v>14563.842000000001</v>
      </c>
      <c r="C284" s="20">
        <v>26670.600999999999</v>
      </c>
      <c r="D284" s="20">
        <v>6019.2160000000003</v>
      </c>
      <c r="E284" s="20">
        <v>1068.8989999999999</v>
      </c>
      <c r="F284" s="20">
        <v>13826.959000000001</v>
      </c>
      <c r="G284" s="20">
        <v>11605.429</v>
      </c>
      <c r="H284" s="20">
        <v>380.19600000000003</v>
      </c>
    </row>
    <row r="285" spans="1:8" x14ac:dyDescent="0.55000000000000004">
      <c r="A285" s="19">
        <v>44133</v>
      </c>
      <c r="B285" s="20">
        <v>14846.485000000001</v>
      </c>
      <c r="C285" s="20">
        <v>26944.824000000001</v>
      </c>
      <c r="D285" s="20">
        <v>6096.8670000000002</v>
      </c>
      <c r="E285" s="20">
        <v>1069.442</v>
      </c>
      <c r="F285" s="20">
        <v>14165.194</v>
      </c>
      <c r="G285" s="20">
        <v>11925.699000000001</v>
      </c>
      <c r="H285" s="20">
        <v>380.39100000000002</v>
      </c>
    </row>
    <row r="286" spans="1:8" x14ac:dyDescent="0.55000000000000004">
      <c r="A286" s="19">
        <v>44134</v>
      </c>
      <c r="B286" s="20">
        <v>15146.496999999999</v>
      </c>
      <c r="C286" s="20">
        <v>27244.746999999999</v>
      </c>
      <c r="D286" s="20">
        <v>6186.89</v>
      </c>
      <c r="E286" s="20">
        <v>1069.675</v>
      </c>
      <c r="F286" s="20">
        <v>14523.075000000001</v>
      </c>
      <c r="G286" s="20">
        <v>12239.474</v>
      </c>
      <c r="H286" s="20">
        <v>381.75700000000001</v>
      </c>
    </row>
    <row r="287" spans="1:8" x14ac:dyDescent="0.55000000000000004">
      <c r="A287" s="19">
        <v>44135</v>
      </c>
      <c r="B287" s="20">
        <v>15384.249</v>
      </c>
      <c r="C287" s="20">
        <v>27507.108</v>
      </c>
      <c r="D287" s="20">
        <v>6247.8869999999997</v>
      </c>
      <c r="E287" s="20">
        <v>1070.0619999999999</v>
      </c>
      <c r="F287" s="20">
        <v>14844.405000000001</v>
      </c>
      <c r="G287" s="20">
        <v>12239.474</v>
      </c>
      <c r="H287" s="20">
        <v>382.14699999999999</v>
      </c>
    </row>
    <row r="288" spans="1:8" x14ac:dyDescent="0.55000000000000004">
      <c r="A288" s="19">
        <v>44136</v>
      </c>
      <c r="B288" s="20">
        <v>15605.351000000001</v>
      </c>
      <c r="C288" s="20">
        <v>27740.892</v>
      </c>
      <c r="D288" s="20">
        <v>6314.0050000000001</v>
      </c>
      <c r="E288" s="20">
        <v>1070.2950000000001</v>
      </c>
      <c r="F288" s="20">
        <v>15185.439</v>
      </c>
      <c r="G288" s="20">
        <v>12239.474</v>
      </c>
      <c r="H288" s="20">
        <v>382.92700000000002</v>
      </c>
    </row>
    <row r="289" spans="1:8" x14ac:dyDescent="0.55000000000000004">
      <c r="A289" s="19">
        <v>44137</v>
      </c>
      <c r="B289" s="20">
        <v>15924.495999999999</v>
      </c>
      <c r="C289" s="20">
        <v>27986.620999999999</v>
      </c>
      <c r="D289" s="20">
        <v>6400.7969999999996</v>
      </c>
      <c r="E289" s="20">
        <v>1070.644</v>
      </c>
      <c r="F289" s="20">
        <v>15463.415999999999</v>
      </c>
      <c r="G289" s="20">
        <v>12239.474</v>
      </c>
      <c r="H289" s="20">
        <v>383.90300000000002</v>
      </c>
    </row>
    <row r="290" spans="1:8" x14ac:dyDescent="0.55000000000000004">
      <c r="A290" s="19">
        <v>44138</v>
      </c>
      <c r="B290" s="20">
        <v>16232.674000000001</v>
      </c>
      <c r="C290" s="20">
        <v>28361.392</v>
      </c>
      <c r="D290" s="20">
        <v>6524.8130000000001</v>
      </c>
      <c r="E290" s="20">
        <v>1071.1089999999999</v>
      </c>
      <c r="F290" s="20">
        <v>15756.963</v>
      </c>
      <c r="G290" s="20">
        <v>13241.130999999999</v>
      </c>
      <c r="H290" s="20">
        <v>384.488</v>
      </c>
    </row>
    <row r="291" spans="1:8" x14ac:dyDescent="0.55000000000000004">
      <c r="A291" s="19">
        <v>44139</v>
      </c>
      <c r="B291" s="20">
        <v>16455.524000000001</v>
      </c>
      <c r="C291" s="20">
        <v>28662.559000000001</v>
      </c>
      <c r="D291" s="20">
        <v>6599.915</v>
      </c>
      <c r="E291" s="20">
        <v>1071.42</v>
      </c>
      <c r="F291" s="20">
        <v>16126.236000000001</v>
      </c>
      <c r="G291" s="20">
        <v>13555.89</v>
      </c>
      <c r="H291" s="20">
        <v>384.87799999999999</v>
      </c>
    </row>
    <row r="292" spans="1:8" x14ac:dyDescent="0.55000000000000004">
      <c r="A292" s="19">
        <v>44140</v>
      </c>
      <c r="B292" s="20">
        <v>16785.472000000002</v>
      </c>
      <c r="C292" s="20">
        <v>29047.285</v>
      </c>
      <c r="D292" s="20">
        <v>6706.0410000000002</v>
      </c>
      <c r="E292" s="20">
        <v>1071.962</v>
      </c>
      <c r="F292" s="20">
        <v>16480.333999999999</v>
      </c>
      <c r="G292" s="20">
        <v>13952.931</v>
      </c>
      <c r="H292" s="20">
        <v>385.07299999999998</v>
      </c>
    </row>
    <row r="293" spans="1:8" x14ac:dyDescent="0.55000000000000004">
      <c r="A293" s="19">
        <v>44141</v>
      </c>
      <c r="B293" s="20">
        <v>17118.987000000001</v>
      </c>
      <c r="C293" s="20">
        <v>29428.937999999998</v>
      </c>
      <c r="D293" s="20">
        <v>6832.3680000000004</v>
      </c>
      <c r="E293" s="20">
        <v>1072.2729999999999</v>
      </c>
      <c r="F293" s="20">
        <v>16821.939999999999</v>
      </c>
      <c r="G293" s="20">
        <v>14415.227000000001</v>
      </c>
      <c r="H293" s="20">
        <v>385.46300000000002</v>
      </c>
    </row>
    <row r="294" spans="1:8" x14ac:dyDescent="0.55000000000000004">
      <c r="A294" s="19">
        <v>44142</v>
      </c>
      <c r="B294" s="20">
        <v>17443.857</v>
      </c>
      <c r="C294" s="20">
        <v>29810.612000000001</v>
      </c>
      <c r="D294" s="20">
        <v>6943.4849999999997</v>
      </c>
      <c r="E294" s="20">
        <v>1072.5050000000001</v>
      </c>
      <c r="F294" s="20">
        <v>17188.118999999999</v>
      </c>
      <c r="G294" s="20">
        <v>14415.227000000001</v>
      </c>
      <c r="H294" s="20">
        <v>386.63400000000001</v>
      </c>
    </row>
    <row r="295" spans="1:8" x14ac:dyDescent="0.55000000000000004">
      <c r="A295" s="19">
        <v>44143</v>
      </c>
      <c r="B295" s="20">
        <v>17696.330999999998</v>
      </c>
      <c r="C295" s="20">
        <v>30170.084999999999</v>
      </c>
      <c r="D295" s="20">
        <v>7047.3</v>
      </c>
      <c r="E295" s="20">
        <v>1072.777</v>
      </c>
      <c r="F295" s="20">
        <v>17489.964</v>
      </c>
      <c r="G295" s="20">
        <v>14415.227000000001</v>
      </c>
      <c r="H295" s="20">
        <v>387.41399999999999</v>
      </c>
    </row>
    <row r="296" spans="1:8" x14ac:dyDescent="0.55000000000000004">
      <c r="A296" s="19">
        <v>44144</v>
      </c>
      <c r="B296" s="20">
        <v>17971.221000000001</v>
      </c>
      <c r="C296" s="20">
        <v>30521.394</v>
      </c>
      <c r="D296" s="20">
        <v>7175.7809999999999</v>
      </c>
      <c r="E296" s="20">
        <v>1072.932</v>
      </c>
      <c r="F296" s="20">
        <v>17803.098999999998</v>
      </c>
      <c r="G296" s="20">
        <v>14415.227000000001</v>
      </c>
      <c r="H296" s="20">
        <v>387.60899999999998</v>
      </c>
    </row>
    <row r="297" spans="1:8" x14ac:dyDescent="0.55000000000000004">
      <c r="A297" s="19">
        <v>44145</v>
      </c>
      <c r="B297" s="20">
        <v>18248.249</v>
      </c>
      <c r="C297" s="20">
        <v>30931.576000000001</v>
      </c>
      <c r="D297" s="20">
        <v>7297.6949999999997</v>
      </c>
      <c r="E297" s="20">
        <v>1073.009</v>
      </c>
      <c r="F297" s="20">
        <v>18102.407999999999</v>
      </c>
      <c r="G297" s="20">
        <v>15968.254000000001</v>
      </c>
      <c r="H297" s="20">
        <v>387.80399999999997</v>
      </c>
    </row>
    <row r="298" spans="1:8" x14ac:dyDescent="0.55000000000000004">
      <c r="A298" s="19">
        <v>44146</v>
      </c>
      <c r="B298" s="20">
        <v>18575.221000000001</v>
      </c>
      <c r="C298" s="20">
        <v>31375.182000000001</v>
      </c>
      <c r="D298" s="20">
        <v>7405.9219999999996</v>
      </c>
      <c r="E298" s="20">
        <v>1073.165</v>
      </c>
      <c r="F298" s="20">
        <v>18439.102999999999</v>
      </c>
      <c r="G298" s="20">
        <v>16407.913</v>
      </c>
      <c r="H298" s="20">
        <v>388.38900000000001</v>
      </c>
    </row>
    <row r="299" spans="1:8" x14ac:dyDescent="0.55000000000000004">
      <c r="A299" s="19">
        <v>44147</v>
      </c>
      <c r="B299" s="20">
        <v>18910.419999999998</v>
      </c>
      <c r="C299" s="20">
        <v>31852.170999999998</v>
      </c>
      <c r="D299" s="20">
        <v>7550.1639999999998</v>
      </c>
      <c r="E299" s="20">
        <v>1073.203</v>
      </c>
      <c r="F299" s="20">
        <v>18930.063999999998</v>
      </c>
      <c r="G299" s="20">
        <v>16866.37</v>
      </c>
      <c r="H299" s="20">
        <v>389.17</v>
      </c>
    </row>
    <row r="300" spans="1:8" x14ac:dyDescent="0.55000000000000004">
      <c r="A300" s="19">
        <v>44148</v>
      </c>
      <c r="B300" s="20">
        <v>19257.177</v>
      </c>
      <c r="C300" s="20">
        <v>32391.401999999998</v>
      </c>
      <c r="D300" s="20">
        <v>7677.9359999999997</v>
      </c>
      <c r="E300" s="20">
        <v>1073.4359999999999</v>
      </c>
      <c r="F300" s="20">
        <v>19330.535</v>
      </c>
      <c r="G300" s="20">
        <v>17455.928</v>
      </c>
      <c r="H300" s="20">
        <v>389.755</v>
      </c>
    </row>
    <row r="301" spans="1:8" x14ac:dyDescent="0.55000000000000004">
      <c r="A301" s="19">
        <v>44149</v>
      </c>
      <c r="B301" s="20">
        <v>19559.931</v>
      </c>
      <c r="C301" s="20">
        <v>32884.17</v>
      </c>
      <c r="D301" s="20">
        <v>7790.4979999999996</v>
      </c>
      <c r="E301" s="20">
        <v>1074.5609999999999</v>
      </c>
      <c r="F301" s="20">
        <v>19724.584999999999</v>
      </c>
      <c r="G301" s="20">
        <v>17455.928</v>
      </c>
      <c r="H301" s="20">
        <v>390.34</v>
      </c>
    </row>
    <row r="302" spans="1:8" x14ac:dyDescent="0.55000000000000004">
      <c r="A302" s="19">
        <v>44150</v>
      </c>
      <c r="B302" s="20">
        <v>19818.217000000001</v>
      </c>
      <c r="C302" s="20">
        <v>33303.845000000001</v>
      </c>
      <c r="D302" s="20">
        <v>7898.3320000000003</v>
      </c>
      <c r="E302" s="20">
        <v>1076.0340000000001</v>
      </c>
      <c r="F302" s="20">
        <v>20090.749</v>
      </c>
      <c r="G302" s="20">
        <v>17455.928</v>
      </c>
      <c r="H302" s="20">
        <v>390.34</v>
      </c>
    </row>
    <row r="303" spans="1:8" x14ac:dyDescent="0.55000000000000004">
      <c r="A303" s="19">
        <v>44151</v>
      </c>
      <c r="B303" s="20">
        <v>20104.218000000001</v>
      </c>
      <c r="C303" s="20">
        <v>33763.682999999997</v>
      </c>
      <c r="D303" s="20">
        <v>8051.1639999999998</v>
      </c>
      <c r="E303" s="20">
        <v>1076.383</v>
      </c>
      <c r="F303" s="20">
        <v>20404.162</v>
      </c>
      <c r="G303" s="20">
        <v>17455.928</v>
      </c>
      <c r="H303" s="20">
        <v>391.12</v>
      </c>
    </row>
    <row r="304" spans="1:8" x14ac:dyDescent="0.55000000000000004">
      <c r="A304" s="19">
        <v>44152</v>
      </c>
      <c r="B304" s="20">
        <v>20417.253000000001</v>
      </c>
      <c r="C304" s="20">
        <v>34258.237999999998</v>
      </c>
      <c r="D304" s="20">
        <v>8167.3509999999997</v>
      </c>
      <c r="E304" s="20">
        <v>1077.1199999999999</v>
      </c>
      <c r="F304" s="20">
        <v>20698.294999999998</v>
      </c>
      <c r="G304" s="20">
        <v>18940.55</v>
      </c>
      <c r="H304" s="20">
        <v>391.70600000000002</v>
      </c>
    </row>
    <row r="305" spans="1:8" x14ac:dyDescent="0.55000000000000004">
      <c r="A305" s="19">
        <v>44153</v>
      </c>
      <c r="B305" s="20">
        <v>20730.123</v>
      </c>
      <c r="C305" s="20">
        <v>34774.800000000003</v>
      </c>
      <c r="D305" s="20">
        <v>8291.1820000000007</v>
      </c>
      <c r="E305" s="20">
        <v>1077.43</v>
      </c>
      <c r="F305" s="20">
        <v>20985.919000000002</v>
      </c>
      <c r="G305" s="20">
        <v>19334.934000000001</v>
      </c>
      <c r="H305" s="20">
        <v>392.096</v>
      </c>
    </row>
    <row r="306" spans="1:8" x14ac:dyDescent="0.55000000000000004">
      <c r="A306" s="19">
        <v>44154</v>
      </c>
      <c r="B306" s="20">
        <v>21067.357</v>
      </c>
      <c r="C306" s="20">
        <v>35352.432999999997</v>
      </c>
      <c r="D306" s="20">
        <v>8422.92</v>
      </c>
      <c r="E306" s="20">
        <v>1077.701</v>
      </c>
      <c r="F306" s="20">
        <v>21321.984</v>
      </c>
      <c r="G306" s="20">
        <v>19788.567999999999</v>
      </c>
      <c r="H306" s="20">
        <v>392.68099999999998</v>
      </c>
    </row>
    <row r="307" spans="1:8" x14ac:dyDescent="0.55000000000000004">
      <c r="A307" s="19">
        <v>44155</v>
      </c>
      <c r="B307" s="20">
        <v>21411.46</v>
      </c>
      <c r="C307" s="20">
        <v>35958.195</v>
      </c>
      <c r="D307" s="20">
        <v>8556.1820000000007</v>
      </c>
      <c r="E307" s="20">
        <v>1078.2439999999999</v>
      </c>
      <c r="F307" s="20">
        <v>21619.064999999999</v>
      </c>
      <c r="G307" s="20">
        <v>20501.155999999999</v>
      </c>
      <c r="H307" s="20">
        <v>393.851</v>
      </c>
    </row>
    <row r="308" spans="1:8" x14ac:dyDescent="0.55000000000000004">
      <c r="A308" s="19">
        <v>44156</v>
      </c>
      <c r="B308" s="20">
        <v>21705.120999999999</v>
      </c>
      <c r="C308" s="20">
        <v>36498.328999999998</v>
      </c>
      <c r="D308" s="20">
        <v>8683.0339999999997</v>
      </c>
      <c r="E308" s="20">
        <v>1078.826</v>
      </c>
      <c r="F308" s="20">
        <v>21910.675999999999</v>
      </c>
      <c r="G308" s="20">
        <v>20501.155999999999</v>
      </c>
      <c r="H308" s="20">
        <v>395.60700000000003</v>
      </c>
    </row>
    <row r="309" spans="1:8" x14ac:dyDescent="0.55000000000000004">
      <c r="A309" s="19">
        <v>44157</v>
      </c>
      <c r="B309" s="20">
        <v>21942.374</v>
      </c>
      <c r="C309" s="20">
        <v>36938.642999999996</v>
      </c>
      <c r="D309" s="20">
        <v>8804.7639999999992</v>
      </c>
      <c r="E309" s="20">
        <v>1079.33</v>
      </c>
      <c r="F309" s="20">
        <v>22184.474999999999</v>
      </c>
      <c r="G309" s="20">
        <v>20501.155999999999</v>
      </c>
      <c r="H309" s="20">
        <v>395.99700000000001</v>
      </c>
    </row>
    <row r="310" spans="1:8" x14ac:dyDescent="0.55000000000000004">
      <c r="A310" s="19">
        <v>44158</v>
      </c>
      <c r="B310" s="20">
        <v>22213.53</v>
      </c>
      <c r="C310" s="20">
        <v>37483.86</v>
      </c>
      <c r="D310" s="20">
        <v>8982.6569999999992</v>
      </c>
      <c r="E310" s="20">
        <v>1079.6790000000001</v>
      </c>
      <c r="F310" s="20">
        <v>22411.108</v>
      </c>
      <c r="G310" s="20">
        <v>20501.155999999999</v>
      </c>
      <c r="H310" s="20">
        <v>396.19200000000001</v>
      </c>
    </row>
    <row r="311" spans="1:8" x14ac:dyDescent="0.55000000000000004">
      <c r="A311" s="19">
        <v>44159</v>
      </c>
      <c r="B311" s="20">
        <v>22499.794999999998</v>
      </c>
      <c r="C311" s="20">
        <v>38005.199999999997</v>
      </c>
      <c r="D311" s="20">
        <v>9125.2970000000005</v>
      </c>
      <c r="E311" s="20">
        <v>1080.067</v>
      </c>
      <c r="F311" s="20">
        <v>22576.867999999999</v>
      </c>
      <c r="G311" s="20">
        <v>22200.44</v>
      </c>
      <c r="H311" s="20">
        <v>397.75299999999999</v>
      </c>
    </row>
    <row r="312" spans="1:8" x14ac:dyDescent="0.55000000000000004">
      <c r="A312" s="19">
        <v>44160</v>
      </c>
      <c r="B312" s="20">
        <v>22788.642</v>
      </c>
      <c r="C312" s="20">
        <v>38546.517999999996</v>
      </c>
      <c r="D312" s="20">
        <v>9273.5840000000007</v>
      </c>
      <c r="E312" s="20">
        <v>1080.5319999999999</v>
      </c>
      <c r="F312" s="20">
        <v>22844.025000000001</v>
      </c>
      <c r="G312" s="20">
        <v>22688.030999999999</v>
      </c>
      <c r="H312" s="20">
        <v>397.94799999999998</v>
      </c>
    </row>
    <row r="313" spans="1:8" x14ac:dyDescent="0.55000000000000004">
      <c r="A313" s="19">
        <v>44161</v>
      </c>
      <c r="B313" s="20">
        <v>23038.469000000001</v>
      </c>
      <c r="C313" s="20">
        <v>38898.707000000002</v>
      </c>
      <c r="D313" s="20">
        <v>9427.5720000000001</v>
      </c>
      <c r="E313" s="20">
        <v>1080.8420000000001</v>
      </c>
      <c r="F313" s="20">
        <v>23101.505000000001</v>
      </c>
      <c r="G313" s="20">
        <v>23262.922999999999</v>
      </c>
      <c r="H313" s="20">
        <v>399.31299999999999</v>
      </c>
    </row>
    <row r="314" spans="1:8" x14ac:dyDescent="0.55000000000000004">
      <c r="A314" s="19">
        <v>44162</v>
      </c>
      <c r="B314" s="20">
        <v>23361.975999999999</v>
      </c>
      <c r="C314" s="20">
        <v>39543.423999999999</v>
      </c>
      <c r="D314" s="20">
        <v>9581.7440000000006</v>
      </c>
      <c r="E314" s="20">
        <v>1081.347</v>
      </c>
      <c r="F314" s="20">
        <v>23318.096000000001</v>
      </c>
      <c r="G314" s="20">
        <v>23929.645</v>
      </c>
      <c r="H314" s="20">
        <v>399.899</v>
      </c>
    </row>
    <row r="315" spans="1:8" x14ac:dyDescent="0.55000000000000004">
      <c r="A315" s="19">
        <v>44163</v>
      </c>
      <c r="B315" s="20">
        <v>23623.037</v>
      </c>
      <c r="C315" s="20">
        <v>40048.726999999999</v>
      </c>
      <c r="D315" s="20">
        <v>9728.4290000000001</v>
      </c>
      <c r="E315" s="20">
        <v>1081.579</v>
      </c>
      <c r="F315" s="20">
        <v>23551.15</v>
      </c>
      <c r="G315" s="20">
        <v>23929.645</v>
      </c>
      <c r="H315" s="20">
        <v>399.899</v>
      </c>
    </row>
    <row r="316" spans="1:8" x14ac:dyDescent="0.55000000000000004">
      <c r="A316" s="19">
        <v>44164</v>
      </c>
      <c r="B316" s="20">
        <v>23835.026000000002</v>
      </c>
      <c r="C316" s="20">
        <v>40470.290999999997</v>
      </c>
      <c r="D316" s="20">
        <v>9871.6730000000007</v>
      </c>
      <c r="E316" s="20">
        <v>1081.9670000000001</v>
      </c>
      <c r="F316" s="20">
        <v>23729.796999999999</v>
      </c>
      <c r="G316" s="20">
        <v>23929.645</v>
      </c>
      <c r="H316" s="20">
        <v>401.06900000000002</v>
      </c>
    </row>
    <row r="317" spans="1:8" x14ac:dyDescent="0.55000000000000004">
      <c r="A317" s="19">
        <v>44165</v>
      </c>
      <c r="B317" s="20">
        <v>24063.038</v>
      </c>
      <c r="C317" s="20">
        <v>40935.616999999998</v>
      </c>
      <c r="D317" s="20">
        <v>10073.26</v>
      </c>
      <c r="E317" s="20">
        <v>1082.355</v>
      </c>
      <c r="F317" s="20">
        <v>23910.981</v>
      </c>
      <c r="G317" s="20">
        <v>23929.645</v>
      </c>
      <c r="H317" s="20">
        <v>401.654</v>
      </c>
    </row>
    <row r="318" spans="1:8" x14ac:dyDescent="0.55000000000000004">
      <c r="A318" s="19">
        <v>44166</v>
      </c>
      <c r="B318" s="20">
        <v>24343.485000000001</v>
      </c>
      <c r="C318" s="20">
        <v>41527.711000000003</v>
      </c>
      <c r="D318" s="20">
        <v>10225.620000000001</v>
      </c>
      <c r="E318" s="20">
        <v>1082.7809999999999</v>
      </c>
      <c r="F318" s="20">
        <v>24108.321</v>
      </c>
      <c r="G318" s="20">
        <v>25664.756000000001</v>
      </c>
      <c r="H318" s="20">
        <v>401.84899999999999</v>
      </c>
    </row>
    <row r="319" spans="1:8" x14ac:dyDescent="0.55000000000000004">
      <c r="A319" s="19">
        <v>44167</v>
      </c>
      <c r="B319" s="20">
        <v>24636.98</v>
      </c>
      <c r="C319" s="20">
        <v>42116.945</v>
      </c>
      <c r="D319" s="20">
        <v>10392.9</v>
      </c>
      <c r="E319" s="20">
        <v>1083.402</v>
      </c>
      <c r="F319" s="20">
        <v>24345.789000000001</v>
      </c>
      <c r="G319" s="20">
        <v>26196.243999999999</v>
      </c>
      <c r="H319" s="20">
        <v>403.60500000000002</v>
      </c>
    </row>
    <row r="320" spans="1:8" x14ac:dyDescent="0.55000000000000004">
      <c r="A320" s="19">
        <v>44168</v>
      </c>
      <c r="B320" s="20">
        <v>24959.383999999998</v>
      </c>
      <c r="C320" s="20">
        <v>42778.462</v>
      </c>
      <c r="D320" s="20">
        <v>10564.409</v>
      </c>
      <c r="E320" s="20">
        <v>1083.79</v>
      </c>
      <c r="F320" s="20">
        <v>24564.432000000001</v>
      </c>
      <c r="G320" s="20">
        <v>26834.521000000001</v>
      </c>
      <c r="H320" s="20">
        <v>403.60500000000002</v>
      </c>
    </row>
    <row r="321" spans="1:8" x14ac:dyDescent="0.55000000000000004">
      <c r="A321" s="19">
        <v>44169</v>
      </c>
      <c r="B321" s="20">
        <v>25293.438999999998</v>
      </c>
      <c r="C321" s="20">
        <v>43485.472000000002</v>
      </c>
      <c r="D321" s="20">
        <v>10743.641</v>
      </c>
      <c r="E321" s="20">
        <v>1084.0609999999999</v>
      </c>
      <c r="F321" s="20">
        <v>24804.363000000001</v>
      </c>
      <c r="G321" s="20">
        <v>27451.539000000001</v>
      </c>
      <c r="H321" s="20">
        <v>405.36099999999999</v>
      </c>
    </row>
    <row r="322" spans="1:8" x14ac:dyDescent="0.55000000000000004">
      <c r="A322" s="19">
        <v>44170</v>
      </c>
      <c r="B322" s="20">
        <v>25595.476999999999</v>
      </c>
      <c r="C322" s="20">
        <v>44152.328999999998</v>
      </c>
      <c r="D322" s="20">
        <v>10906.061</v>
      </c>
      <c r="E322" s="20">
        <v>1084.4100000000001</v>
      </c>
      <c r="F322" s="20">
        <v>25033.062999999998</v>
      </c>
      <c r="G322" s="20">
        <v>27451.539000000001</v>
      </c>
      <c r="H322" s="20">
        <v>405.36099999999999</v>
      </c>
    </row>
    <row r="323" spans="1:8" x14ac:dyDescent="0.55000000000000004">
      <c r="A323" s="19">
        <v>44171</v>
      </c>
      <c r="B323" s="20">
        <v>25846.913</v>
      </c>
      <c r="C323" s="20">
        <v>44690.985999999997</v>
      </c>
      <c r="D323" s="20">
        <v>11061.861999999999</v>
      </c>
      <c r="E323" s="20">
        <v>1084.681</v>
      </c>
      <c r="F323" s="20">
        <v>25287.274000000001</v>
      </c>
      <c r="G323" s="20">
        <v>27451.539000000001</v>
      </c>
      <c r="H323" s="20">
        <v>405.55599999999998</v>
      </c>
    </row>
    <row r="324" spans="1:8" x14ac:dyDescent="0.55000000000000004">
      <c r="A324" s="19">
        <v>44172</v>
      </c>
      <c r="B324" s="20">
        <v>26105.735000000001</v>
      </c>
      <c r="C324" s="20">
        <v>45278.114999999998</v>
      </c>
      <c r="D324" s="20">
        <v>11267.153</v>
      </c>
      <c r="E324" s="20">
        <v>1085.2629999999999</v>
      </c>
      <c r="F324" s="20">
        <v>25503.395</v>
      </c>
      <c r="G324" s="20">
        <v>27451.539000000001</v>
      </c>
      <c r="H324" s="20">
        <v>406.726</v>
      </c>
    </row>
    <row r="325" spans="1:8" x14ac:dyDescent="0.55000000000000004">
      <c r="A325" s="19">
        <v>44173</v>
      </c>
      <c r="B325" s="20">
        <v>26405.955999999998</v>
      </c>
      <c r="C325" s="20">
        <v>45960.139000000003</v>
      </c>
      <c r="D325" s="20">
        <v>11431.621999999999</v>
      </c>
      <c r="E325" s="20">
        <v>1085.4960000000001</v>
      </c>
      <c r="F325" s="20">
        <v>25684.945</v>
      </c>
      <c r="G325" s="20">
        <v>29303.871999999999</v>
      </c>
      <c r="H325" s="20">
        <v>407.31099999999998</v>
      </c>
    </row>
    <row r="326" spans="1:8" x14ac:dyDescent="0.55000000000000004">
      <c r="A326" s="19">
        <v>44174</v>
      </c>
      <c r="B326" s="20">
        <v>26719.769</v>
      </c>
      <c r="C326" s="20">
        <v>46608.983</v>
      </c>
      <c r="D326" s="20">
        <v>11598.797</v>
      </c>
      <c r="E326" s="20">
        <v>1085.7670000000001</v>
      </c>
      <c r="F326" s="20">
        <v>25928.395</v>
      </c>
      <c r="G326" s="20">
        <v>29998.842000000001</v>
      </c>
      <c r="H326" s="20">
        <v>407.31099999999998</v>
      </c>
    </row>
    <row r="327" spans="1:8" x14ac:dyDescent="0.55000000000000004">
      <c r="A327" s="19">
        <v>44175</v>
      </c>
      <c r="B327" s="20">
        <v>27063.83</v>
      </c>
      <c r="C327" s="20">
        <v>47320.696000000004</v>
      </c>
      <c r="D327" s="20">
        <v>11771.226000000001</v>
      </c>
      <c r="E327" s="20">
        <v>1086.194</v>
      </c>
      <c r="F327" s="20">
        <v>26236.778999999999</v>
      </c>
      <c r="G327" s="20">
        <v>30779.832999999999</v>
      </c>
      <c r="H327" s="20">
        <v>408.09199999999998</v>
      </c>
    </row>
    <row r="328" spans="1:8" x14ac:dyDescent="0.55000000000000004">
      <c r="A328" s="19">
        <v>44176</v>
      </c>
      <c r="B328" s="20">
        <v>27414.816999999999</v>
      </c>
      <c r="C328" s="20">
        <v>48038.32</v>
      </c>
      <c r="D328" s="20">
        <v>11955.581</v>
      </c>
      <c r="E328" s="20">
        <v>1086.7370000000001</v>
      </c>
      <c r="F328" s="20">
        <v>26555.352999999999</v>
      </c>
      <c r="G328" s="20">
        <v>31505.216</v>
      </c>
      <c r="H328" s="20">
        <v>408.09199999999998</v>
      </c>
    </row>
    <row r="329" spans="1:8" x14ac:dyDescent="0.55000000000000004">
      <c r="A329" s="19">
        <v>44177</v>
      </c>
      <c r="B329" s="20">
        <v>27737.33</v>
      </c>
      <c r="C329" s="20">
        <v>48712.769</v>
      </c>
      <c r="D329" s="20">
        <v>12117.763999999999</v>
      </c>
      <c r="E329" s="20">
        <v>1086.931</v>
      </c>
      <c r="F329" s="20">
        <v>26871.200000000001</v>
      </c>
      <c r="G329" s="20">
        <v>31505.216</v>
      </c>
      <c r="H329" s="20">
        <v>408.87200000000001</v>
      </c>
    </row>
    <row r="330" spans="1:8" x14ac:dyDescent="0.55000000000000004">
      <c r="A330" s="19">
        <v>44178</v>
      </c>
      <c r="B330" s="20">
        <v>28007.574000000001</v>
      </c>
      <c r="C330" s="20">
        <v>49288.281999999999</v>
      </c>
      <c r="D330" s="20">
        <v>12275.166999999999</v>
      </c>
      <c r="E330" s="20">
        <v>1087.202</v>
      </c>
      <c r="F330" s="20">
        <v>27142.785</v>
      </c>
      <c r="G330" s="20">
        <v>31505.216</v>
      </c>
      <c r="H330" s="20">
        <v>408.87200000000001</v>
      </c>
    </row>
    <row r="331" spans="1:8" x14ac:dyDescent="0.55000000000000004">
      <c r="A331" s="19">
        <v>44179</v>
      </c>
      <c r="B331" s="20">
        <v>28292.363000000001</v>
      </c>
      <c r="C331" s="20">
        <v>49918.59</v>
      </c>
      <c r="D331" s="20">
        <v>12499.661</v>
      </c>
      <c r="E331" s="20">
        <v>1087.6289999999999</v>
      </c>
      <c r="F331" s="20">
        <v>27440.73</v>
      </c>
      <c r="G331" s="20">
        <v>31505.216</v>
      </c>
      <c r="H331" s="20">
        <v>408.87200000000001</v>
      </c>
    </row>
    <row r="332" spans="1:8" x14ac:dyDescent="0.55000000000000004">
      <c r="A332" s="19">
        <v>44180</v>
      </c>
      <c r="B332" s="20">
        <v>28611.016</v>
      </c>
      <c r="C332" s="20">
        <v>50598.391000000003</v>
      </c>
      <c r="D332" s="20">
        <v>12666.494000000001</v>
      </c>
      <c r="E332" s="20">
        <v>1088.0940000000001</v>
      </c>
      <c r="F332" s="20">
        <v>27712.535</v>
      </c>
      <c r="G332" s="20">
        <v>33565.321000000004</v>
      </c>
      <c r="H332" s="20">
        <v>409.65199999999999</v>
      </c>
    </row>
    <row r="333" spans="1:8" x14ac:dyDescent="0.55000000000000004">
      <c r="A333" s="19">
        <v>44181</v>
      </c>
      <c r="B333" s="20">
        <v>28972.657999999999</v>
      </c>
      <c r="C333" s="20">
        <v>51303.690999999999</v>
      </c>
      <c r="D333" s="20">
        <v>12845.594999999999</v>
      </c>
      <c r="E333" s="20">
        <v>1088.559</v>
      </c>
      <c r="F333" s="20">
        <v>28082.334999999999</v>
      </c>
      <c r="G333" s="20">
        <v>34309.01</v>
      </c>
      <c r="H333" s="20">
        <v>409.65199999999999</v>
      </c>
    </row>
    <row r="334" spans="1:8" x14ac:dyDescent="0.55000000000000004">
      <c r="A334" s="19">
        <v>44182</v>
      </c>
      <c r="B334" s="20">
        <v>29346.906999999999</v>
      </c>
      <c r="C334" s="20">
        <v>52025.349000000002</v>
      </c>
      <c r="D334" s="20">
        <v>13039.591</v>
      </c>
      <c r="E334" s="20">
        <v>1089.373</v>
      </c>
      <c r="F334" s="20">
        <v>28601.973000000002</v>
      </c>
      <c r="G334" s="20">
        <v>35183.110999999997</v>
      </c>
      <c r="H334" s="20">
        <v>411.60300000000001</v>
      </c>
    </row>
    <row r="335" spans="1:8" x14ac:dyDescent="0.55000000000000004">
      <c r="A335" s="19">
        <v>44183</v>
      </c>
      <c r="B335" s="20">
        <v>29722.165000000001</v>
      </c>
      <c r="C335" s="20">
        <v>52770.133999999998</v>
      </c>
      <c r="D335" s="20">
        <v>13228.569</v>
      </c>
      <c r="E335" s="20">
        <v>1090.653</v>
      </c>
      <c r="F335" s="20">
        <v>29021.504000000001</v>
      </c>
      <c r="G335" s="20">
        <v>36133.292999999998</v>
      </c>
      <c r="H335" s="20">
        <v>411.60300000000001</v>
      </c>
    </row>
    <row r="336" spans="1:8" x14ac:dyDescent="0.55000000000000004">
      <c r="A336" s="19">
        <v>44184</v>
      </c>
      <c r="B336" s="20">
        <v>30038.004000000001</v>
      </c>
      <c r="C336" s="20">
        <v>53388.463000000003</v>
      </c>
      <c r="D336" s="20">
        <v>13390.726000000001</v>
      </c>
      <c r="E336" s="20">
        <v>1092.2819999999999</v>
      </c>
      <c r="F336" s="20">
        <v>29419.584999999999</v>
      </c>
      <c r="G336" s="20">
        <v>36133.292999999998</v>
      </c>
      <c r="H336" s="20">
        <v>412.77300000000002</v>
      </c>
    </row>
    <row r="337" spans="1:8" x14ac:dyDescent="0.55000000000000004">
      <c r="A337" s="19">
        <v>44185</v>
      </c>
      <c r="B337" s="20">
        <v>30319.043000000001</v>
      </c>
      <c r="C337" s="20">
        <v>53950.756000000001</v>
      </c>
      <c r="D337" s="20">
        <v>13550.152</v>
      </c>
      <c r="E337" s="20">
        <v>1093.4449999999999</v>
      </c>
      <c r="F337" s="20">
        <v>29948.166000000001</v>
      </c>
      <c r="G337" s="20">
        <v>36133.292999999998</v>
      </c>
      <c r="H337" s="20">
        <v>413.74900000000002</v>
      </c>
    </row>
    <row r="338" spans="1:8" x14ac:dyDescent="0.55000000000000004">
      <c r="A338" s="19">
        <v>44186</v>
      </c>
      <c r="B338" s="20">
        <v>30608.277999999998</v>
      </c>
      <c r="C338" s="20">
        <v>54542.078000000001</v>
      </c>
      <c r="D338" s="20">
        <v>13750.531000000001</v>
      </c>
      <c r="E338" s="20">
        <v>1094.259</v>
      </c>
      <c r="F338" s="20">
        <v>30437.881000000001</v>
      </c>
      <c r="G338" s="20">
        <v>36133.292999999998</v>
      </c>
      <c r="H338" s="20">
        <v>413.74900000000002</v>
      </c>
    </row>
    <row r="339" spans="1:8" x14ac:dyDescent="0.55000000000000004">
      <c r="A339" s="19">
        <v>44187</v>
      </c>
      <c r="B339" s="20">
        <v>30936.972000000002</v>
      </c>
      <c r="C339" s="20">
        <v>55160.659</v>
      </c>
      <c r="D339" s="20">
        <v>13921.907999999999</v>
      </c>
      <c r="E339" s="20">
        <v>1094.9570000000001</v>
      </c>
      <c r="F339" s="20">
        <v>30979.159</v>
      </c>
      <c r="G339" s="20">
        <v>38330.01</v>
      </c>
      <c r="H339" s="20">
        <v>415.11399999999998</v>
      </c>
    </row>
    <row r="340" spans="1:8" x14ac:dyDescent="0.55000000000000004">
      <c r="A340" s="19">
        <v>44188</v>
      </c>
      <c r="B340" s="20">
        <v>31291.001</v>
      </c>
      <c r="C340" s="20">
        <v>55825.805</v>
      </c>
      <c r="D340" s="20">
        <v>14097.620999999999</v>
      </c>
      <c r="E340" s="20">
        <v>1095.9269999999999</v>
      </c>
      <c r="F340" s="20">
        <v>31555.198</v>
      </c>
      <c r="G340" s="20">
        <v>38980.491999999998</v>
      </c>
      <c r="H340" s="20">
        <v>415.11399999999998</v>
      </c>
    </row>
    <row r="341" spans="1:8" x14ac:dyDescent="0.55000000000000004">
      <c r="A341" s="19">
        <v>44189</v>
      </c>
      <c r="B341" s="20">
        <v>31652.834999999999</v>
      </c>
      <c r="C341" s="20">
        <v>56465.457999999999</v>
      </c>
      <c r="D341" s="20">
        <v>14264.507</v>
      </c>
      <c r="E341" s="20">
        <v>1096.3920000000001</v>
      </c>
      <c r="F341" s="20">
        <v>32128.394</v>
      </c>
      <c r="G341" s="20">
        <v>38980.491999999998</v>
      </c>
      <c r="H341" s="20">
        <v>415.11399999999998</v>
      </c>
    </row>
    <row r="342" spans="1:8" x14ac:dyDescent="0.55000000000000004">
      <c r="A342" s="19">
        <v>44190</v>
      </c>
      <c r="B342" s="20">
        <v>31897.421999999999</v>
      </c>
      <c r="C342" s="20">
        <v>56847.459000000003</v>
      </c>
      <c r="D342" s="20">
        <v>14420.123</v>
      </c>
      <c r="E342" s="20">
        <v>1097.2840000000001</v>
      </c>
      <c r="F342" s="20">
        <v>32609.15</v>
      </c>
      <c r="G342" s="20">
        <v>38980.491999999998</v>
      </c>
      <c r="H342" s="20">
        <v>415.11399999999998</v>
      </c>
    </row>
    <row r="343" spans="1:8" x14ac:dyDescent="0.55000000000000004">
      <c r="A343" s="19">
        <v>44191</v>
      </c>
      <c r="B343" s="20">
        <v>32169.391</v>
      </c>
      <c r="C343" s="20">
        <v>57500.589</v>
      </c>
      <c r="D343" s="20">
        <v>14561.370999999999</v>
      </c>
      <c r="E343" s="20">
        <v>1097.711</v>
      </c>
      <c r="F343" s="20">
        <v>33118.51</v>
      </c>
      <c r="G343" s="20">
        <v>38980.491999999998</v>
      </c>
      <c r="H343" s="20">
        <v>418.23500000000001</v>
      </c>
    </row>
    <row r="344" spans="1:8" x14ac:dyDescent="0.55000000000000004">
      <c r="A344" s="19">
        <v>44192</v>
      </c>
      <c r="B344" s="20">
        <v>32370.227999999999</v>
      </c>
      <c r="C344" s="20">
        <v>57908.972999999998</v>
      </c>
      <c r="D344" s="20">
        <v>14707.004999999999</v>
      </c>
      <c r="E344" s="20">
        <v>1098.835</v>
      </c>
      <c r="F344" s="20">
        <v>33592.991000000002</v>
      </c>
      <c r="G344" s="20">
        <v>38980.491999999998</v>
      </c>
      <c r="H344" s="20">
        <v>418.23500000000001</v>
      </c>
    </row>
    <row r="345" spans="1:8" x14ac:dyDescent="0.55000000000000004">
      <c r="A345" s="19">
        <v>44193</v>
      </c>
      <c r="B345" s="20">
        <v>32634.903999999999</v>
      </c>
      <c r="C345" s="20">
        <v>58429.529000000002</v>
      </c>
      <c r="D345" s="20">
        <v>14871.710999999999</v>
      </c>
      <c r="E345" s="20">
        <v>1099.3009999999999</v>
      </c>
      <c r="F345" s="20">
        <v>34199.981</v>
      </c>
      <c r="G345" s="20">
        <v>38980.491999999998</v>
      </c>
      <c r="H345" s="20">
        <v>419.601</v>
      </c>
    </row>
    <row r="346" spans="1:8" x14ac:dyDescent="0.55000000000000004">
      <c r="A346" s="19">
        <v>44194</v>
      </c>
      <c r="B346" s="20">
        <v>32987.762999999999</v>
      </c>
      <c r="C346" s="20">
        <v>59048.220999999998</v>
      </c>
      <c r="D346" s="20">
        <v>15118.769</v>
      </c>
      <c r="E346" s="20">
        <v>1100.5409999999999</v>
      </c>
      <c r="F346" s="20">
        <v>34979.400999999998</v>
      </c>
      <c r="G346" s="20">
        <v>42177.785000000003</v>
      </c>
      <c r="H346" s="20">
        <v>419.601</v>
      </c>
    </row>
    <row r="347" spans="1:8" x14ac:dyDescent="0.55000000000000004">
      <c r="A347" s="19">
        <v>44195</v>
      </c>
      <c r="B347" s="20">
        <v>33373.347999999998</v>
      </c>
      <c r="C347" s="20">
        <v>59703.932000000001</v>
      </c>
      <c r="D347" s="20">
        <v>15321.406999999999</v>
      </c>
      <c r="E347" s="20">
        <v>1101.472</v>
      </c>
      <c r="F347" s="20">
        <v>35713.078000000001</v>
      </c>
      <c r="G347" s="20">
        <v>43048.44</v>
      </c>
      <c r="H347" s="20">
        <v>421.74700000000001</v>
      </c>
    </row>
    <row r="348" spans="1:8" x14ac:dyDescent="0.55000000000000004">
      <c r="A348" s="19">
        <v>44196</v>
      </c>
      <c r="B348" s="20">
        <v>33848.762999999999</v>
      </c>
      <c r="C348" s="20">
        <v>60650.372000000003</v>
      </c>
      <c r="D348" s="20">
        <v>15505.157999999999</v>
      </c>
      <c r="E348" s="20">
        <v>1102.248</v>
      </c>
      <c r="F348" s="20">
        <v>36532.699999999997</v>
      </c>
      <c r="G348" s="20">
        <v>43048.44</v>
      </c>
      <c r="H348" s="20">
        <v>421.74700000000001</v>
      </c>
    </row>
    <row r="349" spans="1:8" x14ac:dyDescent="0.55000000000000004">
      <c r="A349" s="19">
        <v>44197</v>
      </c>
      <c r="B349" s="20">
        <v>34170.248</v>
      </c>
      <c r="C349" s="20">
        <v>61187.77</v>
      </c>
      <c r="D349" s="20">
        <v>15671.518</v>
      </c>
      <c r="E349" s="20">
        <v>1103.605</v>
      </c>
      <c r="F349" s="20">
        <v>37314.319000000003</v>
      </c>
      <c r="G349" s="20">
        <v>43048.44</v>
      </c>
      <c r="H349" s="20">
        <v>421.74700000000001</v>
      </c>
    </row>
    <row r="350" spans="1:8" x14ac:dyDescent="0.55000000000000004">
      <c r="A350" s="19">
        <v>44198</v>
      </c>
      <c r="B350" s="20">
        <v>34513.402000000002</v>
      </c>
      <c r="C350" s="20">
        <v>62005.642</v>
      </c>
      <c r="D350" s="20">
        <v>15824.245000000001</v>
      </c>
      <c r="E350" s="20">
        <v>1104.5350000000001</v>
      </c>
      <c r="F350" s="20">
        <v>38160.974999999999</v>
      </c>
      <c r="G350" s="20">
        <v>43048.44</v>
      </c>
      <c r="H350" s="20">
        <v>425.45299999999997</v>
      </c>
    </row>
    <row r="351" spans="1:8" x14ac:dyDescent="0.55000000000000004">
      <c r="A351" s="19">
        <v>44199</v>
      </c>
      <c r="B351" s="20">
        <v>34809.716999999997</v>
      </c>
      <c r="C351" s="20">
        <v>62616.597000000002</v>
      </c>
      <c r="D351" s="20">
        <v>16077.083000000001</v>
      </c>
      <c r="E351" s="20">
        <v>1105.3109999999999</v>
      </c>
      <c r="F351" s="20">
        <v>38967.504000000001</v>
      </c>
      <c r="G351" s="20">
        <v>43048.44</v>
      </c>
      <c r="H351" s="20">
        <v>425.45299999999997</v>
      </c>
    </row>
    <row r="352" spans="1:8" x14ac:dyDescent="0.55000000000000004">
      <c r="A352" s="19">
        <v>44200</v>
      </c>
      <c r="B352" s="20">
        <v>35118.832999999999</v>
      </c>
      <c r="C352" s="20">
        <v>63173.841</v>
      </c>
      <c r="D352" s="20">
        <v>16332.337</v>
      </c>
      <c r="E352" s="20">
        <v>1105.8150000000001</v>
      </c>
      <c r="F352" s="20">
        <v>39829.599000000002</v>
      </c>
      <c r="G352" s="20">
        <v>43048.44</v>
      </c>
      <c r="H352" s="20">
        <v>426.428</v>
      </c>
    </row>
    <row r="353" spans="1:8" x14ac:dyDescent="0.55000000000000004">
      <c r="A353" s="19">
        <v>44201</v>
      </c>
      <c r="B353" s="20">
        <v>35526.315000000002</v>
      </c>
      <c r="C353" s="20">
        <v>63873.307999999997</v>
      </c>
      <c r="D353" s="20">
        <v>16530.089</v>
      </c>
      <c r="E353" s="20">
        <v>1106.5519999999999</v>
      </c>
      <c r="F353" s="20">
        <v>40723.112999999998</v>
      </c>
      <c r="G353" s="20">
        <v>46234.315999999999</v>
      </c>
      <c r="H353" s="20">
        <v>426.428</v>
      </c>
    </row>
    <row r="354" spans="1:8" x14ac:dyDescent="0.55000000000000004">
      <c r="A354" s="19">
        <v>44202</v>
      </c>
      <c r="B354" s="20">
        <v>35951.745999999999</v>
      </c>
      <c r="C354" s="20">
        <v>64653.582000000002</v>
      </c>
      <c r="D354" s="20">
        <v>16764.170999999998</v>
      </c>
      <c r="E354" s="20">
        <v>1106.94</v>
      </c>
      <c r="F354" s="20">
        <v>41637.24</v>
      </c>
      <c r="G354" s="20">
        <v>46234.315999999999</v>
      </c>
      <c r="H354" s="20">
        <v>426.81900000000002</v>
      </c>
    </row>
    <row r="355" spans="1:8" x14ac:dyDescent="0.55000000000000004">
      <c r="A355" s="19">
        <v>44203</v>
      </c>
      <c r="B355" s="20">
        <v>36427.063000000002</v>
      </c>
      <c r="C355" s="20">
        <v>65513.413999999997</v>
      </c>
      <c r="D355" s="20">
        <v>17006.659</v>
      </c>
      <c r="E355" s="20">
        <v>1107.9090000000001</v>
      </c>
      <c r="F355" s="20">
        <v>42409.080999999998</v>
      </c>
      <c r="G355" s="20">
        <v>47468.154999999999</v>
      </c>
      <c r="H355" s="20">
        <v>426.81900000000002</v>
      </c>
    </row>
    <row r="356" spans="1:8" x14ac:dyDescent="0.55000000000000004">
      <c r="A356" s="19">
        <v>44204</v>
      </c>
      <c r="B356" s="20">
        <v>36909.953000000001</v>
      </c>
      <c r="C356" s="20">
        <v>66426.788</v>
      </c>
      <c r="D356" s="20">
        <v>17240.188999999998</v>
      </c>
      <c r="E356" s="20">
        <v>1108.336</v>
      </c>
      <c r="F356" s="20">
        <v>43407.07</v>
      </c>
      <c r="G356" s="20">
        <v>48175.525999999998</v>
      </c>
      <c r="H356" s="20">
        <v>426.81900000000002</v>
      </c>
    </row>
    <row r="357" spans="1:8" x14ac:dyDescent="0.55000000000000004">
      <c r="A357" s="19">
        <v>44205</v>
      </c>
      <c r="B357" s="20">
        <v>37315.858999999997</v>
      </c>
      <c r="C357" s="20">
        <v>67222.035999999993</v>
      </c>
      <c r="D357" s="20">
        <v>17421.181</v>
      </c>
      <c r="E357" s="20">
        <v>1108.8399999999999</v>
      </c>
      <c r="F357" s="20">
        <v>44286.025999999998</v>
      </c>
      <c r="G357" s="20">
        <v>48175.525999999998</v>
      </c>
      <c r="H357" s="20">
        <v>432.86599999999999</v>
      </c>
    </row>
    <row r="358" spans="1:8" x14ac:dyDescent="0.55000000000000004">
      <c r="A358" s="19">
        <v>44206</v>
      </c>
      <c r="B358" s="20">
        <v>37645.502</v>
      </c>
      <c r="C358" s="20">
        <v>67855.368000000002</v>
      </c>
      <c r="D358" s="20">
        <v>17589.406999999999</v>
      </c>
      <c r="E358" s="20">
        <v>1109.577</v>
      </c>
      <c r="F358" s="20">
        <v>45091.675000000003</v>
      </c>
      <c r="G358" s="20">
        <v>48175.525999999998</v>
      </c>
      <c r="H358" s="20">
        <v>433.45100000000002</v>
      </c>
    </row>
    <row r="359" spans="1:8" x14ac:dyDescent="0.55000000000000004">
      <c r="A359" s="19">
        <v>44207</v>
      </c>
      <c r="B359" s="20">
        <v>37986.038999999997</v>
      </c>
      <c r="C359" s="20">
        <v>68468.047000000006</v>
      </c>
      <c r="D359" s="20">
        <v>17784.321</v>
      </c>
      <c r="E359" s="20">
        <v>1110.3520000000001</v>
      </c>
      <c r="F359" s="20">
        <v>45769.228999999999</v>
      </c>
      <c r="G359" s="20">
        <v>48175.525999999998</v>
      </c>
      <c r="H359" s="20">
        <v>433.45100000000002</v>
      </c>
    </row>
    <row r="360" spans="1:8" x14ac:dyDescent="0.55000000000000004">
      <c r="A360" s="19">
        <v>44208</v>
      </c>
      <c r="B360" s="20">
        <v>38348.154000000002</v>
      </c>
      <c r="C360" s="20">
        <v>69134.342999999993</v>
      </c>
      <c r="D360" s="20">
        <v>17963.027999999998</v>
      </c>
      <c r="E360" s="20">
        <v>1110.973</v>
      </c>
      <c r="F360" s="20">
        <v>46437.076999999997</v>
      </c>
      <c r="G360" s="20">
        <v>49887.605000000003</v>
      </c>
      <c r="H360" s="20">
        <v>434.62099999999998</v>
      </c>
    </row>
    <row r="361" spans="1:8" x14ac:dyDescent="0.55000000000000004">
      <c r="A361" s="19">
        <v>44209</v>
      </c>
      <c r="B361" s="20">
        <v>38743.442000000003</v>
      </c>
      <c r="C361" s="20">
        <v>69823.233999999997</v>
      </c>
      <c r="D361" s="20">
        <v>18149.300999999999</v>
      </c>
      <c r="E361" s="20">
        <v>1111.3599999999999</v>
      </c>
      <c r="F361" s="20">
        <v>47134.072</v>
      </c>
      <c r="G361" s="20">
        <v>50412.892</v>
      </c>
      <c r="H361" s="20">
        <v>434.62099999999998</v>
      </c>
    </row>
    <row r="362" spans="1:8" x14ac:dyDescent="0.55000000000000004">
      <c r="A362" s="19">
        <v>44210</v>
      </c>
      <c r="B362" s="20">
        <v>39146.855000000003</v>
      </c>
      <c r="C362" s="20">
        <v>70530.861999999994</v>
      </c>
      <c r="D362" s="20">
        <v>18333.682000000001</v>
      </c>
      <c r="E362" s="20">
        <v>1111.7090000000001</v>
      </c>
      <c r="F362" s="20">
        <v>47847.955999999998</v>
      </c>
      <c r="G362" s="20">
        <v>51060.52</v>
      </c>
      <c r="H362" s="20">
        <v>438.13299999999998</v>
      </c>
    </row>
    <row r="363" spans="1:8" x14ac:dyDescent="0.55000000000000004">
      <c r="A363" s="19">
        <v>44211</v>
      </c>
      <c r="B363" s="20">
        <v>39552.65</v>
      </c>
      <c r="C363" s="20">
        <v>71266.773000000001</v>
      </c>
      <c r="D363" s="20">
        <v>18516.223999999998</v>
      </c>
      <c r="E363" s="20">
        <v>1112.4849999999999</v>
      </c>
      <c r="F363" s="20">
        <v>48665.73</v>
      </c>
      <c r="G363" s="20">
        <v>51523.406000000003</v>
      </c>
      <c r="H363" s="20">
        <v>438.13299999999998</v>
      </c>
    </row>
    <row r="364" spans="1:8" x14ac:dyDescent="0.55000000000000004">
      <c r="A364" s="19">
        <v>44212</v>
      </c>
      <c r="B364" s="20">
        <v>39882.383000000002</v>
      </c>
      <c r="C364" s="20">
        <v>71920.642000000007</v>
      </c>
      <c r="D364" s="20">
        <v>18668.609</v>
      </c>
      <c r="E364" s="20">
        <v>1113.222</v>
      </c>
      <c r="F364" s="20">
        <v>49272.03</v>
      </c>
      <c r="G364" s="20">
        <v>51523.406000000003</v>
      </c>
      <c r="H364" s="20">
        <v>440.08300000000003</v>
      </c>
    </row>
    <row r="365" spans="1:8" x14ac:dyDescent="0.55000000000000004">
      <c r="A365" s="19">
        <v>44213</v>
      </c>
      <c r="B365" s="20">
        <v>40152.093999999997</v>
      </c>
      <c r="C365" s="20">
        <v>72450.982000000004</v>
      </c>
      <c r="D365" s="20">
        <v>18796.828000000001</v>
      </c>
      <c r="E365" s="20">
        <v>1113.7260000000001</v>
      </c>
      <c r="F365" s="20">
        <v>49838.086000000003</v>
      </c>
      <c r="G365" s="20">
        <v>51523.406000000003</v>
      </c>
      <c r="H365" s="20">
        <v>441.25400000000002</v>
      </c>
    </row>
    <row r="366" spans="1:8" x14ac:dyDescent="0.55000000000000004">
      <c r="A366" s="19">
        <v>44214</v>
      </c>
      <c r="B366" s="20">
        <v>40434.553999999996</v>
      </c>
      <c r="C366" s="20">
        <v>72873.994000000006</v>
      </c>
      <c r="D366" s="20">
        <v>18955.623</v>
      </c>
      <c r="E366" s="20">
        <v>1114.1130000000001</v>
      </c>
      <c r="F366" s="20">
        <v>50388.498</v>
      </c>
      <c r="G366" s="20">
        <v>51523.406000000003</v>
      </c>
      <c r="H366" s="20">
        <v>441.25400000000002</v>
      </c>
    </row>
    <row r="367" spans="1:8" x14ac:dyDescent="0.55000000000000004">
      <c r="A367" s="19">
        <v>44215</v>
      </c>
      <c r="B367" s="20">
        <v>40728.256000000001</v>
      </c>
      <c r="C367" s="20">
        <v>73345.308999999994</v>
      </c>
      <c r="D367" s="20">
        <v>19095.294000000002</v>
      </c>
      <c r="E367" s="20">
        <v>1114.462</v>
      </c>
      <c r="F367" s="20">
        <v>50877.595999999998</v>
      </c>
      <c r="G367" s="20">
        <v>52485.891000000003</v>
      </c>
      <c r="H367" s="20">
        <v>442.22899999999998</v>
      </c>
    </row>
    <row r="368" spans="1:8" x14ac:dyDescent="0.55000000000000004">
      <c r="A368" s="19">
        <v>44216</v>
      </c>
      <c r="B368" s="20">
        <v>41075.686000000002</v>
      </c>
      <c r="C368" s="20">
        <v>73908.202999999994</v>
      </c>
      <c r="D368" s="20">
        <v>19248.625</v>
      </c>
      <c r="E368" s="20">
        <v>1114.8109999999999</v>
      </c>
      <c r="F368" s="20">
        <v>51448.123</v>
      </c>
      <c r="G368" s="20">
        <v>52948.678999999996</v>
      </c>
      <c r="H368" s="20">
        <v>442.22899999999998</v>
      </c>
    </row>
    <row r="369" spans="1:8" x14ac:dyDescent="0.55000000000000004">
      <c r="A369" s="19">
        <v>44217</v>
      </c>
      <c r="B369" s="20">
        <v>41424.565999999999</v>
      </c>
      <c r="C369" s="20">
        <v>74486.606</v>
      </c>
      <c r="D369" s="20">
        <v>19402.088</v>
      </c>
      <c r="E369" s="20">
        <v>1115.0440000000001</v>
      </c>
      <c r="F369" s="20">
        <v>52003.857000000004</v>
      </c>
      <c r="G369" s="20">
        <v>53439.321000000004</v>
      </c>
      <c r="H369" s="20">
        <v>443.98500000000001</v>
      </c>
    </row>
    <row r="370" spans="1:8" x14ac:dyDescent="0.55000000000000004">
      <c r="A370" s="19">
        <v>44218</v>
      </c>
      <c r="B370" s="20">
        <v>41768.938000000002</v>
      </c>
      <c r="C370" s="20">
        <v>75062.657000000007</v>
      </c>
      <c r="D370" s="20">
        <v>19550.98</v>
      </c>
      <c r="E370" s="20">
        <v>1115.2380000000001</v>
      </c>
      <c r="F370" s="20">
        <v>52594.322999999997</v>
      </c>
      <c r="G370" s="20">
        <v>53854.078000000001</v>
      </c>
      <c r="H370" s="20">
        <v>443.98500000000001</v>
      </c>
    </row>
    <row r="371" spans="1:8" x14ac:dyDescent="0.55000000000000004">
      <c r="A371" s="19">
        <v>44219</v>
      </c>
      <c r="B371" s="20">
        <v>42052.639000000003</v>
      </c>
      <c r="C371" s="20">
        <v>75597.865999999995</v>
      </c>
      <c r="D371" s="20">
        <v>19663.988000000001</v>
      </c>
      <c r="E371" s="20">
        <v>1115.471</v>
      </c>
      <c r="F371" s="20">
        <v>53086.324999999997</v>
      </c>
      <c r="G371" s="20">
        <v>53854.078000000001</v>
      </c>
      <c r="H371" s="20">
        <v>445.35</v>
      </c>
    </row>
    <row r="372" spans="1:8" x14ac:dyDescent="0.55000000000000004">
      <c r="A372" s="19">
        <v>44220</v>
      </c>
      <c r="B372" s="20">
        <v>42281.722000000002</v>
      </c>
      <c r="C372" s="20">
        <v>76018.828999999998</v>
      </c>
      <c r="D372" s="20">
        <v>19767.488000000001</v>
      </c>
      <c r="E372" s="20">
        <v>1115.8969999999999</v>
      </c>
      <c r="F372" s="20">
        <v>53526.527999999998</v>
      </c>
      <c r="G372" s="20">
        <v>53854.078000000001</v>
      </c>
      <c r="H372" s="20">
        <v>446.32600000000002</v>
      </c>
    </row>
    <row r="373" spans="1:8" x14ac:dyDescent="0.55000000000000004">
      <c r="A373" s="19">
        <v>44221</v>
      </c>
      <c r="B373" s="20">
        <v>42545.063000000002</v>
      </c>
      <c r="C373" s="20">
        <v>76408.123000000007</v>
      </c>
      <c r="D373" s="20">
        <v>19908.078000000001</v>
      </c>
      <c r="E373" s="20">
        <v>1116.0139999999999</v>
      </c>
      <c r="F373" s="20">
        <v>53852.080999999998</v>
      </c>
      <c r="G373" s="20">
        <v>53854.078000000001</v>
      </c>
      <c r="H373" s="20">
        <v>446.71600000000001</v>
      </c>
    </row>
    <row r="374" spans="1:8" x14ac:dyDescent="0.55000000000000004">
      <c r="A374" s="19">
        <v>44222</v>
      </c>
      <c r="B374" s="20">
        <v>42814.353000000003</v>
      </c>
      <c r="C374" s="20">
        <v>76861.718999999997</v>
      </c>
      <c r="D374" s="20">
        <v>20022.716</v>
      </c>
      <c r="E374" s="20">
        <v>1116.2460000000001</v>
      </c>
      <c r="F374" s="20">
        <v>54147.24</v>
      </c>
      <c r="G374" s="20">
        <v>54751.997000000003</v>
      </c>
      <c r="H374" s="20">
        <v>447.69099999999997</v>
      </c>
    </row>
    <row r="375" spans="1:8" x14ac:dyDescent="0.55000000000000004">
      <c r="A375" s="19">
        <v>44223</v>
      </c>
      <c r="B375" s="20">
        <v>43119.326999999997</v>
      </c>
      <c r="C375" s="20">
        <v>77328.676000000007</v>
      </c>
      <c r="D375" s="20">
        <v>20139.637999999999</v>
      </c>
      <c r="E375" s="20">
        <v>1116.556</v>
      </c>
      <c r="F375" s="20">
        <v>54518.476999999999</v>
      </c>
      <c r="G375" s="20">
        <v>55163.703999999998</v>
      </c>
      <c r="H375" s="20">
        <v>448.47199999999998</v>
      </c>
    </row>
    <row r="376" spans="1:8" x14ac:dyDescent="0.55000000000000004">
      <c r="A376" s="19">
        <v>44224</v>
      </c>
      <c r="B376" s="20">
        <v>43427.305999999997</v>
      </c>
      <c r="C376" s="20">
        <v>77829.603000000003</v>
      </c>
      <c r="D376" s="20">
        <v>20261.631000000001</v>
      </c>
      <c r="E376" s="20">
        <v>1116.75</v>
      </c>
      <c r="F376" s="20">
        <v>54939.357000000004</v>
      </c>
      <c r="G376" s="20">
        <v>55565.764000000003</v>
      </c>
      <c r="H376" s="20">
        <v>449.642</v>
      </c>
    </row>
    <row r="377" spans="1:8" x14ac:dyDescent="0.55000000000000004">
      <c r="A377" s="19">
        <v>44225</v>
      </c>
      <c r="B377" s="20">
        <v>43724.565999999999</v>
      </c>
      <c r="C377" s="20">
        <v>78321.442999999999</v>
      </c>
      <c r="D377" s="20">
        <v>20384.883999999998</v>
      </c>
      <c r="E377" s="20">
        <v>1117.0219999999999</v>
      </c>
      <c r="F377" s="20">
        <v>55366.101999999999</v>
      </c>
      <c r="G377" s="20">
        <v>55801.981</v>
      </c>
      <c r="H377" s="20">
        <v>449.25200000000001</v>
      </c>
    </row>
    <row r="378" spans="1:8" x14ac:dyDescent="0.55000000000000004">
      <c r="A378" s="19">
        <v>44226</v>
      </c>
      <c r="B378" s="20">
        <v>43966.565999999999</v>
      </c>
      <c r="C378" s="20">
        <v>78774.826000000001</v>
      </c>
      <c r="D378" s="20">
        <v>20482.157999999999</v>
      </c>
      <c r="E378" s="20">
        <v>1117.2159999999999</v>
      </c>
      <c r="F378" s="20">
        <v>55707.928</v>
      </c>
      <c r="G378" s="20">
        <v>55801.981</v>
      </c>
      <c r="H378" s="20">
        <v>449.447</v>
      </c>
    </row>
    <row r="379" spans="1:8" x14ac:dyDescent="0.55000000000000004">
      <c r="A379" s="19">
        <v>44227</v>
      </c>
      <c r="B379" s="20">
        <v>44160.216999999997</v>
      </c>
      <c r="C379" s="20">
        <v>79113.822</v>
      </c>
      <c r="D379" s="20">
        <v>20566.296999999999</v>
      </c>
      <c r="E379" s="20">
        <v>1117.4870000000001</v>
      </c>
      <c r="F379" s="20">
        <v>56017.777999999998</v>
      </c>
      <c r="G379" s="20">
        <v>55801.981</v>
      </c>
      <c r="H379" s="20">
        <v>449.447</v>
      </c>
    </row>
    <row r="380" spans="1:8" x14ac:dyDescent="0.55000000000000004">
      <c r="A380" s="19">
        <v>44228</v>
      </c>
      <c r="B380" s="20">
        <v>44403.39</v>
      </c>
      <c r="C380" s="20">
        <v>79490.255000000005</v>
      </c>
      <c r="D380" s="20">
        <v>20671.661</v>
      </c>
      <c r="E380" s="20">
        <v>1117.681</v>
      </c>
      <c r="F380" s="20">
        <v>56291.372000000003</v>
      </c>
      <c r="G380" s="20">
        <v>55801.981</v>
      </c>
      <c r="H380" s="20">
        <v>450.03199999999998</v>
      </c>
    </row>
    <row r="381" spans="1:8" x14ac:dyDescent="0.55000000000000004">
      <c r="A381" s="19">
        <v>44229</v>
      </c>
      <c r="B381" s="20">
        <v>44629.512999999999</v>
      </c>
      <c r="C381" s="20">
        <v>79841.785999999993</v>
      </c>
      <c r="D381" s="20">
        <v>20767.017</v>
      </c>
      <c r="E381" s="20">
        <v>1117.914</v>
      </c>
      <c r="F381" s="20">
        <v>56538.955999999998</v>
      </c>
      <c r="G381" s="20">
        <v>56751.671000000002</v>
      </c>
      <c r="H381" s="20">
        <v>450.22699999999998</v>
      </c>
    </row>
    <row r="382" spans="1:8" x14ac:dyDescent="0.55000000000000004">
      <c r="A382" s="19">
        <v>44230</v>
      </c>
      <c r="B382" s="20">
        <v>44881.368999999999</v>
      </c>
      <c r="C382" s="20">
        <v>80215.366999999998</v>
      </c>
      <c r="D382" s="20">
        <v>20861.611000000001</v>
      </c>
      <c r="E382" s="20">
        <v>1118.2629999999999</v>
      </c>
      <c r="F382" s="20">
        <v>56821.008000000002</v>
      </c>
      <c r="G382" s="20">
        <v>57175.877</v>
      </c>
      <c r="H382" s="20">
        <v>451.20299999999997</v>
      </c>
    </row>
    <row r="383" spans="1:8" x14ac:dyDescent="0.55000000000000004">
      <c r="A383" s="19">
        <v>44231</v>
      </c>
      <c r="B383" s="20">
        <v>45111.601999999999</v>
      </c>
      <c r="C383" s="20">
        <v>80590.944000000003</v>
      </c>
      <c r="D383" s="20">
        <v>20964.821</v>
      </c>
      <c r="E383" s="20">
        <v>1118.4179999999999</v>
      </c>
      <c r="F383" s="20">
        <v>57124.084999999999</v>
      </c>
      <c r="G383" s="20">
        <v>57545.752999999997</v>
      </c>
      <c r="H383" s="20">
        <v>451.59300000000002</v>
      </c>
    </row>
    <row r="384" spans="1:8" x14ac:dyDescent="0.55000000000000004">
      <c r="A384" s="19">
        <v>44232</v>
      </c>
      <c r="B384" s="20">
        <v>45376.826000000001</v>
      </c>
      <c r="C384" s="20">
        <v>80984.770999999993</v>
      </c>
      <c r="D384" s="20">
        <v>21068.951000000001</v>
      </c>
      <c r="E384" s="20">
        <v>1118.6500000000001</v>
      </c>
      <c r="F384" s="20">
        <v>57404.775000000001</v>
      </c>
      <c r="G384" s="20">
        <v>57879.212</v>
      </c>
      <c r="H384" s="20">
        <v>451.59300000000002</v>
      </c>
    </row>
    <row r="385" spans="1:8" x14ac:dyDescent="0.55000000000000004">
      <c r="A385" s="19">
        <v>44233</v>
      </c>
      <c r="B385" s="20">
        <v>45576.260999999999</v>
      </c>
      <c r="C385" s="20">
        <v>81335.788</v>
      </c>
      <c r="D385" s="20">
        <v>21146.995999999999</v>
      </c>
      <c r="E385" s="20">
        <v>1118.7670000000001</v>
      </c>
      <c r="F385" s="20">
        <v>57672.767</v>
      </c>
      <c r="G385" s="20">
        <v>57879.212</v>
      </c>
      <c r="H385" s="20">
        <v>452.56799999999998</v>
      </c>
    </row>
    <row r="386" spans="1:8" x14ac:dyDescent="0.55000000000000004">
      <c r="A386" s="19">
        <v>44234</v>
      </c>
      <c r="B386" s="20">
        <v>45739.896999999997</v>
      </c>
      <c r="C386" s="20">
        <v>81604.411999999997</v>
      </c>
      <c r="D386" s="20">
        <v>21214.717000000001</v>
      </c>
      <c r="E386" s="20">
        <v>1118.999</v>
      </c>
      <c r="F386" s="20">
        <v>57905.425999999999</v>
      </c>
      <c r="G386" s="20">
        <v>57879.212</v>
      </c>
      <c r="H386" s="20">
        <v>452.56799999999998</v>
      </c>
    </row>
    <row r="387" spans="1:8" x14ac:dyDescent="0.55000000000000004">
      <c r="A387" s="19">
        <v>44235</v>
      </c>
      <c r="B387" s="20">
        <v>45907.707000000002</v>
      </c>
      <c r="C387" s="20">
        <v>81853.142999999996</v>
      </c>
      <c r="D387" s="20">
        <v>21306.867999999999</v>
      </c>
      <c r="E387" s="20">
        <v>1119.116</v>
      </c>
      <c r="F387" s="20">
        <v>58112.368999999999</v>
      </c>
      <c r="G387" s="20">
        <v>57879.212</v>
      </c>
      <c r="H387" s="20">
        <v>452.95800000000003</v>
      </c>
    </row>
    <row r="388" spans="1:8" x14ac:dyDescent="0.55000000000000004">
      <c r="A388" s="19">
        <v>44236</v>
      </c>
      <c r="B388" s="20">
        <v>46090.017</v>
      </c>
      <c r="C388" s="20">
        <v>82139.638999999996</v>
      </c>
      <c r="D388" s="20">
        <v>21384.281999999999</v>
      </c>
      <c r="E388" s="20">
        <v>1119.5419999999999</v>
      </c>
      <c r="F388" s="20">
        <v>58293.963000000003</v>
      </c>
      <c r="G388" s="20">
        <v>58677.625</v>
      </c>
      <c r="H388" s="20">
        <v>453.34800000000001</v>
      </c>
    </row>
    <row r="389" spans="1:8" x14ac:dyDescent="0.55000000000000004">
      <c r="A389" s="19">
        <v>44237</v>
      </c>
      <c r="B389" s="20">
        <v>46292.688000000002</v>
      </c>
      <c r="C389" s="20">
        <v>82425.838000000003</v>
      </c>
      <c r="D389" s="20">
        <v>21479.087</v>
      </c>
      <c r="E389" s="20">
        <v>1119.8530000000001</v>
      </c>
      <c r="F389" s="20">
        <v>58484.999000000003</v>
      </c>
      <c r="G389" s="20">
        <v>59078.209000000003</v>
      </c>
      <c r="H389" s="20">
        <v>453.34800000000001</v>
      </c>
    </row>
    <row r="390" spans="1:8" x14ac:dyDescent="0.55000000000000004">
      <c r="A390" s="19">
        <v>44238</v>
      </c>
      <c r="B390" s="20">
        <v>46502.866999999998</v>
      </c>
      <c r="C390" s="20">
        <v>82746.562999999995</v>
      </c>
      <c r="D390" s="20">
        <v>21567.77</v>
      </c>
      <c r="E390" s="20">
        <v>1120.163</v>
      </c>
      <c r="F390" s="20">
        <v>58683.042999999998</v>
      </c>
      <c r="G390" s="20">
        <v>59504.678999999996</v>
      </c>
      <c r="H390" s="20">
        <v>453.73899999999998</v>
      </c>
    </row>
    <row r="391" spans="1:8" x14ac:dyDescent="0.55000000000000004">
      <c r="A391" s="19">
        <v>44239</v>
      </c>
      <c r="B391" s="20">
        <v>46700.673999999999</v>
      </c>
      <c r="C391" s="20">
        <v>83048.691000000006</v>
      </c>
      <c r="D391" s="20">
        <v>21654.720000000001</v>
      </c>
      <c r="E391" s="20">
        <v>1120.357</v>
      </c>
      <c r="F391" s="20">
        <v>58905.249000000003</v>
      </c>
      <c r="G391" s="20">
        <v>59882.035000000003</v>
      </c>
      <c r="H391" s="20">
        <v>454.12900000000002</v>
      </c>
    </row>
    <row r="392" spans="1:8" x14ac:dyDescent="0.55000000000000004">
      <c r="A392" s="19">
        <v>44240</v>
      </c>
      <c r="B392" s="20">
        <v>46868.77</v>
      </c>
      <c r="C392" s="20">
        <v>83321.312999999995</v>
      </c>
      <c r="D392" s="20">
        <v>21720.944</v>
      </c>
      <c r="E392" s="20">
        <v>1120.5889999999999</v>
      </c>
      <c r="F392" s="20">
        <v>59100.550999999999</v>
      </c>
      <c r="G392" s="20">
        <v>59882.035000000003</v>
      </c>
      <c r="H392" s="20">
        <v>454.51900000000001</v>
      </c>
    </row>
    <row r="393" spans="1:8" x14ac:dyDescent="0.55000000000000004">
      <c r="A393" s="19">
        <v>44241</v>
      </c>
      <c r="B393" s="20">
        <v>47000.692000000003</v>
      </c>
      <c r="C393" s="20">
        <v>83526.494000000006</v>
      </c>
      <c r="D393" s="20">
        <v>21778.998</v>
      </c>
      <c r="E393" s="20">
        <v>1120.6669999999999</v>
      </c>
      <c r="F393" s="20">
        <v>59261.603999999999</v>
      </c>
      <c r="G393" s="20">
        <v>59882.035000000003</v>
      </c>
      <c r="H393" s="20">
        <v>455.68900000000002</v>
      </c>
    </row>
    <row r="394" spans="1:8" x14ac:dyDescent="0.55000000000000004">
      <c r="A394" s="19">
        <v>44242</v>
      </c>
      <c r="B394" s="20">
        <v>47128.008999999998</v>
      </c>
      <c r="C394" s="20">
        <v>83693.053</v>
      </c>
      <c r="D394" s="20">
        <v>21830.695</v>
      </c>
      <c r="E394" s="20">
        <v>1120.8610000000001</v>
      </c>
      <c r="F394" s="20">
        <v>59404.917999999998</v>
      </c>
      <c r="G394" s="20">
        <v>59882.035000000003</v>
      </c>
      <c r="H394" s="20">
        <v>455.88400000000001</v>
      </c>
    </row>
    <row r="395" spans="1:8" x14ac:dyDescent="0.55000000000000004">
      <c r="A395" s="19">
        <v>44243</v>
      </c>
      <c r="B395" s="20">
        <v>47273.629000000001</v>
      </c>
      <c r="C395" s="20">
        <v>83870.945000000007</v>
      </c>
      <c r="D395" s="20">
        <v>21935.192999999999</v>
      </c>
      <c r="E395" s="20">
        <v>1121.0930000000001</v>
      </c>
      <c r="F395" s="20">
        <v>59560.796000000002</v>
      </c>
      <c r="G395" s="20">
        <v>60812.925999999999</v>
      </c>
      <c r="H395" s="20">
        <v>456.47</v>
      </c>
    </row>
    <row r="396" spans="1:8" x14ac:dyDescent="0.55000000000000004">
      <c r="A396" s="19">
        <v>44244</v>
      </c>
      <c r="B396" s="20">
        <v>47445.023000000001</v>
      </c>
      <c r="C396" s="20">
        <v>84077.74</v>
      </c>
      <c r="D396" s="20">
        <v>22010.348000000002</v>
      </c>
      <c r="E396" s="20">
        <v>1121.1320000000001</v>
      </c>
      <c r="F396" s="20">
        <v>59747.300999999999</v>
      </c>
      <c r="G396" s="20">
        <v>61229.553999999996</v>
      </c>
      <c r="H396" s="20">
        <v>457.25</v>
      </c>
    </row>
    <row r="397" spans="1:8" x14ac:dyDescent="0.55000000000000004">
      <c r="A397" s="19">
        <v>44245</v>
      </c>
      <c r="B397" s="20">
        <v>47624.792999999998</v>
      </c>
      <c r="C397" s="20">
        <v>84295.75</v>
      </c>
      <c r="D397" s="20">
        <v>22100.974999999999</v>
      </c>
      <c r="E397" s="20">
        <v>1121.365</v>
      </c>
      <c r="F397" s="20">
        <v>59924.13</v>
      </c>
      <c r="G397" s="20">
        <v>61713.798000000003</v>
      </c>
      <c r="H397" s="20">
        <v>458.03</v>
      </c>
    </row>
    <row r="398" spans="1:8" x14ac:dyDescent="0.55000000000000004">
      <c r="A398" s="19">
        <v>44246</v>
      </c>
      <c r="B398" s="20">
        <v>47804.81</v>
      </c>
      <c r="C398" s="20">
        <v>84521.495999999999</v>
      </c>
      <c r="D398" s="20">
        <v>22183.591</v>
      </c>
      <c r="E398" s="20">
        <v>1121.442</v>
      </c>
      <c r="F398" s="20">
        <v>60100.52</v>
      </c>
      <c r="G398" s="20">
        <v>62121.665999999997</v>
      </c>
      <c r="H398" s="20">
        <v>458.42</v>
      </c>
    </row>
    <row r="399" spans="1:8" x14ac:dyDescent="0.55000000000000004">
      <c r="A399" s="19">
        <v>44247</v>
      </c>
      <c r="B399" s="20">
        <v>47963.735000000001</v>
      </c>
      <c r="C399" s="20">
        <v>84743.12</v>
      </c>
      <c r="D399" s="20">
        <v>22251.18</v>
      </c>
      <c r="E399" s="20">
        <v>1121.675</v>
      </c>
      <c r="F399" s="20">
        <v>60253.158000000003</v>
      </c>
      <c r="G399" s="20">
        <v>62121.665999999997</v>
      </c>
      <c r="H399" s="20">
        <v>458.42</v>
      </c>
    </row>
    <row r="400" spans="1:8" x14ac:dyDescent="0.55000000000000004">
      <c r="A400" s="19">
        <v>44248</v>
      </c>
      <c r="B400" s="20">
        <v>48099.858999999997</v>
      </c>
      <c r="C400" s="20">
        <v>84909.123000000007</v>
      </c>
      <c r="D400" s="20">
        <v>22314.436000000002</v>
      </c>
      <c r="E400" s="20">
        <v>1121.83</v>
      </c>
      <c r="F400" s="20">
        <v>60397.394999999997</v>
      </c>
      <c r="G400" s="20">
        <v>62121.665999999997</v>
      </c>
      <c r="H400" s="20">
        <v>459.786</v>
      </c>
    </row>
    <row r="401" spans="1:8" x14ac:dyDescent="0.55000000000000004">
      <c r="A401" s="19">
        <v>44249</v>
      </c>
      <c r="B401" s="20">
        <v>48225.546000000002</v>
      </c>
      <c r="C401" s="20">
        <v>85075.796000000002</v>
      </c>
      <c r="D401" s="20">
        <v>22408.321</v>
      </c>
      <c r="E401" s="20">
        <v>1122.1020000000001</v>
      </c>
      <c r="F401" s="20">
        <v>60553.42</v>
      </c>
      <c r="G401" s="20">
        <v>62121.665999999997</v>
      </c>
      <c r="H401" s="20">
        <v>460.95600000000002</v>
      </c>
    </row>
    <row r="402" spans="1:8" x14ac:dyDescent="0.55000000000000004">
      <c r="A402" s="19">
        <v>44250</v>
      </c>
      <c r="B402" s="20">
        <v>48389.716</v>
      </c>
      <c r="C402" s="20">
        <v>85297.654999999999</v>
      </c>
      <c r="D402" s="20">
        <v>22487.731</v>
      </c>
      <c r="E402" s="20">
        <v>1122.1790000000001</v>
      </c>
      <c r="F402" s="20">
        <v>60677.936999999998</v>
      </c>
      <c r="G402" s="20">
        <v>63197.731</v>
      </c>
      <c r="H402" s="20">
        <v>461.346</v>
      </c>
    </row>
    <row r="403" spans="1:8" x14ac:dyDescent="0.55000000000000004">
      <c r="A403" s="19">
        <v>44251</v>
      </c>
      <c r="B403" s="20">
        <v>48581.535000000003</v>
      </c>
      <c r="C403" s="20">
        <v>85523.020999999993</v>
      </c>
      <c r="D403" s="20">
        <v>22568.088</v>
      </c>
      <c r="E403" s="20">
        <v>1122.489</v>
      </c>
      <c r="F403" s="20">
        <v>60823.641000000003</v>
      </c>
      <c r="G403" s="20">
        <v>63726.364999999998</v>
      </c>
      <c r="H403" s="20">
        <v>461.93200000000002</v>
      </c>
    </row>
    <row r="404" spans="1:8" x14ac:dyDescent="0.55000000000000004">
      <c r="A404" s="19">
        <v>44252</v>
      </c>
      <c r="B404" s="20">
        <v>48776.04</v>
      </c>
      <c r="C404" s="20">
        <v>85755.146999999997</v>
      </c>
      <c r="D404" s="20">
        <v>22650.913</v>
      </c>
      <c r="E404" s="20">
        <v>1122.877</v>
      </c>
      <c r="F404" s="20">
        <v>60970.048000000003</v>
      </c>
      <c r="G404" s="20">
        <v>64217.991000000002</v>
      </c>
      <c r="H404" s="20">
        <v>462.517</v>
      </c>
    </row>
    <row r="405" spans="1:8" x14ac:dyDescent="0.55000000000000004">
      <c r="A405" s="19">
        <v>44253</v>
      </c>
      <c r="B405" s="20">
        <v>48964.525000000001</v>
      </c>
      <c r="C405" s="20">
        <v>85981.691000000006</v>
      </c>
      <c r="D405" s="20">
        <v>22732.741000000002</v>
      </c>
      <c r="E405" s="20">
        <v>1123.1869999999999</v>
      </c>
      <c r="F405" s="20">
        <v>61095.004999999997</v>
      </c>
      <c r="G405" s="20">
        <v>64694.754999999997</v>
      </c>
      <c r="H405" s="20">
        <v>462.71199999999999</v>
      </c>
    </row>
    <row r="406" spans="1:8" x14ac:dyDescent="0.55000000000000004">
      <c r="A406" s="19">
        <v>44254</v>
      </c>
      <c r="B406" s="20">
        <v>49135.146000000001</v>
      </c>
      <c r="C406" s="20">
        <v>86195.820999999996</v>
      </c>
      <c r="D406" s="20">
        <v>22798.465</v>
      </c>
      <c r="E406" s="20">
        <v>1123.3810000000001</v>
      </c>
      <c r="F406" s="20">
        <v>61204.025999999998</v>
      </c>
      <c r="G406" s="20">
        <v>64694.754999999997</v>
      </c>
      <c r="H406" s="20">
        <v>463.49200000000002</v>
      </c>
    </row>
    <row r="407" spans="1:8" x14ac:dyDescent="0.55000000000000004">
      <c r="A407" s="19">
        <v>44255</v>
      </c>
      <c r="B407" s="20">
        <v>49270.985999999997</v>
      </c>
      <c r="C407" s="20">
        <v>86351.298999999999</v>
      </c>
      <c r="D407" s="20">
        <v>22854.601999999999</v>
      </c>
      <c r="E407" s="20">
        <v>1123.691</v>
      </c>
      <c r="F407" s="20">
        <v>61292.550999999999</v>
      </c>
      <c r="G407" s="20">
        <v>64694.754999999997</v>
      </c>
      <c r="H407" s="20">
        <v>463.88200000000001</v>
      </c>
    </row>
    <row r="408" spans="1:8" x14ac:dyDescent="0.55000000000000004">
      <c r="A408" s="19">
        <v>44256</v>
      </c>
      <c r="B408" s="20">
        <v>49392.156000000003</v>
      </c>
      <c r="C408" s="20">
        <v>86502.817999999999</v>
      </c>
      <c r="D408" s="20">
        <v>22946.858</v>
      </c>
      <c r="E408" s="20">
        <v>1124.002</v>
      </c>
      <c r="F408" s="20">
        <v>61372.557000000001</v>
      </c>
      <c r="G408" s="20">
        <v>64694.754999999997</v>
      </c>
      <c r="H408" s="20">
        <v>464.66300000000001</v>
      </c>
    </row>
    <row r="409" spans="1:8" x14ac:dyDescent="0.55000000000000004">
      <c r="A409" s="19">
        <v>44257</v>
      </c>
      <c r="B409" s="20">
        <v>49484.813000000002</v>
      </c>
      <c r="C409" s="20">
        <v>86678.292000000001</v>
      </c>
      <c r="D409" s="20">
        <v>23027.082999999999</v>
      </c>
      <c r="E409" s="20">
        <v>1124.3889999999999</v>
      </c>
      <c r="F409" s="20">
        <v>61466.256999999998</v>
      </c>
      <c r="G409" s="20">
        <v>65856.547999999995</v>
      </c>
      <c r="H409" s="20">
        <v>465.053</v>
      </c>
    </row>
    <row r="410" spans="1:8" x14ac:dyDescent="0.55000000000000004">
      <c r="A410" s="19">
        <v>44258</v>
      </c>
      <c r="B410" s="20">
        <v>49672.033000000003</v>
      </c>
      <c r="C410" s="20">
        <v>86879.698000000004</v>
      </c>
      <c r="D410" s="20">
        <v>23104.629000000001</v>
      </c>
      <c r="E410" s="20">
        <v>1124.816</v>
      </c>
      <c r="F410" s="20">
        <v>61559.883999999998</v>
      </c>
      <c r="G410" s="20">
        <v>66464.707999999999</v>
      </c>
      <c r="H410" s="20">
        <v>466.02800000000002</v>
      </c>
    </row>
    <row r="411" spans="1:8" x14ac:dyDescent="0.55000000000000004">
      <c r="A411" s="19">
        <v>44259</v>
      </c>
      <c r="B411" s="20">
        <v>49862.044000000002</v>
      </c>
      <c r="C411" s="20">
        <v>87086.798999999999</v>
      </c>
      <c r="D411" s="20">
        <v>23189.714</v>
      </c>
      <c r="E411" s="20">
        <v>1125.3589999999999</v>
      </c>
      <c r="F411" s="20">
        <v>61656.252</v>
      </c>
      <c r="G411" s="20">
        <v>66940.881999999998</v>
      </c>
      <c r="H411" s="20">
        <v>466.02800000000002</v>
      </c>
    </row>
    <row r="412" spans="1:8" x14ac:dyDescent="0.55000000000000004">
      <c r="A412" s="19">
        <v>44260</v>
      </c>
      <c r="B412" s="20">
        <v>50050.142</v>
      </c>
      <c r="C412" s="20">
        <v>87290.691000000006</v>
      </c>
      <c r="D412" s="20">
        <v>23276.794999999998</v>
      </c>
      <c r="E412" s="20">
        <v>1125.6690000000001</v>
      </c>
      <c r="F412" s="20">
        <v>61743.457000000002</v>
      </c>
      <c r="G412" s="20">
        <v>67416.365999999995</v>
      </c>
      <c r="H412" s="20">
        <v>467.78399999999999</v>
      </c>
    </row>
    <row r="413" spans="1:8" x14ac:dyDescent="0.55000000000000004">
      <c r="A413" s="19">
        <v>44261</v>
      </c>
      <c r="B413" s="20">
        <v>50217.847000000002</v>
      </c>
      <c r="C413" s="20">
        <v>87474.013999999996</v>
      </c>
      <c r="D413" s="20">
        <v>23346.511999999999</v>
      </c>
      <c r="E413" s="20">
        <v>1125.8630000000001</v>
      </c>
      <c r="F413" s="20">
        <v>61831.995999999999</v>
      </c>
      <c r="G413" s="20">
        <v>67416.365999999995</v>
      </c>
      <c r="H413" s="20">
        <v>467.97899999999998</v>
      </c>
    </row>
    <row r="414" spans="1:8" x14ac:dyDescent="0.55000000000000004">
      <c r="A414" s="19">
        <v>44262</v>
      </c>
      <c r="B414" s="20">
        <v>50353.608</v>
      </c>
      <c r="C414" s="20">
        <v>87599.001000000004</v>
      </c>
      <c r="D414" s="20">
        <v>23408.742999999999</v>
      </c>
      <c r="E414" s="20">
        <v>1126.328</v>
      </c>
      <c r="F414" s="20">
        <v>61907.911999999997</v>
      </c>
      <c r="G414" s="20">
        <v>67416.365999999995</v>
      </c>
      <c r="H414" s="20">
        <v>469.149</v>
      </c>
    </row>
    <row r="415" spans="1:8" x14ac:dyDescent="0.55000000000000004">
      <c r="A415" s="19">
        <v>44263</v>
      </c>
      <c r="B415" s="20">
        <v>50466.47</v>
      </c>
      <c r="C415" s="20">
        <v>87731.462</v>
      </c>
      <c r="D415" s="20">
        <v>23507.671999999999</v>
      </c>
      <c r="E415" s="20">
        <v>1126.9100000000001</v>
      </c>
      <c r="F415" s="20">
        <v>61976.995999999999</v>
      </c>
      <c r="G415" s="20">
        <v>67416.365999999995</v>
      </c>
      <c r="H415" s="20">
        <v>469.93</v>
      </c>
    </row>
    <row r="416" spans="1:8" x14ac:dyDescent="0.55000000000000004">
      <c r="A416" s="19">
        <v>44264</v>
      </c>
      <c r="B416" s="20">
        <v>50626.957999999999</v>
      </c>
      <c r="C416" s="20">
        <v>87898.186000000002</v>
      </c>
      <c r="D416" s="20">
        <v>23587.293000000001</v>
      </c>
      <c r="E416" s="20">
        <v>1127.414</v>
      </c>
      <c r="F416" s="20">
        <v>62061.531999999999</v>
      </c>
      <c r="G416" s="20">
        <v>68500.403999999995</v>
      </c>
      <c r="H416" s="20">
        <v>470.125</v>
      </c>
    </row>
    <row r="417" spans="1:8" x14ac:dyDescent="0.55000000000000004">
      <c r="A417" s="19">
        <v>44265</v>
      </c>
      <c r="B417" s="20">
        <v>50813.358999999997</v>
      </c>
      <c r="C417" s="20">
        <v>88071.728000000003</v>
      </c>
      <c r="D417" s="20">
        <v>23671.616000000002</v>
      </c>
      <c r="E417" s="20">
        <v>1128.0350000000001</v>
      </c>
      <c r="F417" s="20">
        <v>62148.428999999996</v>
      </c>
      <c r="G417" s="20">
        <v>69082.777000000002</v>
      </c>
      <c r="H417" s="20">
        <v>471.29500000000002</v>
      </c>
    </row>
    <row r="418" spans="1:8" x14ac:dyDescent="0.55000000000000004">
      <c r="A418" s="19">
        <v>44266</v>
      </c>
      <c r="B418" s="20">
        <v>51012.837</v>
      </c>
      <c r="C418" s="20">
        <v>88257.334000000003</v>
      </c>
      <c r="D418" s="20">
        <v>23761.928</v>
      </c>
      <c r="E418" s="20">
        <v>1128.5</v>
      </c>
      <c r="F418" s="20">
        <v>62247.436999999998</v>
      </c>
      <c r="G418" s="20">
        <v>69604.422999999995</v>
      </c>
      <c r="H418" s="20">
        <v>471.49</v>
      </c>
    </row>
    <row r="419" spans="1:8" x14ac:dyDescent="0.55000000000000004">
      <c r="A419" s="19">
        <v>44267</v>
      </c>
      <c r="B419" s="20">
        <v>51205.205999999998</v>
      </c>
      <c r="C419" s="20">
        <v>88445.381999999998</v>
      </c>
      <c r="D419" s="20">
        <v>23860.988000000001</v>
      </c>
      <c r="E419" s="20">
        <v>1128.8879999999999</v>
      </c>
      <c r="F419" s="20">
        <v>62344.332999999999</v>
      </c>
      <c r="G419" s="20">
        <v>70129.513000000006</v>
      </c>
      <c r="H419" s="20">
        <v>472.46600000000001</v>
      </c>
    </row>
    <row r="420" spans="1:8" x14ac:dyDescent="0.55000000000000004">
      <c r="A420" s="19">
        <v>44268</v>
      </c>
      <c r="B420" s="20">
        <v>51388.885999999999</v>
      </c>
      <c r="C420" s="20">
        <v>88616.055999999997</v>
      </c>
      <c r="D420" s="20">
        <v>23934.960999999999</v>
      </c>
      <c r="E420" s="20">
        <v>1129.0820000000001</v>
      </c>
      <c r="F420" s="20">
        <v>62425.468000000001</v>
      </c>
      <c r="G420" s="20">
        <v>70129.513000000006</v>
      </c>
      <c r="H420" s="20">
        <v>472.661</v>
      </c>
    </row>
    <row r="421" spans="1:8" x14ac:dyDescent="0.55000000000000004">
      <c r="A421" s="19">
        <v>44269</v>
      </c>
      <c r="B421" s="20">
        <v>51534.963000000003</v>
      </c>
      <c r="C421" s="20">
        <v>88734.032999999996</v>
      </c>
      <c r="D421" s="20">
        <v>23998.084999999999</v>
      </c>
      <c r="E421" s="20">
        <v>1129.586</v>
      </c>
      <c r="F421" s="20">
        <v>62493.173000000003</v>
      </c>
      <c r="G421" s="20">
        <v>70129.513000000006</v>
      </c>
      <c r="H421" s="20">
        <v>474.02600000000001</v>
      </c>
    </row>
    <row r="422" spans="1:8" x14ac:dyDescent="0.55000000000000004">
      <c r="A422" s="19">
        <v>44270</v>
      </c>
      <c r="B422" s="20">
        <v>51664.508000000002</v>
      </c>
      <c r="C422" s="20">
        <v>88887.327000000005</v>
      </c>
      <c r="D422" s="20">
        <v>24100.138999999999</v>
      </c>
      <c r="E422" s="20">
        <v>1129.857</v>
      </c>
      <c r="F422" s="20">
        <v>62567.798999999999</v>
      </c>
      <c r="G422" s="20">
        <v>70129.513000000006</v>
      </c>
      <c r="H422" s="20">
        <v>474.416</v>
      </c>
    </row>
    <row r="423" spans="1:8" x14ac:dyDescent="0.55000000000000004">
      <c r="A423" s="19">
        <v>44271</v>
      </c>
      <c r="B423" s="20">
        <v>51835.694000000003</v>
      </c>
      <c r="C423" s="20">
        <v>89049.729000000007</v>
      </c>
      <c r="D423" s="20">
        <v>24191.502</v>
      </c>
      <c r="E423" s="20">
        <v>1130.5160000000001</v>
      </c>
      <c r="F423" s="20">
        <v>62645.415999999997</v>
      </c>
      <c r="G423" s="20">
        <v>71385.595000000001</v>
      </c>
      <c r="H423" s="20">
        <v>474.80599999999998</v>
      </c>
    </row>
    <row r="424" spans="1:8" x14ac:dyDescent="0.55000000000000004">
      <c r="A424" s="19">
        <v>44272</v>
      </c>
      <c r="B424" s="20">
        <v>52040.338000000003</v>
      </c>
      <c r="C424" s="20">
        <v>89227.774000000005</v>
      </c>
      <c r="D424" s="20">
        <v>24286.858</v>
      </c>
      <c r="E424" s="20">
        <v>1130.982</v>
      </c>
      <c r="F424" s="20">
        <v>62729.834999999999</v>
      </c>
      <c r="G424" s="20">
        <v>72053.005999999994</v>
      </c>
      <c r="H424" s="20">
        <v>474.80599999999998</v>
      </c>
    </row>
    <row r="425" spans="1:8" x14ac:dyDescent="0.55000000000000004">
      <c r="A425" s="19">
        <v>44273</v>
      </c>
      <c r="B425" s="20">
        <v>52254.472000000002</v>
      </c>
      <c r="C425" s="20">
        <v>89415.176000000007</v>
      </c>
      <c r="D425" s="20">
        <v>24390.016</v>
      </c>
      <c r="E425" s="20">
        <v>1131.6410000000001</v>
      </c>
      <c r="F425" s="20">
        <v>62822.258999999998</v>
      </c>
      <c r="G425" s="20">
        <v>72689.512000000002</v>
      </c>
      <c r="H425" s="20">
        <v>476.75700000000001</v>
      </c>
    </row>
    <row r="426" spans="1:8" x14ac:dyDescent="0.55000000000000004">
      <c r="A426" s="19">
        <v>44274</v>
      </c>
      <c r="B426" s="20">
        <v>52462.466999999997</v>
      </c>
      <c r="C426" s="20">
        <v>89600.307000000001</v>
      </c>
      <c r="D426" s="20">
        <v>24504.205999999998</v>
      </c>
      <c r="E426" s="20">
        <v>1131.99</v>
      </c>
      <c r="F426" s="20">
        <v>62892.661999999997</v>
      </c>
      <c r="G426" s="20">
        <v>73253.971999999994</v>
      </c>
      <c r="H426" s="20">
        <v>476.75700000000001</v>
      </c>
    </row>
    <row r="427" spans="1:8" x14ac:dyDescent="0.55000000000000004">
      <c r="A427" s="19">
        <v>44275</v>
      </c>
      <c r="B427" s="20">
        <v>52653.661</v>
      </c>
      <c r="C427" s="20">
        <v>89777.13</v>
      </c>
      <c r="D427" s="20">
        <v>24591.393</v>
      </c>
      <c r="E427" s="20">
        <v>1132.145</v>
      </c>
      <c r="F427" s="20">
        <v>62974.574999999997</v>
      </c>
      <c r="G427" s="20">
        <v>73253.971999999994</v>
      </c>
      <c r="H427" s="20">
        <v>478.51299999999998</v>
      </c>
    </row>
    <row r="428" spans="1:8" x14ac:dyDescent="0.55000000000000004">
      <c r="A428" s="19">
        <v>44276</v>
      </c>
      <c r="B428" s="20">
        <v>52816.57</v>
      </c>
      <c r="C428" s="20">
        <v>89883.398000000001</v>
      </c>
      <c r="D428" s="20">
        <v>24673.01</v>
      </c>
      <c r="E428" s="20">
        <v>1132.5329999999999</v>
      </c>
      <c r="F428" s="20">
        <v>63052.455000000002</v>
      </c>
      <c r="G428" s="20">
        <v>73253.971999999994</v>
      </c>
      <c r="H428" s="20">
        <v>480.26799999999997</v>
      </c>
    </row>
    <row r="429" spans="1:8" x14ac:dyDescent="0.55000000000000004">
      <c r="A429" s="19">
        <v>44277</v>
      </c>
      <c r="B429" s="20">
        <v>52968.856</v>
      </c>
      <c r="C429" s="20">
        <v>90025.865999999995</v>
      </c>
      <c r="D429" s="20">
        <v>24806.639999999999</v>
      </c>
      <c r="E429" s="20">
        <v>1132.7270000000001</v>
      </c>
      <c r="F429" s="20">
        <v>63130.775000000001</v>
      </c>
      <c r="G429" s="20">
        <v>73253.971999999994</v>
      </c>
      <c r="H429" s="20">
        <v>480.26799999999997</v>
      </c>
    </row>
    <row r="430" spans="1:8" x14ac:dyDescent="0.55000000000000004">
      <c r="A430" s="19">
        <v>44278</v>
      </c>
      <c r="B430" s="20">
        <v>53133.563999999998</v>
      </c>
      <c r="C430" s="20">
        <v>90184.642999999996</v>
      </c>
      <c r="D430" s="20">
        <v>24912.870999999999</v>
      </c>
      <c r="E430" s="20">
        <v>1133.114</v>
      </c>
      <c r="F430" s="20">
        <v>63209.637999999999</v>
      </c>
      <c r="G430" s="20">
        <v>74638.104000000007</v>
      </c>
      <c r="H430" s="20">
        <v>481.82900000000001</v>
      </c>
    </row>
    <row r="431" spans="1:8" x14ac:dyDescent="0.55000000000000004">
      <c r="A431" s="19">
        <v>44279</v>
      </c>
      <c r="B431" s="20">
        <v>53386.737999999998</v>
      </c>
      <c r="C431" s="20">
        <v>90448.247000000003</v>
      </c>
      <c r="D431" s="20">
        <v>25044.135999999999</v>
      </c>
      <c r="E431" s="20">
        <v>1133.463</v>
      </c>
      <c r="F431" s="20">
        <v>63291.813999999998</v>
      </c>
      <c r="G431" s="20">
        <v>75390.945999999996</v>
      </c>
      <c r="H431" s="20">
        <v>482.99900000000002</v>
      </c>
    </row>
    <row r="432" spans="1:8" x14ac:dyDescent="0.55000000000000004">
      <c r="A432" s="19">
        <v>44280</v>
      </c>
      <c r="B432" s="20">
        <v>53631.216999999997</v>
      </c>
      <c r="C432" s="20">
        <v>90651.388999999996</v>
      </c>
      <c r="D432" s="20">
        <v>25179.866999999998</v>
      </c>
      <c r="E432" s="20">
        <v>1133.8119999999999</v>
      </c>
      <c r="F432" s="20">
        <v>63383.006999999998</v>
      </c>
      <c r="G432" s="20">
        <v>76149.399000000005</v>
      </c>
      <c r="H432" s="20">
        <v>483.58499999999998</v>
      </c>
    </row>
    <row r="433" spans="1:8" x14ac:dyDescent="0.55000000000000004">
      <c r="A433" s="19">
        <v>44281</v>
      </c>
      <c r="B433" s="20">
        <v>53876.870999999999</v>
      </c>
      <c r="C433" s="20">
        <v>90880.796000000002</v>
      </c>
      <c r="D433" s="20">
        <v>25327.261999999999</v>
      </c>
      <c r="E433" s="20">
        <v>1134.316</v>
      </c>
      <c r="F433" s="20">
        <v>63473.716</v>
      </c>
      <c r="G433" s="20">
        <v>76772.224000000002</v>
      </c>
      <c r="H433" s="20">
        <v>483.97500000000002</v>
      </c>
    </row>
    <row r="434" spans="1:8" x14ac:dyDescent="0.55000000000000004">
      <c r="A434" s="19">
        <v>44282</v>
      </c>
      <c r="B434" s="20">
        <v>54090.074000000001</v>
      </c>
      <c r="C434" s="20">
        <v>91073.202999999994</v>
      </c>
      <c r="D434" s="20">
        <v>25435.542000000001</v>
      </c>
      <c r="E434" s="20">
        <v>1134.588</v>
      </c>
      <c r="F434" s="20">
        <v>63530.381999999998</v>
      </c>
      <c r="G434" s="20">
        <v>76772.224000000002</v>
      </c>
      <c r="H434" s="20">
        <v>484.17</v>
      </c>
    </row>
    <row r="435" spans="1:8" x14ac:dyDescent="0.55000000000000004">
      <c r="A435" s="19">
        <v>44283</v>
      </c>
      <c r="B435" s="20">
        <v>54268.357000000004</v>
      </c>
      <c r="C435" s="20">
        <v>91212.337</v>
      </c>
      <c r="D435" s="20">
        <v>25541.352999999999</v>
      </c>
      <c r="E435" s="20">
        <v>1135.2470000000001</v>
      </c>
      <c r="F435" s="20">
        <v>63587.004000000001</v>
      </c>
      <c r="G435" s="20">
        <v>76772.224000000002</v>
      </c>
      <c r="H435" s="20">
        <v>486.31599999999997</v>
      </c>
    </row>
    <row r="436" spans="1:8" x14ac:dyDescent="0.55000000000000004">
      <c r="A436" s="19">
        <v>44284</v>
      </c>
      <c r="B436" s="20">
        <v>54427.216</v>
      </c>
      <c r="C436" s="20">
        <v>91410.205000000002</v>
      </c>
      <c r="D436" s="20">
        <v>25714.964</v>
      </c>
      <c r="E436" s="20">
        <v>1136.0229999999999</v>
      </c>
      <c r="F436" s="20">
        <v>63655.252</v>
      </c>
      <c r="G436" s="20">
        <v>76772.224000000002</v>
      </c>
      <c r="H436" s="20">
        <v>486.70600000000002</v>
      </c>
    </row>
    <row r="437" spans="1:8" x14ac:dyDescent="0.55000000000000004">
      <c r="A437" s="19">
        <v>44285</v>
      </c>
      <c r="B437" s="20">
        <v>54618.595999999998</v>
      </c>
      <c r="C437" s="20">
        <v>91595.506999999998</v>
      </c>
      <c r="D437" s="20">
        <v>25852.455000000002</v>
      </c>
      <c r="E437" s="20">
        <v>1136.3330000000001</v>
      </c>
      <c r="F437" s="20">
        <v>63714.498</v>
      </c>
      <c r="G437" s="20">
        <v>78389.028999999995</v>
      </c>
      <c r="H437" s="20">
        <v>487.096</v>
      </c>
    </row>
    <row r="438" spans="1:8" x14ac:dyDescent="0.55000000000000004">
      <c r="A438" s="19">
        <v>44286</v>
      </c>
      <c r="B438" s="20">
        <v>54867.934999999998</v>
      </c>
      <c r="C438" s="20">
        <v>91804.365000000005</v>
      </c>
      <c r="D438" s="20">
        <v>26023.674999999999</v>
      </c>
      <c r="E438" s="20">
        <v>1137.0309999999999</v>
      </c>
      <c r="F438" s="20">
        <v>63773.904999999999</v>
      </c>
      <c r="G438" s="20">
        <v>79219.823000000004</v>
      </c>
      <c r="H438" s="20">
        <v>487.87599999999998</v>
      </c>
    </row>
    <row r="439" spans="1:8" x14ac:dyDescent="0.55000000000000004">
      <c r="A439" s="19">
        <v>44287</v>
      </c>
      <c r="B439" s="20">
        <v>55121.677000000003</v>
      </c>
      <c r="C439" s="20">
        <v>92035.235000000001</v>
      </c>
      <c r="D439" s="20">
        <v>26190.587</v>
      </c>
      <c r="E439" s="20">
        <v>1137.4570000000001</v>
      </c>
      <c r="F439" s="20">
        <v>63839.572999999997</v>
      </c>
      <c r="G439" s="20">
        <v>80037.232000000004</v>
      </c>
      <c r="H439" s="20">
        <v>487.87599999999998</v>
      </c>
    </row>
    <row r="440" spans="1:8" x14ac:dyDescent="0.55000000000000004">
      <c r="A440" s="19">
        <v>44288</v>
      </c>
      <c r="B440" s="20">
        <v>55346.576999999997</v>
      </c>
      <c r="C440" s="20">
        <v>92257.589000000007</v>
      </c>
      <c r="D440" s="20">
        <v>26311.922999999999</v>
      </c>
      <c r="E440" s="20">
        <v>1137.768</v>
      </c>
      <c r="F440" s="20">
        <v>63889.464999999997</v>
      </c>
      <c r="G440" s="20">
        <v>80037.232000000004</v>
      </c>
      <c r="H440" s="20">
        <v>487.87599999999998</v>
      </c>
    </row>
    <row r="441" spans="1:8" x14ac:dyDescent="0.55000000000000004">
      <c r="A441" s="19">
        <v>44289</v>
      </c>
      <c r="B441" s="20">
        <v>55522.04</v>
      </c>
      <c r="C441" s="20">
        <v>92452.475999999995</v>
      </c>
      <c r="D441" s="20">
        <v>26468.538</v>
      </c>
      <c r="E441" s="20">
        <v>1138.039</v>
      </c>
      <c r="F441" s="20">
        <v>63939.65</v>
      </c>
      <c r="G441" s="20">
        <v>80037.232000000004</v>
      </c>
      <c r="H441" s="20">
        <v>487.87599999999998</v>
      </c>
    </row>
    <row r="442" spans="1:8" x14ac:dyDescent="0.55000000000000004">
      <c r="A442" s="19">
        <v>44290</v>
      </c>
      <c r="B442" s="20">
        <v>55714.031999999999</v>
      </c>
      <c r="C442" s="20">
        <v>92566.388000000006</v>
      </c>
      <c r="D442" s="20">
        <v>26583.621999999999</v>
      </c>
      <c r="E442" s="20">
        <v>1138.3879999999999</v>
      </c>
      <c r="F442" s="20">
        <v>63973.326999999997</v>
      </c>
      <c r="G442" s="20">
        <v>80037.232000000004</v>
      </c>
      <c r="H442" s="20">
        <v>489.04700000000003</v>
      </c>
    </row>
    <row r="443" spans="1:8" x14ac:dyDescent="0.55000000000000004">
      <c r="A443" s="19">
        <v>44291</v>
      </c>
      <c r="B443" s="20">
        <v>55851.962</v>
      </c>
      <c r="C443" s="20">
        <v>92767.910999999993</v>
      </c>
      <c r="D443" s="20">
        <v>26781.031999999999</v>
      </c>
      <c r="E443" s="20">
        <v>1138.6980000000001</v>
      </c>
      <c r="F443" s="20">
        <v>64013.821000000004</v>
      </c>
      <c r="G443" s="20">
        <v>80037.232000000004</v>
      </c>
      <c r="H443" s="20">
        <v>492.363</v>
      </c>
    </row>
    <row r="444" spans="1:8" x14ac:dyDescent="0.55000000000000004">
      <c r="A444" s="19">
        <v>44292</v>
      </c>
      <c r="B444" s="20">
        <v>56005.222999999998</v>
      </c>
      <c r="C444" s="20">
        <v>92956.629000000001</v>
      </c>
      <c r="D444" s="20">
        <v>27074.743999999999</v>
      </c>
      <c r="E444" s="20">
        <v>1139.241</v>
      </c>
      <c r="F444" s="20">
        <v>64048.714999999997</v>
      </c>
      <c r="G444" s="20">
        <v>82183.063999999998</v>
      </c>
      <c r="H444" s="20">
        <v>493.72800000000001</v>
      </c>
    </row>
    <row r="445" spans="1:8" x14ac:dyDescent="0.55000000000000004">
      <c r="A445" s="19">
        <v>44293</v>
      </c>
      <c r="B445" s="20">
        <v>56172.061999999998</v>
      </c>
      <c r="C445" s="20">
        <v>93184.245999999999</v>
      </c>
      <c r="D445" s="20">
        <v>27288.992999999999</v>
      </c>
      <c r="E445" s="20">
        <v>1139.4739999999999</v>
      </c>
      <c r="F445" s="20">
        <v>64089.209000000003</v>
      </c>
      <c r="G445" s="20">
        <v>82853.722999999998</v>
      </c>
      <c r="H445" s="20">
        <v>498.41</v>
      </c>
    </row>
    <row r="446" spans="1:8" x14ac:dyDescent="0.55000000000000004">
      <c r="A446" s="19">
        <v>44294</v>
      </c>
      <c r="B446" s="20">
        <v>56455.275999999998</v>
      </c>
      <c r="C446" s="20">
        <v>93424.748000000007</v>
      </c>
      <c r="D446" s="20">
        <v>27522.129000000001</v>
      </c>
      <c r="E446" s="20">
        <v>1139.6679999999999</v>
      </c>
      <c r="F446" s="20">
        <v>64133.633000000002</v>
      </c>
      <c r="G446" s="20">
        <v>83623.592999999993</v>
      </c>
      <c r="H446" s="20">
        <v>499.58100000000002</v>
      </c>
    </row>
    <row r="447" spans="1:8" x14ac:dyDescent="0.55000000000000004">
      <c r="A447" s="19">
        <v>44295</v>
      </c>
      <c r="B447" s="20">
        <v>56664.262000000002</v>
      </c>
      <c r="C447" s="20">
        <v>93679.33</v>
      </c>
      <c r="D447" s="20">
        <v>27763.617999999999</v>
      </c>
      <c r="E447" s="20">
        <v>1139.9000000000001</v>
      </c>
      <c r="F447" s="20">
        <v>64062.379000000001</v>
      </c>
      <c r="G447" s="20">
        <v>84388.542000000001</v>
      </c>
      <c r="H447" s="20">
        <v>501.53100000000001</v>
      </c>
    </row>
    <row r="448" spans="1:8" x14ac:dyDescent="0.55000000000000004">
      <c r="A448" s="19">
        <v>44296</v>
      </c>
      <c r="B448" s="20">
        <v>56841.042000000001</v>
      </c>
      <c r="C448" s="20">
        <v>93891.201000000001</v>
      </c>
      <c r="D448" s="20">
        <v>27972.848999999998</v>
      </c>
      <c r="E448" s="20">
        <v>1140.249</v>
      </c>
      <c r="F448" s="20">
        <v>64100.264000000003</v>
      </c>
      <c r="G448" s="20">
        <v>84388.542000000001</v>
      </c>
      <c r="H448" s="20">
        <v>502.11700000000002</v>
      </c>
    </row>
    <row r="449" spans="1:8" x14ac:dyDescent="0.55000000000000004">
      <c r="A449" s="19">
        <v>44297</v>
      </c>
      <c r="B449" s="20">
        <v>57075.881000000001</v>
      </c>
      <c r="C449" s="20">
        <v>94033.747000000003</v>
      </c>
      <c r="D449" s="20">
        <v>28161.591</v>
      </c>
      <c r="E449" s="20">
        <v>1140.7919999999999</v>
      </c>
      <c r="F449" s="20">
        <v>64125.627999999997</v>
      </c>
      <c r="G449" s="20">
        <v>84388.542000000001</v>
      </c>
      <c r="H449" s="20">
        <v>503.87200000000001</v>
      </c>
    </row>
    <row r="450" spans="1:8" x14ac:dyDescent="0.55000000000000004">
      <c r="A450" s="19">
        <v>44298</v>
      </c>
      <c r="B450" s="20">
        <v>57234.021999999997</v>
      </c>
      <c r="C450" s="20">
        <v>94220.531000000003</v>
      </c>
      <c r="D450" s="20">
        <v>28434.025000000001</v>
      </c>
      <c r="E450" s="20">
        <v>1141.18</v>
      </c>
      <c r="F450" s="20">
        <v>64177.938999999998</v>
      </c>
      <c r="G450" s="20">
        <v>84388.542000000001</v>
      </c>
      <c r="H450" s="20">
        <v>504.65199999999999</v>
      </c>
    </row>
    <row r="451" spans="1:8" x14ac:dyDescent="0.55000000000000004">
      <c r="A451" s="19">
        <v>44299</v>
      </c>
      <c r="B451" s="20">
        <v>57438.544000000002</v>
      </c>
      <c r="C451" s="20">
        <v>94463.361999999994</v>
      </c>
      <c r="D451" s="20">
        <v>28649.325000000001</v>
      </c>
      <c r="E451" s="20">
        <v>1141.9939999999999</v>
      </c>
      <c r="F451" s="20">
        <v>64214.182000000001</v>
      </c>
      <c r="G451" s="20">
        <v>86268.926000000007</v>
      </c>
      <c r="H451" s="20">
        <v>505.04300000000001</v>
      </c>
    </row>
    <row r="452" spans="1:8" x14ac:dyDescent="0.55000000000000004">
      <c r="A452" s="19">
        <v>44300</v>
      </c>
      <c r="B452" s="20">
        <v>57664.127999999997</v>
      </c>
      <c r="C452" s="20">
        <v>94690.462</v>
      </c>
      <c r="D452" s="20">
        <v>28895.306</v>
      </c>
      <c r="E452" s="20">
        <v>1142.731</v>
      </c>
      <c r="F452" s="20">
        <v>64250.716999999997</v>
      </c>
      <c r="G452" s="20">
        <v>87142.828999999998</v>
      </c>
      <c r="H452" s="20">
        <v>505.43299999999999</v>
      </c>
    </row>
    <row r="453" spans="1:8" x14ac:dyDescent="0.55000000000000004">
      <c r="A453" s="19">
        <v>44301</v>
      </c>
      <c r="B453" s="20">
        <v>57891.095999999998</v>
      </c>
      <c r="C453" s="20">
        <v>94912.686000000002</v>
      </c>
      <c r="D453" s="20">
        <v>29151.584999999999</v>
      </c>
      <c r="E453" s="20">
        <v>1143.3130000000001</v>
      </c>
      <c r="F453" s="20">
        <v>64289.892</v>
      </c>
      <c r="G453" s="20">
        <v>87841.145000000004</v>
      </c>
      <c r="H453" s="20">
        <v>505.43299999999999</v>
      </c>
    </row>
    <row r="454" spans="1:8" x14ac:dyDescent="0.55000000000000004">
      <c r="A454" s="19">
        <v>44302</v>
      </c>
      <c r="B454" s="20">
        <v>58113.652999999998</v>
      </c>
      <c r="C454" s="20">
        <v>95163.42</v>
      </c>
      <c r="D454" s="20">
        <v>29368.776000000002</v>
      </c>
      <c r="E454" s="20">
        <v>1143.895</v>
      </c>
      <c r="F454" s="20">
        <v>64330.298000000003</v>
      </c>
      <c r="G454" s="20">
        <v>88594.873000000007</v>
      </c>
      <c r="H454" s="20">
        <v>505.43299999999999</v>
      </c>
    </row>
    <row r="455" spans="1:8" x14ac:dyDescent="0.55000000000000004">
      <c r="A455" s="19">
        <v>44303</v>
      </c>
      <c r="B455" s="20">
        <v>58290.03</v>
      </c>
      <c r="C455" s="20">
        <v>95330.092999999993</v>
      </c>
      <c r="D455" s="20">
        <v>29574.407999999999</v>
      </c>
      <c r="E455" s="20">
        <v>1144.67</v>
      </c>
      <c r="F455" s="20">
        <v>64362.641000000003</v>
      </c>
      <c r="G455" s="20">
        <v>88594.873000000007</v>
      </c>
      <c r="H455" s="20">
        <v>506.21300000000002</v>
      </c>
    </row>
    <row r="456" spans="1:8" x14ac:dyDescent="0.55000000000000004">
      <c r="A456" s="19">
        <v>44304</v>
      </c>
      <c r="B456" s="20">
        <v>58436.506000000001</v>
      </c>
      <c r="C456" s="20">
        <v>95461.748000000007</v>
      </c>
      <c r="D456" s="20">
        <v>29763.307000000001</v>
      </c>
      <c r="E456" s="20">
        <v>1145.213</v>
      </c>
      <c r="F456" s="20">
        <v>64390.233999999997</v>
      </c>
      <c r="G456" s="20">
        <v>88594.873000000007</v>
      </c>
      <c r="H456" s="20">
        <v>506.40800000000002</v>
      </c>
    </row>
    <row r="457" spans="1:8" x14ac:dyDescent="0.55000000000000004">
      <c r="A457" s="19">
        <v>44305</v>
      </c>
      <c r="B457" s="20">
        <v>58579.28</v>
      </c>
      <c r="C457" s="20">
        <v>95637.619000000006</v>
      </c>
      <c r="D457" s="20">
        <v>30015.593000000001</v>
      </c>
      <c r="E457" s="20">
        <v>1146.105</v>
      </c>
      <c r="F457" s="20">
        <v>64433.675000000003</v>
      </c>
      <c r="G457" s="20">
        <v>88594.873000000007</v>
      </c>
      <c r="H457" s="20">
        <v>506.60300000000001</v>
      </c>
    </row>
    <row r="458" spans="1:8" x14ac:dyDescent="0.55000000000000004">
      <c r="A458" s="19">
        <v>44306</v>
      </c>
      <c r="B458" s="20">
        <v>58759.928999999996</v>
      </c>
      <c r="C458" s="20">
        <v>95825.18</v>
      </c>
      <c r="D458" s="20">
        <v>30223.196</v>
      </c>
      <c r="E458" s="20">
        <v>1146.8800000000001</v>
      </c>
      <c r="F458" s="20">
        <v>64470.694000000003</v>
      </c>
      <c r="G458" s="20">
        <v>90237.760999999999</v>
      </c>
      <c r="H458" s="20">
        <v>506.99299999999999</v>
      </c>
    </row>
    <row r="459" spans="1:8" x14ac:dyDescent="0.55000000000000004">
      <c r="A459" s="19">
        <v>44307</v>
      </c>
      <c r="B459" s="20">
        <v>58966.991000000002</v>
      </c>
      <c r="C459" s="20">
        <v>96018.467000000004</v>
      </c>
      <c r="D459" s="20">
        <v>30439.021000000001</v>
      </c>
      <c r="E459" s="20">
        <v>1147.578</v>
      </c>
      <c r="F459" s="20">
        <v>64505.822999999997</v>
      </c>
      <c r="G459" s="20">
        <v>90976.922999999995</v>
      </c>
      <c r="H459" s="20">
        <v>507.18799999999999</v>
      </c>
    </row>
    <row r="460" spans="1:8" x14ac:dyDescent="0.55000000000000004">
      <c r="A460" s="19">
        <v>44308</v>
      </c>
      <c r="B460" s="20">
        <v>59175.097999999998</v>
      </c>
      <c r="C460" s="20">
        <v>96218.877999999997</v>
      </c>
      <c r="D460" s="20">
        <v>30676.307000000001</v>
      </c>
      <c r="E460" s="20">
        <v>1149.2850000000001</v>
      </c>
      <c r="F460" s="20">
        <v>64545.817999999999</v>
      </c>
      <c r="G460" s="20">
        <v>91738.327999999994</v>
      </c>
      <c r="H460" s="20">
        <v>507.18799999999999</v>
      </c>
    </row>
    <row r="461" spans="1:8" x14ac:dyDescent="0.55000000000000004">
      <c r="A461" s="19">
        <v>44309</v>
      </c>
      <c r="B461" s="20">
        <v>59369.766000000003</v>
      </c>
      <c r="C461" s="20">
        <v>96407.8</v>
      </c>
      <c r="D461" s="20">
        <v>30892.395</v>
      </c>
      <c r="E461" s="20">
        <v>1149.866</v>
      </c>
      <c r="F461" s="20">
        <v>64585.080999999998</v>
      </c>
      <c r="G461" s="20">
        <v>92355.149000000005</v>
      </c>
      <c r="H461" s="20">
        <v>507.18799999999999</v>
      </c>
    </row>
    <row r="462" spans="1:8" x14ac:dyDescent="0.55000000000000004">
      <c r="A462" s="19">
        <v>44310</v>
      </c>
      <c r="B462" s="20">
        <v>59533.148999999998</v>
      </c>
      <c r="C462" s="20">
        <v>96572.93</v>
      </c>
      <c r="D462" s="20">
        <v>31081.11</v>
      </c>
      <c r="E462" s="20">
        <v>1150.2539999999999</v>
      </c>
      <c r="F462" s="20">
        <v>64615.298000000003</v>
      </c>
      <c r="G462" s="20">
        <v>92355.149000000005</v>
      </c>
      <c r="H462" s="20">
        <v>507.38299999999998</v>
      </c>
    </row>
    <row r="463" spans="1:8" x14ac:dyDescent="0.55000000000000004">
      <c r="A463" s="19">
        <v>44311</v>
      </c>
      <c r="B463" s="20">
        <v>59659.938999999998</v>
      </c>
      <c r="C463" s="20">
        <v>96677.368000000002</v>
      </c>
      <c r="D463" s="20">
        <v>31254.510999999999</v>
      </c>
      <c r="E463" s="20">
        <v>1150.913</v>
      </c>
      <c r="F463" s="20">
        <v>64640.398000000001</v>
      </c>
      <c r="G463" s="20">
        <v>92355.149000000005</v>
      </c>
      <c r="H463" s="20">
        <v>507.38299999999998</v>
      </c>
    </row>
    <row r="464" spans="1:8" x14ac:dyDescent="0.55000000000000004">
      <c r="A464" s="19">
        <v>44312</v>
      </c>
      <c r="B464" s="20">
        <v>59780.523000000001</v>
      </c>
      <c r="C464" s="20">
        <v>96804.388000000006</v>
      </c>
      <c r="D464" s="20">
        <v>31481.631000000001</v>
      </c>
      <c r="E464" s="20">
        <v>1152.348</v>
      </c>
      <c r="F464" s="20">
        <v>64670.659</v>
      </c>
      <c r="G464" s="20">
        <v>92355.149000000005</v>
      </c>
      <c r="H464" s="20">
        <v>508.94400000000002</v>
      </c>
    </row>
    <row r="465" spans="1:8" x14ac:dyDescent="0.55000000000000004">
      <c r="A465" s="19">
        <v>44313</v>
      </c>
      <c r="B465" s="20">
        <v>59940.703000000001</v>
      </c>
      <c r="C465" s="20">
        <v>96961.437000000005</v>
      </c>
      <c r="D465" s="20">
        <v>31678.725999999999</v>
      </c>
      <c r="E465" s="20">
        <v>1153.6279999999999</v>
      </c>
      <c r="F465" s="20">
        <v>64710.038999999997</v>
      </c>
      <c r="G465" s="20">
        <v>93822.744000000006</v>
      </c>
      <c r="H465" s="20">
        <v>508.94400000000002</v>
      </c>
    </row>
    <row r="466" spans="1:8" x14ac:dyDescent="0.55000000000000004">
      <c r="A466" s="19">
        <v>44314</v>
      </c>
      <c r="B466" s="20">
        <v>60116.427000000003</v>
      </c>
      <c r="C466" s="20">
        <v>97127.206000000006</v>
      </c>
      <c r="D466" s="20">
        <v>31895.942999999999</v>
      </c>
      <c r="E466" s="20">
        <v>1154.52</v>
      </c>
      <c r="F466" s="20">
        <v>64741.794999999998</v>
      </c>
      <c r="G466" s="20">
        <v>94537.891000000003</v>
      </c>
      <c r="H466" s="20">
        <v>509.72399999999999</v>
      </c>
    </row>
    <row r="467" spans="1:8" x14ac:dyDescent="0.55000000000000004">
      <c r="A467" s="19">
        <v>44315</v>
      </c>
      <c r="B467" s="20">
        <v>60296.160000000003</v>
      </c>
      <c r="C467" s="20">
        <v>97303.906000000003</v>
      </c>
      <c r="D467" s="20">
        <v>32115.498</v>
      </c>
      <c r="E467" s="20">
        <v>1155.489</v>
      </c>
      <c r="F467" s="20">
        <v>64777.642</v>
      </c>
      <c r="G467" s="20">
        <v>95242.407000000007</v>
      </c>
      <c r="H467" s="20">
        <v>509.72399999999999</v>
      </c>
    </row>
    <row r="468" spans="1:8" x14ac:dyDescent="0.55000000000000004">
      <c r="A468" s="19">
        <v>44316</v>
      </c>
      <c r="B468" s="20">
        <v>60463.945</v>
      </c>
      <c r="C468" s="20">
        <v>97478.433999999994</v>
      </c>
      <c r="D468" s="20">
        <v>32324.756000000001</v>
      </c>
      <c r="E468" s="20">
        <v>1155.9929999999999</v>
      </c>
      <c r="F468" s="20">
        <v>64812.55</v>
      </c>
      <c r="G468" s="20">
        <v>95825.665999999997</v>
      </c>
      <c r="H468" s="20">
        <v>509.72399999999999</v>
      </c>
    </row>
    <row r="469" spans="1:8" x14ac:dyDescent="0.55000000000000004">
      <c r="A469" s="19">
        <v>44317</v>
      </c>
      <c r="B469" s="20">
        <v>60603.711000000003</v>
      </c>
      <c r="C469" s="20">
        <v>97624.948999999993</v>
      </c>
      <c r="D469" s="20">
        <v>32528.76</v>
      </c>
      <c r="E469" s="20">
        <v>1156.4970000000001</v>
      </c>
      <c r="F469" s="20">
        <v>64840.508999999998</v>
      </c>
      <c r="G469" s="20">
        <v>95825.665999999997</v>
      </c>
      <c r="H469" s="20">
        <v>510.7</v>
      </c>
    </row>
    <row r="470" spans="1:8" x14ac:dyDescent="0.55000000000000004">
      <c r="A470" s="19">
        <v>44318</v>
      </c>
      <c r="B470" s="20">
        <v>60706.417000000001</v>
      </c>
      <c r="C470" s="20">
        <v>97716.732000000004</v>
      </c>
      <c r="D470" s="20">
        <v>32689.998</v>
      </c>
      <c r="E470" s="20">
        <v>1157.04</v>
      </c>
      <c r="F470" s="20">
        <v>64865.008000000002</v>
      </c>
      <c r="G470" s="20">
        <v>95825.665999999997</v>
      </c>
      <c r="H470" s="20">
        <v>511.48</v>
      </c>
    </row>
    <row r="471" spans="1:8" x14ac:dyDescent="0.55000000000000004">
      <c r="A471" s="19">
        <v>44319</v>
      </c>
      <c r="B471" s="20">
        <v>60816.741999999998</v>
      </c>
      <c r="C471" s="20">
        <v>97850.769</v>
      </c>
      <c r="D471" s="20">
        <v>32908.449999999997</v>
      </c>
      <c r="E471" s="20">
        <v>1157.5050000000001</v>
      </c>
      <c r="F471" s="20">
        <v>64889.184000000001</v>
      </c>
      <c r="G471" s="20">
        <v>95825.665999999997</v>
      </c>
      <c r="H471" s="20">
        <v>511.67500000000001</v>
      </c>
    </row>
    <row r="472" spans="1:8" x14ac:dyDescent="0.55000000000000004">
      <c r="A472" s="19">
        <v>44320</v>
      </c>
      <c r="B472" s="20">
        <v>60947.071000000004</v>
      </c>
      <c r="C472" s="20">
        <v>97979.615999999995</v>
      </c>
      <c r="D472" s="20">
        <v>33089.731</v>
      </c>
      <c r="E472" s="20">
        <v>1158.087</v>
      </c>
      <c r="F472" s="20">
        <v>64917.714999999997</v>
      </c>
      <c r="G472" s="20">
        <v>97297.099000000002</v>
      </c>
      <c r="H472" s="20">
        <v>512.846</v>
      </c>
    </row>
    <row r="473" spans="1:8" x14ac:dyDescent="0.55000000000000004">
      <c r="A473" s="19">
        <v>44321</v>
      </c>
      <c r="B473" s="20">
        <v>61092.154000000002</v>
      </c>
      <c r="C473" s="20">
        <v>98117.918000000005</v>
      </c>
      <c r="D473" s="20">
        <v>33292.5</v>
      </c>
      <c r="E473" s="20">
        <v>1158.8240000000001</v>
      </c>
      <c r="F473" s="20">
        <v>64949.148999999998</v>
      </c>
      <c r="G473" s="20">
        <v>97990.1</v>
      </c>
      <c r="H473" s="20">
        <v>513.62599999999998</v>
      </c>
    </row>
    <row r="474" spans="1:8" x14ac:dyDescent="0.55000000000000004">
      <c r="A474" s="19">
        <v>44322</v>
      </c>
      <c r="B474" s="20">
        <v>61245.894999999997</v>
      </c>
      <c r="C474" s="20">
        <v>98256.629000000001</v>
      </c>
      <c r="D474" s="20">
        <v>33504.830999999998</v>
      </c>
      <c r="E474" s="20">
        <v>1159.173</v>
      </c>
      <c r="F474" s="20">
        <v>64987.459000000003</v>
      </c>
      <c r="G474" s="20">
        <v>98632.413</v>
      </c>
      <c r="H474" s="20">
        <v>513.82100000000003</v>
      </c>
    </row>
    <row r="475" spans="1:8" x14ac:dyDescent="0.55000000000000004">
      <c r="A475" s="19">
        <v>44323</v>
      </c>
      <c r="B475" s="20">
        <v>61392.739000000001</v>
      </c>
      <c r="C475" s="20">
        <v>98402.057000000001</v>
      </c>
      <c r="D475" s="20">
        <v>33708.31</v>
      </c>
      <c r="E475" s="20">
        <v>1159.6769999999999</v>
      </c>
      <c r="F475" s="20">
        <v>65023.964999999997</v>
      </c>
      <c r="G475" s="20">
        <v>99190.573999999993</v>
      </c>
      <c r="H475" s="20">
        <v>513.82100000000003</v>
      </c>
    </row>
    <row r="476" spans="1:8" x14ac:dyDescent="0.55000000000000004">
      <c r="A476" s="19">
        <v>44324</v>
      </c>
      <c r="B476" s="20">
        <v>61510.858999999997</v>
      </c>
      <c r="C476" s="20">
        <v>98509.159</v>
      </c>
      <c r="D476" s="20">
        <v>33878.506000000001</v>
      </c>
      <c r="E476" s="20">
        <v>1160.297</v>
      </c>
      <c r="F476" s="20">
        <v>65053.976999999999</v>
      </c>
      <c r="G476" s="20">
        <v>99190.573999999993</v>
      </c>
      <c r="H476" s="20">
        <v>515.38099999999997</v>
      </c>
    </row>
    <row r="477" spans="1:8" x14ac:dyDescent="0.55000000000000004">
      <c r="A477" s="19">
        <v>44325</v>
      </c>
      <c r="B477" s="20">
        <v>61596.733</v>
      </c>
      <c r="C477" s="20">
        <v>98577.854999999996</v>
      </c>
      <c r="D477" s="20">
        <v>34023.904000000002</v>
      </c>
      <c r="E477" s="20">
        <v>1160.646</v>
      </c>
      <c r="F477" s="20">
        <v>65079.942000000003</v>
      </c>
      <c r="G477" s="20">
        <v>99190.573999999993</v>
      </c>
      <c r="H477" s="20">
        <v>515.77200000000005</v>
      </c>
    </row>
    <row r="478" spans="1:8" x14ac:dyDescent="0.55000000000000004">
      <c r="A478" s="19">
        <v>44326</v>
      </c>
      <c r="B478" s="20">
        <v>61689.277000000002</v>
      </c>
      <c r="C478" s="20">
        <v>98675.111000000004</v>
      </c>
      <c r="D478" s="20">
        <v>34206.235999999997</v>
      </c>
      <c r="E478" s="20">
        <v>1160.9179999999999</v>
      </c>
      <c r="F478" s="20">
        <v>65114.498</v>
      </c>
      <c r="G478" s="20">
        <v>99190.573999999993</v>
      </c>
      <c r="H478" s="20">
        <v>515.77200000000005</v>
      </c>
    </row>
    <row r="479" spans="1:8" x14ac:dyDescent="0.55000000000000004">
      <c r="A479" s="19">
        <v>44327</v>
      </c>
      <c r="B479" s="20">
        <v>61806.813999999998</v>
      </c>
      <c r="C479" s="20">
        <v>98781.679000000004</v>
      </c>
      <c r="D479" s="20">
        <v>34366.002999999997</v>
      </c>
      <c r="E479" s="20">
        <v>1161.2280000000001</v>
      </c>
      <c r="F479" s="20">
        <v>65150.77</v>
      </c>
      <c r="G479" s="20">
        <v>100550.001</v>
      </c>
      <c r="H479" s="20">
        <v>515.577</v>
      </c>
    </row>
    <row r="480" spans="1:8" x14ac:dyDescent="0.55000000000000004">
      <c r="A480" s="19">
        <v>44328</v>
      </c>
      <c r="B480" s="20">
        <v>61932.224999999999</v>
      </c>
      <c r="C480" s="20">
        <v>98890.267999999996</v>
      </c>
      <c r="D480" s="20">
        <v>34539.745000000003</v>
      </c>
      <c r="E480" s="20">
        <v>1161.577</v>
      </c>
      <c r="F480" s="20">
        <v>65184.271000000001</v>
      </c>
      <c r="G480" s="20">
        <v>101173.023</v>
      </c>
      <c r="H480" s="20">
        <v>515.77200000000005</v>
      </c>
    </row>
    <row r="481" spans="1:8" x14ac:dyDescent="0.55000000000000004">
      <c r="A481" s="19">
        <v>44329</v>
      </c>
      <c r="B481" s="20">
        <v>62053.798999999999</v>
      </c>
      <c r="C481" s="20">
        <v>99006.627999999997</v>
      </c>
      <c r="D481" s="20">
        <v>34706.603999999999</v>
      </c>
      <c r="E481" s="20">
        <v>1161.655</v>
      </c>
      <c r="F481" s="20">
        <v>65223.211000000003</v>
      </c>
      <c r="G481" s="20">
        <v>101173.023</v>
      </c>
      <c r="H481" s="20">
        <v>515.96699999999998</v>
      </c>
    </row>
    <row r="482" spans="1:8" x14ac:dyDescent="0.55000000000000004">
      <c r="A482" s="19">
        <v>44330</v>
      </c>
      <c r="B482" s="20">
        <v>62167.970999999998</v>
      </c>
      <c r="C482" s="20">
        <v>99133.441000000006</v>
      </c>
      <c r="D482" s="20">
        <v>34864.375</v>
      </c>
      <c r="E482" s="20">
        <v>1161.9259999999999</v>
      </c>
      <c r="F482" s="20">
        <v>65255.362999999998</v>
      </c>
      <c r="G482" s="20">
        <v>102077.73299999999</v>
      </c>
      <c r="H482" s="20">
        <v>515.96699999999998</v>
      </c>
    </row>
    <row r="483" spans="1:8" x14ac:dyDescent="0.55000000000000004">
      <c r="A483" s="19">
        <v>44331</v>
      </c>
      <c r="B483" s="20">
        <v>62259.381000000001</v>
      </c>
      <c r="C483" s="20">
        <v>99225.831000000006</v>
      </c>
      <c r="D483" s="20">
        <v>34990.281999999999</v>
      </c>
      <c r="E483" s="20">
        <v>1162.3530000000001</v>
      </c>
      <c r="F483" s="20">
        <v>65285.082000000002</v>
      </c>
      <c r="G483" s="20">
        <v>102077.73299999999</v>
      </c>
      <c r="H483" s="20">
        <v>516.16200000000003</v>
      </c>
    </row>
    <row r="484" spans="1:8" x14ac:dyDescent="0.55000000000000004">
      <c r="A484" s="19">
        <v>44332</v>
      </c>
      <c r="B484" s="20">
        <v>62333.696000000004</v>
      </c>
      <c r="C484" s="20">
        <v>99278.974000000002</v>
      </c>
      <c r="D484" s="20">
        <v>35102.423000000003</v>
      </c>
      <c r="E484" s="20">
        <v>1162.4690000000001</v>
      </c>
      <c r="F484" s="20">
        <v>65313.334000000003</v>
      </c>
      <c r="G484" s="20">
        <v>102077.73299999999</v>
      </c>
      <c r="H484" s="20">
        <v>517.13699999999994</v>
      </c>
    </row>
    <row r="485" spans="1:8" x14ac:dyDescent="0.55000000000000004">
      <c r="A485" s="19">
        <v>44333</v>
      </c>
      <c r="B485" s="20">
        <v>62408.28</v>
      </c>
      <c r="C485" s="20">
        <v>99354.797999999995</v>
      </c>
      <c r="D485" s="20">
        <v>35233.663</v>
      </c>
      <c r="E485" s="20">
        <v>1162.663</v>
      </c>
      <c r="F485" s="20">
        <v>65342.347999999998</v>
      </c>
      <c r="G485" s="20">
        <v>102077.73299999999</v>
      </c>
      <c r="H485" s="20">
        <v>517.52700000000004</v>
      </c>
    </row>
    <row r="486" spans="1:8" x14ac:dyDescent="0.55000000000000004">
      <c r="A486" s="19">
        <v>44334</v>
      </c>
      <c r="B486" s="20">
        <v>62499.743000000002</v>
      </c>
      <c r="C486" s="20">
        <v>99441.664000000004</v>
      </c>
      <c r="D486" s="20">
        <v>35348.641000000003</v>
      </c>
      <c r="E486" s="20">
        <v>1163.0119999999999</v>
      </c>
      <c r="F486" s="20">
        <v>65307.688999999998</v>
      </c>
      <c r="G486" s="20">
        <v>103063.643</v>
      </c>
      <c r="H486" s="20">
        <v>518.50300000000004</v>
      </c>
    </row>
    <row r="487" spans="1:8" x14ac:dyDescent="0.55000000000000004">
      <c r="A487" s="19">
        <v>44335</v>
      </c>
      <c r="B487" s="20">
        <v>62606.834000000003</v>
      </c>
      <c r="C487" s="20">
        <v>99530.588000000003</v>
      </c>
      <c r="D487" s="20">
        <v>35479.722999999998</v>
      </c>
      <c r="E487" s="20">
        <v>1163.1279999999999</v>
      </c>
      <c r="F487" s="20">
        <v>65338.991000000002</v>
      </c>
      <c r="G487" s="20">
        <v>103518.262</v>
      </c>
      <c r="H487" s="20">
        <v>518.69799999999998</v>
      </c>
    </row>
    <row r="488" spans="1:8" x14ac:dyDescent="0.55000000000000004">
      <c r="A488" s="19">
        <v>44336</v>
      </c>
      <c r="B488" s="20">
        <v>62412.440999999999</v>
      </c>
      <c r="C488" s="20">
        <v>99621.353000000003</v>
      </c>
      <c r="D488" s="20">
        <v>35597.355000000003</v>
      </c>
      <c r="E488" s="20">
        <v>1163.2829999999999</v>
      </c>
      <c r="F488" s="20">
        <v>65378.487999999998</v>
      </c>
      <c r="G488" s="20">
        <v>103853.985</v>
      </c>
      <c r="H488" s="20">
        <v>519.28300000000002</v>
      </c>
    </row>
    <row r="489" spans="1:8" x14ac:dyDescent="0.55000000000000004">
      <c r="A489" s="19">
        <v>44337</v>
      </c>
      <c r="B489" s="20">
        <v>62507.196000000004</v>
      </c>
      <c r="C489" s="20">
        <v>99707.938999999998</v>
      </c>
      <c r="D489" s="20">
        <v>35714.803</v>
      </c>
      <c r="E489" s="20">
        <v>1163.4380000000001</v>
      </c>
      <c r="F489" s="20">
        <v>65418.118000000002</v>
      </c>
      <c r="G489" s="20">
        <v>104165.791</v>
      </c>
      <c r="H489" s="20">
        <v>519.28300000000002</v>
      </c>
    </row>
    <row r="490" spans="1:8" x14ac:dyDescent="0.55000000000000004">
      <c r="A490" s="19">
        <v>44338</v>
      </c>
      <c r="B490" s="20">
        <v>62584.436999999998</v>
      </c>
      <c r="C490" s="20">
        <v>99771.657999999996</v>
      </c>
      <c r="D490" s="20">
        <v>35804.957000000002</v>
      </c>
      <c r="E490" s="20">
        <v>1163.5930000000001</v>
      </c>
      <c r="F490" s="20">
        <v>65455.108</v>
      </c>
      <c r="G490" s="20">
        <v>104165.791</v>
      </c>
      <c r="H490" s="20">
        <v>520.45299999999997</v>
      </c>
    </row>
    <row r="491" spans="1:8" x14ac:dyDescent="0.55000000000000004">
      <c r="A491" s="19">
        <v>44339</v>
      </c>
      <c r="B491" s="20">
        <v>62646.050999999999</v>
      </c>
      <c r="C491" s="20">
        <v>99813.065000000002</v>
      </c>
      <c r="D491" s="20">
        <v>35879.324000000001</v>
      </c>
      <c r="E491" s="20">
        <v>1164.059</v>
      </c>
      <c r="F491" s="20">
        <v>65485.807999999997</v>
      </c>
      <c r="G491" s="20">
        <v>104165.791</v>
      </c>
      <c r="H491" s="20">
        <v>520.45299999999997</v>
      </c>
    </row>
    <row r="492" spans="1:8" x14ac:dyDescent="0.55000000000000004">
      <c r="A492" s="19">
        <v>44340</v>
      </c>
      <c r="B492" s="20">
        <v>62707.415000000001</v>
      </c>
      <c r="C492" s="20">
        <v>99878.773000000001</v>
      </c>
      <c r="D492" s="20">
        <v>35941.660000000003</v>
      </c>
      <c r="E492" s="20">
        <v>1164.4469999999999</v>
      </c>
      <c r="F492" s="20">
        <v>65520.468000000001</v>
      </c>
      <c r="G492" s="20">
        <v>104165.791</v>
      </c>
      <c r="H492" s="20">
        <v>520.64800000000002</v>
      </c>
    </row>
    <row r="493" spans="1:8" x14ac:dyDescent="0.55000000000000004">
      <c r="A493" s="19">
        <v>44341</v>
      </c>
      <c r="B493" s="20">
        <v>62780.146000000001</v>
      </c>
      <c r="C493" s="20">
        <v>99952.641000000003</v>
      </c>
      <c r="D493" s="20">
        <v>36033.523000000001</v>
      </c>
      <c r="E493" s="20">
        <v>1165.106</v>
      </c>
      <c r="F493" s="20">
        <v>65555.816000000006</v>
      </c>
      <c r="G493" s="20">
        <v>104759.679</v>
      </c>
      <c r="H493" s="20">
        <v>520.64800000000002</v>
      </c>
    </row>
    <row r="494" spans="1:8" x14ac:dyDescent="0.55000000000000004">
      <c r="A494" s="19">
        <v>44342</v>
      </c>
      <c r="B494" s="20">
        <v>62860.623</v>
      </c>
      <c r="C494" s="20">
        <v>100026.522</v>
      </c>
      <c r="D494" s="20">
        <v>36108.415000000001</v>
      </c>
      <c r="E494" s="20">
        <v>1165.7650000000001</v>
      </c>
      <c r="F494" s="20">
        <v>65599.608999999997</v>
      </c>
      <c r="G494" s="20">
        <v>105028.573</v>
      </c>
      <c r="H494" s="20">
        <v>520.84299999999996</v>
      </c>
    </row>
    <row r="495" spans="1:8" x14ac:dyDescent="0.55000000000000004">
      <c r="A495" s="19">
        <v>44343</v>
      </c>
      <c r="B495" s="20">
        <v>62950.023999999998</v>
      </c>
      <c r="C495" s="20">
        <v>100107.149</v>
      </c>
      <c r="D495" s="20">
        <v>36187.904000000002</v>
      </c>
      <c r="E495" s="20">
        <v>1166.192</v>
      </c>
      <c r="F495" s="20">
        <v>65649.164000000004</v>
      </c>
      <c r="G495" s="20">
        <v>105163.02</v>
      </c>
      <c r="H495" s="20">
        <v>520.84299999999996</v>
      </c>
    </row>
    <row r="496" spans="1:8" x14ac:dyDescent="0.55000000000000004">
      <c r="A496" s="19">
        <v>44344</v>
      </c>
      <c r="B496" s="20">
        <v>63029.731</v>
      </c>
      <c r="C496" s="20">
        <v>100173.962</v>
      </c>
      <c r="D496" s="20">
        <v>36265.24</v>
      </c>
      <c r="E496" s="20">
        <v>1166.5409999999999</v>
      </c>
      <c r="F496" s="20">
        <v>65708.218999999997</v>
      </c>
      <c r="G496" s="20">
        <v>105163.02</v>
      </c>
      <c r="H496" s="20">
        <v>520.84299999999996</v>
      </c>
    </row>
    <row r="497" spans="1:8" x14ac:dyDescent="0.55000000000000004">
      <c r="A497" s="19">
        <v>44345</v>
      </c>
      <c r="B497" s="20">
        <v>63094.690999999999</v>
      </c>
      <c r="C497" s="20">
        <v>100213.94500000001</v>
      </c>
      <c r="D497" s="20">
        <v>36326.919000000002</v>
      </c>
      <c r="E497" s="20">
        <v>1167.0450000000001</v>
      </c>
      <c r="F497" s="20">
        <v>65755.721999999994</v>
      </c>
      <c r="G497" s="20">
        <v>105163.02</v>
      </c>
      <c r="H497" s="20">
        <v>521.23400000000004</v>
      </c>
    </row>
    <row r="498" spans="1:8" x14ac:dyDescent="0.55000000000000004">
      <c r="A498" s="19">
        <v>44346</v>
      </c>
      <c r="B498" s="20">
        <v>63145.245999999999</v>
      </c>
      <c r="C498" s="20">
        <v>100236.035</v>
      </c>
      <c r="D498" s="20">
        <v>36375.569000000003</v>
      </c>
      <c r="E498" s="20">
        <v>1167.394</v>
      </c>
      <c r="F498" s="20">
        <v>65801.332999999999</v>
      </c>
      <c r="G498" s="20">
        <v>105163.02</v>
      </c>
      <c r="H498" s="20">
        <v>521.42899999999997</v>
      </c>
    </row>
    <row r="499" spans="1:8" x14ac:dyDescent="0.55000000000000004">
      <c r="A499" s="19">
        <v>44347</v>
      </c>
      <c r="B499" s="20">
        <v>63191.607000000004</v>
      </c>
      <c r="C499" s="20">
        <v>100254.88400000001</v>
      </c>
      <c r="D499" s="20">
        <v>36437.300999999999</v>
      </c>
      <c r="E499" s="20">
        <v>1167.8979999999999</v>
      </c>
      <c r="F499" s="20">
        <v>65849.48</v>
      </c>
      <c r="G499" s="20">
        <v>105163.02</v>
      </c>
      <c r="H499" s="20">
        <v>521.42899999999997</v>
      </c>
    </row>
    <row r="500" spans="1:8" x14ac:dyDescent="0.55000000000000004">
      <c r="A500" s="19">
        <v>44348</v>
      </c>
      <c r="B500" s="20">
        <v>63255.447</v>
      </c>
      <c r="C500" s="20">
        <v>100317.524</v>
      </c>
      <c r="D500" s="20">
        <v>36485.347000000002</v>
      </c>
      <c r="E500" s="20">
        <v>1168.1300000000001</v>
      </c>
      <c r="F500" s="20">
        <v>65894.914999999994</v>
      </c>
      <c r="G500" s="20">
        <v>105163.02</v>
      </c>
      <c r="H500" s="20">
        <v>522.59900000000005</v>
      </c>
    </row>
    <row r="501" spans="1:8" x14ac:dyDescent="0.55000000000000004">
      <c r="A501" s="19">
        <v>44349</v>
      </c>
      <c r="B501" s="20">
        <v>63315.273999999998</v>
      </c>
      <c r="C501" s="20">
        <v>100367.732</v>
      </c>
      <c r="D501" s="20">
        <v>36543.033000000003</v>
      </c>
      <c r="E501" s="20">
        <v>1168.634</v>
      </c>
      <c r="F501" s="20">
        <v>65957.387000000002</v>
      </c>
      <c r="G501" s="20">
        <v>105163.02</v>
      </c>
      <c r="H501" s="20">
        <v>522.98900000000003</v>
      </c>
    </row>
    <row r="502" spans="1:8" x14ac:dyDescent="0.55000000000000004">
      <c r="A502" s="19">
        <v>44350</v>
      </c>
      <c r="B502" s="20">
        <v>63395.404999999999</v>
      </c>
      <c r="C502" s="20">
        <v>100422.98699999999</v>
      </c>
      <c r="D502" s="20">
        <v>36599.642</v>
      </c>
      <c r="E502" s="20">
        <v>1168.79</v>
      </c>
      <c r="F502" s="20">
        <v>66033.316999999995</v>
      </c>
      <c r="G502" s="20">
        <v>106001.58900000001</v>
      </c>
      <c r="H502" s="20">
        <v>523.18399999999997</v>
      </c>
    </row>
    <row r="503" spans="1:8" x14ac:dyDescent="0.55000000000000004">
      <c r="A503" s="19">
        <v>44351</v>
      </c>
      <c r="B503" s="20">
        <v>63459.548999999999</v>
      </c>
      <c r="C503" s="20">
        <v>100476.649</v>
      </c>
      <c r="D503" s="20">
        <v>36647.267999999996</v>
      </c>
      <c r="E503" s="20">
        <v>1169.4100000000001</v>
      </c>
      <c r="F503" s="20">
        <v>66123.337</v>
      </c>
      <c r="G503" s="20">
        <v>106106.804</v>
      </c>
      <c r="H503" s="20">
        <v>523.18399999999997</v>
      </c>
    </row>
    <row r="504" spans="1:8" x14ac:dyDescent="0.55000000000000004">
      <c r="A504" s="19">
        <v>44352</v>
      </c>
      <c r="B504" s="20">
        <v>63514.237000000001</v>
      </c>
      <c r="C504" s="20">
        <v>100523.52</v>
      </c>
      <c r="D504" s="20">
        <v>36686.697</v>
      </c>
      <c r="E504" s="20">
        <v>1170.03</v>
      </c>
      <c r="F504" s="20">
        <v>66206.187999999995</v>
      </c>
      <c r="G504" s="20">
        <v>106106.804</v>
      </c>
      <c r="H504" s="20">
        <v>523.18399999999997</v>
      </c>
    </row>
    <row r="505" spans="1:8" x14ac:dyDescent="0.55000000000000004">
      <c r="A505" s="19">
        <v>44353</v>
      </c>
      <c r="B505" s="20">
        <v>63557.703000000001</v>
      </c>
      <c r="C505" s="20">
        <v>100541.59299999999</v>
      </c>
      <c r="D505" s="20">
        <v>36717.904999999999</v>
      </c>
      <c r="E505" s="20">
        <v>1170.7280000000001</v>
      </c>
      <c r="F505" s="20">
        <v>66282.778000000006</v>
      </c>
      <c r="G505" s="20">
        <v>106106.804</v>
      </c>
      <c r="H505" s="20">
        <v>523.18399999999997</v>
      </c>
    </row>
    <row r="506" spans="1:8" x14ac:dyDescent="0.55000000000000004">
      <c r="A506" s="19">
        <v>44354</v>
      </c>
      <c r="B506" s="20">
        <v>63607.095999999998</v>
      </c>
      <c r="C506" s="20">
        <v>100583.859</v>
      </c>
      <c r="D506" s="20">
        <v>36756.336000000003</v>
      </c>
      <c r="E506" s="20">
        <v>1171.271</v>
      </c>
      <c r="F506" s="20">
        <v>66364.69</v>
      </c>
      <c r="G506" s="20">
        <v>106106.804</v>
      </c>
      <c r="H506" s="20">
        <v>525.13499999999999</v>
      </c>
    </row>
    <row r="507" spans="1:8" x14ac:dyDescent="0.55000000000000004">
      <c r="A507" s="19">
        <v>44355</v>
      </c>
      <c r="B507" s="20">
        <v>63660.595000000001</v>
      </c>
      <c r="C507" s="20">
        <v>100623.02899999999</v>
      </c>
      <c r="D507" s="20">
        <v>36792.428999999996</v>
      </c>
      <c r="E507" s="20">
        <v>1171.4649999999999</v>
      </c>
      <c r="F507" s="20">
        <v>66452.247000000003</v>
      </c>
      <c r="G507" s="20">
        <v>106369.694</v>
      </c>
      <c r="H507" s="20">
        <v>525.91499999999996</v>
      </c>
    </row>
    <row r="508" spans="1:8" x14ac:dyDescent="0.55000000000000004">
      <c r="A508" s="19">
        <v>44356</v>
      </c>
      <c r="B508" s="20">
        <v>63721.099000000002</v>
      </c>
      <c r="C508" s="20">
        <v>100678.79399999999</v>
      </c>
      <c r="D508" s="20">
        <v>36833.75</v>
      </c>
      <c r="E508" s="20">
        <v>1172.047</v>
      </c>
      <c r="F508" s="20">
        <v>66559.509000000005</v>
      </c>
      <c r="G508" s="20">
        <v>106484.357</v>
      </c>
      <c r="H508" s="20">
        <v>526.11</v>
      </c>
    </row>
    <row r="509" spans="1:8" x14ac:dyDescent="0.55000000000000004">
      <c r="A509" s="19">
        <v>44357</v>
      </c>
      <c r="B509" s="20">
        <v>63783.298999999999</v>
      </c>
      <c r="C509" s="20">
        <v>100723.192</v>
      </c>
      <c r="D509" s="20">
        <v>36871.525000000001</v>
      </c>
      <c r="E509" s="20">
        <v>1172.163</v>
      </c>
      <c r="F509" s="20">
        <v>66665.596999999994</v>
      </c>
      <c r="G509" s="20">
        <v>106566.147</v>
      </c>
      <c r="H509" s="20">
        <v>527.08600000000001</v>
      </c>
    </row>
    <row r="510" spans="1:8" x14ac:dyDescent="0.55000000000000004">
      <c r="A510" s="19">
        <v>44358</v>
      </c>
      <c r="B510" s="20">
        <v>63847.923999999999</v>
      </c>
      <c r="C510" s="20">
        <v>100798.74</v>
      </c>
      <c r="D510" s="20">
        <v>36906.962</v>
      </c>
      <c r="E510" s="20">
        <v>1172.396</v>
      </c>
      <c r="F510" s="20">
        <v>66782.388999999996</v>
      </c>
      <c r="G510" s="20">
        <v>106637.701</v>
      </c>
      <c r="H510" s="20">
        <v>527.08600000000001</v>
      </c>
    </row>
    <row r="511" spans="1:8" x14ac:dyDescent="0.55000000000000004">
      <c r="A511" s="19">
        <v>44359</v>
      </c>
      <c r="B511" s="20">
        <v>63889.906000000003</v>
      </c>
      <c r="C511" s="20">
        <v>100826.255</v>
      </c>
      <c r="D511" s="20">
        <v>36937.485999999997</v>
      </c>
      <c r="E511" s="20">
        <v>1172.9390000000001</v>
      </c>
      <c r="F511" s="20">
        <v>66893.168999999994</v>
      </c>
      <c r="G511" s="20">
        <v>106637.701</v>
      </c>
      <c r="H511" s="20">
        <v>528.25599999999997</v>
      </c>
    </row>
    <row r="512" spans="1:8" x14ac:dyDescent="0.55000000000000004">
      <c r="A512" s="19">
        <v>44360</v>
      </c>
      <c r="B512" s="20">
        <v>63927.402000000002</v>
      </c>
      <c r="C512" s="20">
        <v>100842.087</v>
      </c>
      <c r="D512" s="20">
        <v>36961.705999999998</v>
      </c>
      <c r="E512" s="20">
        <v>1173.482</v>
      </c>
      <c r="F512" s="20">
        <v>67000.504000000001</v>
      </c>
      <c r="G512" s="20">
        <v>106637.701</v>
      </c>
      <c r="H512" s="20">
        <v>528.45100000000002</v>
      </c>
    </row>
    <row r="513" spans="1:8" x14ac:dyDescent="0.55000000000000004">
      <c r="A513" s="19">
        <v>44361</v>
      </c>
      <c r="B513" s="20">
        <v>63971.252999999997</v>
      </c>
      <c r="C513" s="20">
        <v>100877.49</v>
      </c>
      <c r="D513" s="20">
        <v>36989.341</v>
      </c>
      <c r="E513" s="20">
        <v>1173.9079999999999</v>
      </c>
      <c r="F513" s="20">
        <v>67112.178</v>
      </c>
      <c r="G513" s="20">
        <v>106637.701</v>
      </c>
      <c r="H513" s="20">
        <v>528.45100000000002</v>
      </c>
    </row>
    <row r="514" spans="1:8" x14ac:dyDescent="0.55000000000000004">
      <c r="A514" s="19">
        <v>44362</v>
      </c>
      <c r="B514" s="20">
        <v>64014.663999999997</v>
      </c>
      <c r="C514" s="20">
        <v>100909.717</v>
      </c>
      <c r="D514" s="20">
        <v>37014.821000000004</v>
      </c>
      <c r="E514" s="20">
        <v>1174.412</v>
      </c>
      <c r="F514" s="20">
        <v>67223.428</v>
      </c>
      <c r="G514" s="20">
        <v>106753.841</v>
      </c>
      <c r="H514" s="20">
        <v>528.84100000000001</v>
      </c>
    </row>
    <row r="515" spans="1:8" x14ac:dyDescent="0.55000000000000004">
      <c r="A515" s="19">
        <v>44363</v>
      </c>
      <c r="B515" s="20">
        <v>64060.538999999997</v>
      </c>
      <c r="C515" s="20">
        <v>100945.48299999999</v>
      </c>
      <c r="D515" s="20">
        <v>37041.563000000002</v>
      </c>
      <c r="E515" s="20">
        <v>1174.9939999999999</v>
      </c>
      <c r="F515" s="20">
        <v>67352.680999999997</v>
      </c>
      <c r="G515" s="20">
        <v>106753.841</v>
      </c>
      <c r="H515" s="20">
        <v>529.23199999999997</v>
      </c>
    </row>
    <row r="516" spans="1:8" x14ac:dyDescent="0.55000000000000004">
      <c r="A516" s="19">
        <v>44364</v>
      </c>
      <c r="B516" s="20">
        <v>64108.065999999999</v>
      </c>
      <c r="C516" s="20">
        <v>100980.817</v>
      </c>
      <c r="D516" s="20">
        <v>37070.406000000003</v>
      </c>
      <c r="E516" s="20">
        <v>1175.3040000000001</v>
      </c>
      <c r="F516" s="20">
        <v>67511.168999999994</v>
      </c>
      <c r="G516" s="20">
        <v>106753.841</v>
      </c>
      <c r="H516" s="20">
        <v>529.42700000000002</v>
      </c>
    </row>
    <row r="517" spans="1:8" x14ac:dyDescent="0.55000000000000004">
      <c r="A517" s="19">
        <v>44365</v>
      </c>
      <c r="B517" s="20">
        <v>64161.107000000004</v>
      </c>
      <c r="C517" s="20">
        <v>101044.442</v>
      </c>
      <c r="D517" s="20">
        <v>37096.385999999999</v>
      </c>
      <c r="E517" s="20">
        <v>1175.808</v>
      </c>
      <c r="F517" s="20">
        <v>67661.797999999995</v>
      </c>
      <c r="G517" s="20">
        <v>106753.841</v>
      </c>
      <c r="H517" s="20">
        <v>529.42700000000002</v>
      </c>
    </row>
    <row r="518" spans="1:8" x14ac:dyDescent="0.55000000000000004">
      <c r="A518" s="19">
        <v>44366</v>
      </c>
      <c r="B518" s="20">
        <v>64199.105000000003</v>
      </c>
      <c r="C518" s="20">
        <v>101071.632</v>
      </c>
      <c r="D518" s="20">
        <v>37115.904000000002</v>
      </c>
      <c r="E518" s="20">
        <v>1176.1569999999999</v>
      </c>
      <c r="F518" s="20">
        <v>67809.539999999994</v>
      </c>
      <c r="G518" s="20">
        <v>106753.841</v>
      </c>
      <c r="H518" s="20">
        <v>530.20699999999999</v>
      </c>
    </row>
    <row r="519" spans="1:8" x14ac:dyDescent="0.55000000000000004">
      <c r="A519" s="19">
        <v>44367</v>
      </c>
      <c r="B519" s="20">
        <v>64233.309000000001</v>
      </c>
      <c r="C519" s="20">
        <v>101086.414</v>
      </c>
      <c r="D519" s="20">
        <v>37132.163999999997</v>
      </c>
      <c r="E519" s="20">
        <v>1177.088</v>
      </c>
      <c r="F519" s="20">
        <v>67942.576000000001</v>
      </c>
      <c r="G519" s="20">
        <v>106753.841</v>
      </c>
      <c r="H519" s="20">
        <v>530.59699999999998</v>
      </c>
    </row>
    <row r="520" spans="1:8" x14ac:dyDescent="0.55000000000000004">
      <c r="A520" s="19">
        <v>44368</v>
      </c>
      <c r="B520" s="20">
        <v>64275.004000000001</v>
      </c>
      <c r="C520" s="20">
        <v>101118.11599999999</v>
      </c>
      <c r="D520" s="20">
        <v>37150.131999999998</v>
      </c>
      <c r="E520" s="20">
        <v>1177.5150000000001</v>
      </c>
      <c r="F520" s="20">
        <v>68096.137000000002</v>
      </c>
      <c r="G520" s="20">
        <v>106753.841</v>
      </c>
      <c r="H520" s="20">
        <v>530.59699999999998</v>
      </c>
    </row>
    <row r="521" spans="1:8" x14ac:dyDescent="0.55000000000000004">
      <c r="A521" s="19">
        <v>44369</v>
      </c>
      <c r="B521" s="20">
        <v>64320.061000000002</v>
      </c>
      <c r="C521" s="20">
        <v>101150.54399999999</v>
      </c>
      <c r="D521" s="20">
        <v>37167.258999999998</v>
      </c>
      <c r="E521" s="20">
        <v>1178.057</v>
      </c>
      <c r="F521" s="20">
        <v>68264.506999999998</v>
      </c>
      <c r="G521" s="20">
        <v>107086.31600000001</v>
      </c>
      <c r="H521" s="20">
        <v>531.18200000000002</v>
      </c>
    </row>
    <row r="522" spans="1:8" x14ac:dyDescent="0.55000000000000004">
      <c r="A522" s="19">
        <v>44370</v>
      </c>
      <c r="B522" s="20">
        <v>64368.985999999997</v>
      </c>
      <c r="C522" s="20">
        <v>101188.587</v>
      </c>
      <c r="D522" s="20">
        <v>37185.883999999998</v>
      </c>
      <c r="E522" s="20">
        <v>1178.9880000000001</v>
      </c>
      <c r="F522" s="20">
        <v>68497.517999999996</v>
      </c>
      <c r="G522" s="20">
        <v>107135.92200000001</v>
      </c>
      <c r="H522" s="20">
        <v>531.18200000000002</v>
      </c>
    </row>
    <row r="523" spans="1:8" x14ac:dyDescent="0.55000000000000004">
      <c r="A523" s="19">
        <v>44371</v>
      </c>
      <c r="B523" s="20">
        <v>64419.633999999998</v>
      </c>
      <c r="C523" s="20">
        <v>101232.064</v>
      </c>
      <c r="D523" s="20">
        <v>37204.482000000004</v>
      </c>
      <c r="E523" s="20">
        <v>1179.7639999999999</v>
      </c>
      <c r="F523" s="20">
        <v>68742.668000000005</v>
      </c>
      <c r="G523" s="20">
        <v>107173.126</v>
      </c>
      <c r="H523" s="20">
        <v>531.572</v>
      </c>
    </row>
    <row r="524" spans="1:8" x14ac:dyDescent="0.55000000000000004">
      <c r="A524" s="19">
        <v>44372</v>
      </c>
      <c r="B524" s="20">
        <v>64477.332000000002</v>
      </c>
      <c r="C524" s="20">
        <v>101305.965</v>
      </c>
      <c r="D524" s="20">
        <v>37221.241999999998</v>
      </c>
      <c r="E524" s="20">
        <v>1181.0429999999999</v>
      </c>
      <c r="F524" s="20">
        <v>68967.293000000005</v>
      </c>
      <c r="G524" s="20">
        <v>107173.126</v>
      </c>
      <c r="H524" s="20">
        <v>532.35299999999995</v>
      </c>
    </row>
    <row r="525" spans="1:8" x14ac:dyDescent="0.55000000000000004">
      <c r="A525" s="19">
        <v>44373</v>
      </c>
      <c r="B525" s="20">
        <v>64519.218999999997</v>
      </c>
      <c r="C525" s="20">
        <v>101334.111</v>
      </c>
      <c r="D525" s="20">
        <v>37234.902000000002</v>
      </c>
      <c r="E525" s="20">
        <v>1182.672</v>
      </c>
      <c r="F525" s="20">
        <v>69230.813999999998</v>
      </c>
      <c r="G525" s="20">
        <v>107173.126</v>
      </c>
      <c r="H525" s="20">
        <v>532.35299999999995</v>
      </c>
    </row>
    <row r="526" spans="1:8" x14ac:dyDescent="0.55000000000000004">
      <c r="A526" s="19">
        <v>44374</v>
      </c>
      <c r="B526" s="20">
        <v>64556.116000000002</v>
      </c>
      <c r="C526" s="20">
        <v>101347.99400000001</v>
      </c>
      <c r="D526" s="20">
        <v>37245.487999999998</v>
      </c>
      <c r="E526" s="20">
        <v>1183.796</v>
      </c>
      <c r="F526" s="20">
        <v>69445.585999999996</v>
      </c>
      <c r="G526" s="20">
        <v>107173.126</v>
      </c>
      <c r="H526" s="20">
        <v>534.10799999999995</v>
      </c>
    </row>
    <row r="527" spans="1:8" x14ac:dyDescent="0.55000000000000004">
      <c r="A527" s="19">
        <v>44375</v>
      </c>
      <c r="B527" s="20">
        <v>64611.896000000001</v>
      </c>
      <c r="C527" s="20">
        <v>101388.91499999999</v>
      </c>
      <c r="D527" s="20">
        <v>37264.190999999999</v>
      </c>
      <c r="E527" s="20">
        <v>1185.037</v>
      </c>
      <c r="F527" s="20">
        <v>69777.926999999996</v>
      </c>
      <c r="G527" s="20">
        <v>107173.126</v>
      </c>
      <c r="H527" s="20">
        <v>534.69399999999996</v>
      </c>
    </row>
    <row r="528" spans="1:8" x14ac:dyDescent="0.55000000000000004">
      <c r="A528" s="19">
        <v>44376</v>
      </c>
      <c r="B528" s="20">
        <v>64662.925999999999</v>
      </c>
      <c r="C528" s="20">
        <v>101411.371</v>
      </c>
      <c r="D528" s="20">
        <v>37280.688000000002</v>
      </c>
      <c r="E528" s="20">
        <v>1186.6659999999999</v>
      </c>
      <c r="F528" s="20">
        <v>70074.684999999998</v>
      </c>
      <c r="G528" s="20">
        <v>107256.49099999999</v>
      </c>
      <c r="H528" s="20">
        <v>534.88900000000001</v>
      </c>
    </row>
    <row r="529" spans="1:8" x14ac:dyDescent="0.55000000000000004">
      <c r="A529" s="19">
        <v>44377</v>
      </c>
      <c r="B529" s="20">
        <v>64724.377999999997</v>
      </c>
      <c r="C529" s="20">
        <v>101457.488</v>
      </c>
      <c r="D529" s="20">
        <v>37295.135999999999</v>
      </c>
      <c r="E529" s="20">
        <v>1188.2560000000001</v>
      </c>
      <c r="F529" s="20">
        <v>70450.672000000006</v>
      </c>
      <c r="G529" s="20">
        <v>107280.80100000001</v>
      </c>
      <c r="H529" s="20">
        <v>534.88900000000001</v>
      </c>
    </row>
    <row r="530" spans="1:8" x14ac:dyDescent="0.55000000000000004">
      <c r="A530" s="19">
        <v>44378</v>
      </c>
      <c r="B530" s="20">
        <v>64793.023999999998</v>
      </c>
      <c r="C530" s="20">
        <v>101502.908</v>
      </c>
      <c r="D530" s="20">
        <v>37302.385999999999</v>
      </c>
      <c r="E530" s="20">
        <v>1189.846</v>
      </c>
      <c r="F530" s="20">
        <v>70855.453999999998</v>
      </c>
      <c r="G530" s="20">
        <v>107336.21400000001</v>
      </c>
      <c r="H530" s="20">
        <v>534.88900000000001</v>
      </c>
    </row>
    <row r="531" spans="1:8" x14ac:dyDescent="0.55000000000000004">
      <c r="A531" s="19">
        <v>44379</v>
      </c>
      <c r="B531" s="20">
        <v>64871.62</v>
      </c>
      <c r="C531" s="20">
        <v>101592.288</v>
      </c>
      <c r="D531" s="20">
        <v>37319.618999999999</v>
      </c>
      <c r="E531" s="20">
        <v>1191.7850000000001</v>
      </c>
      <c r="F531" s="20">
        <v>71248.023000000001</v>
      </c>
      <c r="G531" s="20">
        <v>107368.398</v>
      </c>
      <c r="H531" s="20">
        <v>534.88900000000001</v>
      </c>
    </row>
    <row r="532" spans="1:8" x14ac:dyDescent="0.55000000000000004">
      <c r="A532" s="19">
        <v>44380</v>
      </c>
      <c r="B532" s="20">
        <v>64916.838000000003</v>
      </c>
      <c r="C532" s="20">
        <v>101608.55</v>
      </c>
      <c r="D532" s="20">
        <v>37329.732000000004</v>
      </c>
      <c r="E532" s="20">
        <v>1192.521</v>
      </c>
      <c r="F532" s="20">
        <v>71607.456999999995</v>
      </c>
      <c r="G532" s="20">
        <v>107368.398</v>
      </c>
      <c r="H532" s="20">
        <v>536.64400000000001</v>
      </c>
    </row>
    <row r="533" spans="1:8" x14ac:dyDescent="0.55000000000000004">
      <c r="A533" s="19">
        <v>44381</v>
      </c>
      <c r="B533" s="20">
        <v>64962.13</v>
      </c>
      <c r="C533" s="20">
        <v>101621.421</v>
      </c>
      <c r="D533" s="20">
        <v>37337.428999999996</v>
      </c>
      <c r="E533" s="20">
        <v>1194.499</v>
      </c>
      <c r="F533" s="20">
        <v>71957.875</v>
      </c>
      <c r="G533" s="20">
        <v>107368.398</v>
      </c>
      <c r="H533" s="20">
        <v>538.01</v>
      </c>
    </row>
    <row r="534" spans="1:8" x14ac:dyDescent="0.55000000000000004">
      <c r="A534" s="19">
        <v>44382</v>
      </c>
      <c r="B534" s="20">
        <v>65038.44</v>
      </c>
      <c r="C534" s="20">
        <v>101648.16099999999</v>
      </c>
      <c r="D534" s="20">
        <v>37352.481</v>
      </c>
      <c r="E534" s="20">
        <v>1195.546</v>
      </c>
      <c r="F534" s="20">
        <v>72355.869000000006</v>
      </c>
      <c r="G534" s="20">
        <v>107368.398</v>
      </c>
      <c r="H534" s="20">
        <v>538.01</v>
      </c>
    </row>
    <row r="535" spans="1:8" x14ac:dyDescent="0.55000000000000004">
      <c r="A535" s="19">
        <v>44383</v>
      </c>
      <c r="B535" s="20">
        <v>65117.771000000001</v>
      </c>
      <c r="C535" s="20">
        <v>101715.091</v>
      </c>
      <c r="D535" s="20">
        <v>37363.120000000003</v>
      </c>
      <c r="E535" s="20">
        <v>1196.7090000000001</v>
      </c>
      <c r="F535" s="20">
        <v>72772.555999999997</v>
      </c>
      <c r="G535" s="20">
        <v>107452.05899999999</v>
      </c>
      <c r="H535" s="20">
        <v>538.98500000000001</v>
      </c>
    </row>
    <row r="536" spans="1:8" x14ac:dyDescent="0.55000000000000004">
      <c r="A536" s="19">
        <v>44384</v>
      </c>
      <c r="B536" s="20">
        <v>65205.175999999999</v>
      </c>
      <c r="C536" s="20">
        <v>101775.698</v>
      </c>
      <c r="D536" s="20">
        <v>37377.830999999998</v>
      </c>
      <c r="E536" s="20">
        <v>1198.338</v>
      </c>
      <c r="F536" s="20">
        <v>73243.517999999996</v>
      </c>
      <c r="G536" s="20">
        <v>107486.802</v>
      </c>
      <c r="H536" s="20">
        <v>539.17999999999995</v>
      </c>
    </row>
    <row r="537" spans="1:8" x14ac:dyDescent="0.55000000000000004">
      <c r="A537" s="19">
        <v>44385</v>
      </c>
      <c r="B537" s="20">
        <v>65296.042999999998</v>
      </c>
      <c r="C537" s="20">
        <v>101838.36599999999</v>
      </c>
      <c r="D537" s="20">
        <v>37391.569000000003</v>
      </c>
      <c r="E537" s="20">
        <v>1200.1990000000001</v>
      </c>
      <c r="F537" s="20">
        <v>73713.952999999994</v>
      </c>
      <c r="G537" s="20">
        <v>107508.947</v>
      </c>
      <c r="H537" s="20">
        <v>539.375</v>
      </c>
    </row>
    <row r="538" spans="1:8" x14ac:dyDescent="0.55000000000000004">
      <c r="A538" s="19">
        <v>44386</v>
      </c>
      <c r="B538" s="20">
        <v>65416.421999999999</v>
      </c>
      <c r="C538" s="20">
        <v>101981.33</v>
      </c>
      <c r="D538" s="20">
        <v>37405.597000000002</v>
      </c>
      <c r="E538" s="20">
        <v>1202.681</v>
      </c>
      <c r="F538" s="20">
        <v>74232.11</v>
      </c>
      <c r="G538" s="20">
        <v>107531.78200000001</v>
      </c>
      <c r="H538" s="20">
        <v>539.375</v>
      </c>
    </row>
    <row r="539" spans="1:8" x14ac:dyDescent="0.55000000000000004">
      <c r="A539" s="19">
        <v>44387</v>
      </c>
      <c r="B539" s="20">
        <v>65482.368999999999</v>
      </c>
      <c r="C539" s="20">
        <v>102011.728</v>
      </c>
      <c r="D539" s="20">
        <v>37414.712</v>
      </c>
      <c r="E539" s="20">
        <v>1205.9770000000001</v>
      </c>
      <c r="F539" s="20">
        <v>74700.873999999996</v>
      </c>
      <c r="G539" s="20">
        <v>107531.78200000001</v>
      </c>
      <c r="H539" s="20">
        <v>539.76599999999996</v>
      </c>
    </row>
    <row r="540" spans="1:8" x14ac:dyDescent="0.55000000000000004">
      <c r="A540" s="19">
        <v>44388</v>
      </c>
      <c r="B540" s="20">
        <v>65547.77</v>
      </c>
      <c r="C540" s="20">
        <v>102047.01300000001</v>
      </c>
      <c r="D540" s="20">
        <v>37421.777999999998</v>
      </c>
      <c r="E540" s="20">
        <v>1210.6690000000001</v>
      </c>
      <c r="F540" s="20">
        <v>75162.877999999997</v>
      </c>
      <c r="G540" s="20">
        <v>107531.78200000001</v>
      </c>
      <c r="H540" s="20">
        <v>539.96100000000001</v>
      </c>
    </row>
    <row r="541" spans="1:8" x14ac:dyDescent="0.55000000000000004">
      <c r="A541" s="19">
        <v>44389</v>
      </c>
      <c r="B541" s="20">
        <v>65656.332999999999</v>
      </c>
      <c r="C541" s="20">
        <v>102135.399</v>
      </c>
      <c r="D541" s="20">
        <v>37433.703999999998</v>
      </c>
      <c r="E541" s="20">
        <v>1214.624</v>
      </c>
      <c r="F541" s="20">
        <v>75663.339000000007</v>
      </c>
      <c r="G541" s="20">
        <v>107531.78200000001</v>
      </c>
      <c r="H541" s="20">
        <v>543.47199999999998</v>
      </c>
    </row>
    <row r="542" spans="1:8" x14ac:dyDescent="0.55000000000000004">
      <c r="A542" s="19">
        <v>44390</v>
      </c>
      <c r="B542" s="20">
        <v>65782.702999999994</v>
      </c>
      <c r="C542" s="20">
        <v>102215.08900000001</v>
      </c>
      <c r="D542" s="20">
        <v>37443.292000000001</v>
      </c>
      <c r="E542" s="20">
        <v>1218.7349999999999</v>
      </c>
      <c r="F542" s="20">
        <v>76196.172000000006</v>
      </c>
      <c r="G542" s="20">
        <v>107597.62699999999</v>
      </c>
      <c r="H542" s="20">
        <v>544.25199999999995</v>
      </c>
    </row>
    <row r="543" spans="1:8" x14ac:dyDescent="0.55000000000000004">
      <c r="A543" s="19">
        <v>44391</v>
      </c>
      <c r="B543" s="20">
        <v>65902.004000000001</v>
      </c>
      <c r="C543" s="20">
        <v>102308.58199999999</v>
      </c>
      <c r="D543" s="20">
        <v>37451.803999999996</v>
      </c>
      <c r="E543" s="20">
        <v>1221.992</v>
      </c>
      <c r="F543" s="20">
        <v>76811.649999999994</v>
      </c>
      <c r="G543" s="20">
        <v>107633.749</v>
      </c>
      <c r="H543" s="20">
        <v>545.03200000000004</v>
      </c>
    </row>
    <row r="544" spans="1:8" x14ac:dyDescent="0.55000000000000004">
      <c r="A544" s="19">
        <v>44392</v>
      </c>
      <c r="B544" s="20">
        <v>66036.801999999996</v>
      </c>
      <c r="C544" s="20">
        <v>102404.588</v>
      </c>
      <c r="D544" s="20">
        <v>37463.546000000002</v>
      </c>
      <c r="E544" s="20">
        <v>1226.374</v>
      </c>
      <c r="F544" s="20">
        <v>77516.812000000005</v>
      </c>
      <c r="G544" s="20">
        <v>107667.902</v>
      </c>
      <c r="H544" s="20">
        <v>546.78800000000001</v>
      </c>
    </row>
    <row r="545" spans="1:8" x14ac:dyDescent="0.55000000000000004">
      <c r="A545" s="19">
        <v>44393</v>
      </c>
      <c r="B545" s="20">
        <v>66213.429000000004</v>
      </c>
      <c r="C545" s="20">
        <v>102639.215</v>
      </c>
      <c r="D545" s="20">
        <v>37473.160000000003</v>
      </c>
      <c r="E545" s="20">
        <v>1231.9970000000001</v>
      </c>
      <c r="F545" s="20">
        <v>78272.686000000002</v>
      </c>
      <c r="G545" s="20">
        <v>107703.728</v>
      </c>
      <c r="H545" s="20">
        <v>546.78800000000001</v>
      </c>
    </row>
    <row r="546" spans="1:8" x14ac:dyDescent="0.55000000000000004">
      <c r="A546" s="19">
        <v>44394</v>
      </c>
      <c r="B546" s="20">
        <v>66312.206000000006</v>
      </c>
      <c r="C546" s="20">
        <v>102681.572</v>
      </c>
      <c r="D546" s="20">
        <v>37482.275000000001</v>
      </c>
      <c r="E546" s="20">
        <v>1236.96</v>
      </c>
      <c r="F546" s="20">
        <v>79067.09</v>
      </c>
      <c r="G546" s="20">
        <v>107703.728</v>
      </c>
      <c r="H546" s="20">
        <v>548.93399999999997</v>
      </c>
    </row>
    <row r="547" spans="1:8" x14ac:dyDescent="0.55000000000000004">
      <c r="A547" s="19">
        <v>44395</v>
      </c>
      <c r="B547" s="20">
        <v>66406.793000000005</v>
      </c>
      <c r="C547" s="20">
        <v>102742.63499999999</v>
      </c>
      <c r="D547" s="20">
        <v>37489.919999999998</v>
      </c>
      <c r="E547" s="20">
        <v>1241.4970000000001</v>
      </c>
      <c r="F547" s="20">
        <v>79771.267999999996</v>
      </c>
      <c r="G547" s="20">
        <v>107703.728</v>
      </c>
      <c r="H547" s="20">
        <v>549.51900000000001</v>
      </c>
    </row>
    <row r="548" spans="1:8" x14ac:dyDescent="0.55000000000000004">
      <c r="A548" s="19">
        <v>44396</v>
      </c>
      <c r="B548" s="20">
        <v>66562.323999999993</v>
      </c>
      <c r="C548" s="20">
        <v>102889.348</v>
      </c>
      <c r="D548" s="20">
        <v>37504.762000000002</v>
      </c>
      <c r="E548" s="20">
        <v>1245.53</v>
      </c>
      <c r="F548" s="20">
        <v>80353.774000000005</v>
      </c>
      <c r="G548" s="20">
        <v>107703.728</v>
      </c>
      <c r="H548" s="20">
        <v>550.495</v>
      </c>
    </row>
    <row r="549" spans="1:8" x14ac:dyDescent="0.55000000000000004">
      <c r="A549" s="19">
        <v>44397</v>
      </c>
      <c r="B549" s="20">
        <v>66704.303</v>
      </c>
      <c r="C549" s="20">
        <v>103008.68799999999</v>
      </c>
      <c r="D549" s="20">
        <v>37514.087</v>
      </c>
      <c r="E549" s="20">
        <v>1251.192</v>
      </c>
      <c r="F549" s="20">
        <v>81033.585000000006</v>
      </c>
      <c r="G549" s="20">
        <v>107801.364</v>
      </c>
      <c r="H549" s="20">
        <v>551.66499999999996</v>
      </c>
    </row>
    <row r="550" spans="1:8" x14ac:dyDescent="0.55000000000000004">
      <c r="A550" s="19">
        <v>44398</v>
      </c>
      <c r="B550" s="20">
        <v>66857.133000000002</v>
      </c>
      <c r="C550" s="20">
        <v>103152.064</v>
      </c>
      <c r="D550" s="20">
        <v>37528.22</v>
      </c>
      <c r="E550" s="20">
        <v>1257.396</v>
      </c>
      <c r="F550" s="20">
        <v>81674.441999999995</v>
      </c>
      <c r="G550" s="20">
        <v>107848.50900000001</v>
      </c>
      <c r="H550" s="20">
        <v>553.03</v>
      </c>
    </row>
    <row r="551" spans="1:8" x14ac:dyDescent="0.55000000000000004">
      <c r="A551" s="19">
        <v>44399</v>
      </c>
      <c r="B551" s="20">
        <v>67017.047999999995</v>
      </c>
      <c r="C551" s="20">
        <v>103321.876</v>
      </c>
      <c r="D551" s="20">
        <v>37538.57</v>
      </c>
      <c r="E551" s="20">
        <v>1263.4449999999999</v>
      </c>
      <c r="F551" s="20">
        <v>82254.308999999994</v>
      </c>
      <c r="G551" s="20">
        <v>107905.89</v>
      </c>
      <c r="H551" s="20">
        <v>556.93200000000002</v>
      </c>
    </row>
    <row r="552" spans="1:8" x14ac:dyDescent="0.55000000000000004">
      <c r="A552" s="19">
        <v>44400</v>
      </c>
      <c r="B552" s="20">
        <v>67220.914000000004</v>
      </c>
      <c r="C552" s="20">
        <v>103684.73699999999</v>
      </c>
      <c r="D552" s="20">
        <v>37554.199999999997</v>
      </c>
      <c r="E552" s="20">
        <v>1270.076</v>
      </c>
      <c r="F552" s="20">
        <v>82780.441000000006</v>
      </c>
      <c r="G552" s="20">
        <v>107950.96799999999</v>
      </c>
      <c r="H552" s="20">
        <v>556.93200000000002</v>
      </c>
    </row>
    <row r="553" spans="1:8" x14ac:dyDescent="0.55000000000000004">
      <c r="A553" s="19">
        <v>44401</v>
      </c>
      <c r="B553" s="20">
        <v>67322.676000000007</v>
      </c>
      <c r="C553" s="20">
        <v>103771.07799999999</v>
      </c>
      <c r="D553" s="20">
        <v>37564.023999999998</v>
      </c>
      <c r="E553" s="20">
        <v>1276.4739999999999</v>
      </c>
      <c r="F553" s="20">
        <v>83241.845000000001</v>
      </c>
      <c r="G553" s="20">
        <v>107950.96799999999</v>
      </c>
      <c r="H553" s="20">
        <v>558.29700000000003</v>
      </c>
    </row>
    <row r="554" spans="1:8" x14ac:dyDescent="0.55000000000000004">
      <c r="A554" s="19">
        <v>44402</v>
      </c>
      <c r="B554" s="20">
        <v>67412.857999999993</v>
      </c>
      <c r="C554" s="20">
        <v>103855.102</v>
      </c>
      <c r="D554" s="20">
        <v>37571.747000000003</v>
      </c>
      <c r="E554" s="20">
        <v>1282.8340000000001</v>
      </c>
      <c r="F554" s="20">
        <v>83664.088000000003</v>
      </c>
      <c r="G554" s="20">
        <v>107950.96799999999</v>
      </c>
      <c r="H554" s="20">
        <v>558.49199999999996</v>
      </c>
    </row>
    <row r="555" spans="1:8" x14ac:dyDescent="0.55000000000000004">
      <c r="A555" s="19">
        <v>44403</v>
      </c>
      <c r="B555" s="20">
        <v>67585.438999999998</v>
      </c>
      <c r="C555" s="20">
        <v>104093.52</v>
      </c>
      <c r="D555" s="20">
        <v>37596.544999999998</v>
      </c>
      <c r="E555" s="20">
        <v>1289.9690000000001</v>
      </c>
      <c r="F555" s="20">
        <v>84023.331999999995</v>
      </c>
      <c r="G555" s="20">
        <v>107950.96799999999</v>
      </c>
      <c r="H555" s="20">
        <v>558.49199999999996</v>
      </c>
    </row>
    <row r="556" spans="1:8" x14ac:dyDescent="0.55000000000000004">
      <c r="A556" s="19">
        <v>44404</v>
      </c>
      <c r="B556" s="20">
        <v>67738.157000000007</v>
      </c>
      <c r="C556" s="20">
        <v>104288.747</v>
      </c>
      <c r="D556" s="20">
        <v>37612.148999999998</v>
      </c>
      <c r="E556" s="20">
        <v>1297.9960000000001</v>
      </c>
      <c r="F556" s="20">
        <v>84365.379000000001</v>
      </c>
      <c r="G556" s="20">
        <v>108084.33199999999</v>
      </c>
      <c r="H556" s="20">
        <v>558.68799999999999</v>
      </c>
    </row>
    <row r="557" spans="1:8" x14ac:dyDescent="0.55000000000000004">
      <c r="A557" s="19">
        <v>44405</v>
      </c>
      <c r="B557" s="20">
        <v>67906.767999999996</v>
      </c>
      <c r="C557" s="20">
        <v>104509.738</v>
      </c>
      <c r="D557" s="20">
        <v>37634.292999999998</v>
      </c>
      <c r="E557" s="20">
        <v>1307.807</v>
      </c>
      <c r="F557" s="20">
        <v>84739.709000000003</v>
      </c>
      <c r="G557" s="20">
        <v>108147.42200000001</v>
      </c>
      <c r="H557" s="20">
        <v>559.27300000000002</v>
      </c>
    </row>
    <row r="558" spans="1:8" x14ac:dyDescent="0.55000000000000004">
      <c r="A558" s="19">
        <v>44406</v>
      </c>
      <c r="B558" s="20">
        <v>68075.254000000001</v>
      </c>
      <c r="C558" s="20">
        <v>104727.682</v>
      </c>
      <c r="D558" s="20">
        <v>37658.75</v>
      </c>
      <c r="E558" s="20">
        <v>1314.903</v>
      </c>
      <c r="F558" s="20">
        <v>85190.468999999997</v>
      </c>
      <c r="G558" s="20">
        <v>108208.34600000001</v>
      </c>
      <c r="H558" s="20">
        <v>559.85799999999995</v>
      </c>
    </row>
    <row r="559" spans="1:8" x14ac:dyDescent="0.55000000000000004">
      <c r="A559" s="19">
        <v>44407</v>
      </c>
      <c r="B559" s="20">
        <v>68336.847999999998</v>
      </c>
      <c r="C559" s="20">
        <v>105302.754</v>
      </c>
      <c r="D559" s="20">
        <v>37682.523000000001</v>
      </c>
      <c r="E559" s="20">
        <v>1323.473</v>
      </c>
      <c r="F559" s="20">
        <v>85620.085999999996</v>
      </c>
      <c r="G559" s="20">
        <v>108269.959</v>
      </c>
      <c r="H559" s="20">
        <v>559.85799999999995</v>
      </c>
    </row>
    <row r="560" spans="1:8" x14ac:dyDescent="0.55000000000000004">
      <c r="A560" s="19">
        <v>44408</v>
      </c>
      <c r="B560" s="20">
        <v>68453.362999999998</v>
      </c>
      <c r="C560" s="20">
        <v>105434.598</v>
      </c>
      <c r="D560" s="20">
        <v>37694.921999999999</v>
      </c>
      <c r="E560" s="20">
        <v>1333.2829999999999</v>
      </c>
      <c r="F560" s="20">
        <v>85998.83</v>
      </c>
      <c r="G560" s="20">
        <v>108269.959</v>
      </c>
      <c r="H560" s="20">
        <v>560.44299999999998</v>
      </c>
    </row>
    <row r="561" spans="1:8" x14ac:dyDescent="0.55000000000000004">
      <c r="A561" s="19">
        <v>44409</v>
      </c>
      <c r="B561" s="20">
        <v>68557.73</v>
      </c>
      <c r="C561" s="20">
        <v>105568.473</v>
      </c>
      <c r="D561" s="20">
        <v>37704.904000000002</v>
      </c>
      <c r="E561" s="20">
        <v>1342.163</v>
      </c>
      <c r="F561" s="20">
        <v>86353.601999999999</v>
      </c>
      <c r="G561" s="20">
        <v>108269.959</v>
      </c>
      <c r="H561" s="20">
        <v>561.22299999999996</v>
      </c>
    </row>
    <row r="562" spans="1:8" x14ac:dyDescent="0.55000000000000004">
      <c r="A562" s="19">
        <v>44410</v>
      </c>
      <c r="B562" s="20">
        <v>68750.554000000004</v>
      </c>
      <c r="C562" s="20">
        <v>105893.96400000001</v>
      </c>
      <c r="D562" s="20">
        <v>37713.730000000003</v>
      </c>
      <c r="E562" s="20">
        <v>1350.8489999999999</v>
      </c>
      <c r="F562" s="20">
        <v>86672.66</v>
      </c>
      <c r="G562" s="20">
        <v>108269.959</v>
      </c>
      <c r="H562" s="20">
        <v>561.22299999999996</v>
      </c>
    </row>
    <row r="563" spans="1:8" x14ac:dyDescent="0.55000000000000004">
      <c r="A563" s="19">
        <v>44411</v>
      </c>
      <c r="B563" s="20">
        <v>68926.281000000003</v>
      </c>
      <c r="C563" s="20">
        <v>106187.592</v>
      </c>
      <c r="D563" s="20">
        <v>37767.03</v>
      </c>
      <c r="E563" s="20">
        <v>1360.66</v>
      </c>
      <c r="F563" s="20">
        <v>86988.183999999994</v>
      </c>
      <c r="G563" s="20">
        <v>108453.027</v>
      </c>
      <c r="H563" s="20">
        <v>561.61400000000003</v>
      </c>
    </row>
    <row r="564" spans="1:8" x14ac:dyDescent="0.55000000000000004">
      <c r="A564" s="19">
        <v>44412</v>
      </c>
      <c r="B564" s="20">
        <v>69122.426999999996</v>
      </c>
      <c r="C564" s="20">
        <v>106495.292</v>
      </c>
      <c r="D564" s="20">
        <v>37795.767999999996</v>
      </c>
      <c r="E564" s="20">
        <v>1372.3710000000001</v>
      </c>
      <c r="F564" s="20">
        <v>87413.256999999998</v>
      </c>
      <c r="G564" s="20">
        <v>108544.463</v>
      </c>
      <c r="H564" s="20">
        <v>561.80899999999997</v>
      </c>
    </row>
    <row r="565" spans="1:8" x14ac:dyDescent="0.55000000000000004">
      <c r="A565" s="19">
        <v>44413</v>
      </c>
      <c r="B565" s="20">
        <v>69324.759000000005</v>
      </c>
      <c r="C565" s="20">
        <v>106824.787</v>
      </c>
      <c r="D565" s="20">
        <v>37837.535000000003</v>
      </c>
      <c r="E565" s="20">
        <v>1384.2760000000001</v>
      </c>
      <c r="F565" s="20">
        <v>87851.54</v>
      </c>
      <c r="G565" s="20">
        <v>108629.501</v>
      </c>
      <c r="H565" s="20">
        <v>561.80899999999997</v>
      </c>
    </row>
    <row r="566" spans="1:8" x14ac:dyDescent="0.55000000000000004">
      <c r="A566" s="19">
        <v>44414</v>
      </c>
      <c r="B566" s="20">
        <v>69647.171000000002</v>
      </c>
      <c r="C566" s="20">
        <v>107581.42200000001</v>
      </c>
      <c r="D566" s="20">
        <v>37880.222000000002</v>
      </c>
      <c r="E566" s="20">
        <v>1397.9639999999999</v>
      </c>
      <c r="F566" s="20">
        <v>88313.104999999996</v>
      </c>
      <c r="G566" s="20">
        <v>108712.66899999999</v>
      </c>
      <c r="H566" s="20">
        <v>561.80899999999997</v>
      </c>
    </row>
    <row r="567" spans="1:8" x14ac:dyDescent="0.55000000000000004">
      <c r="A567" s="19">
        <v>44415</v>
      </c>
      <c r="B567" s="20">
        <v>69785.929000000004</v>
      </c>
      <c r="C567" s="20">
        <v>107770.662</v>
      </c>
      <c r="D567" s="20">
        <v>37899.108999999997</v>
      </c>
      <c r="E567" s="20">
        <v>1408.7049999999999</v>
      </c>
      <c r="F567" s="20">
        <v>88727.547999999995</v>
      </c>
      <c r="G567" s="20">
        <v>108712.66899999999</v>
      </c>
      <c r="H567" s="20">
        <v>562.97900000000004</v>
      </c>
    </row>
    <row r="568" spans="1:8" x14ac:dyDescent="0.55000000000000004">
      <c r="A568" s="19">
        <v>44416</v>
      </c>
      <c r="B568" s="20">
        <v>69891.312000000005</v>
      </c>
      <c r="C568" s="20">
        <v>107875.416</v>
      </c>
      <c r="D568" s="20">
        <v>37918.258999999998</v>
      </c>
      <c r="E568" s="20">
        <v>1420.4159999999999</v>
      </c>
      <c r="F568" s="20">
        <v>89125.468999999997</v>
      </c>
      <c r="G568" s="20">
        <v>108712.66899999999</v>
      </c>
      <c r="H568" s="20">
        <v>563.75900000000001</v>
      </c>
    </row>
    <row r="569" spans="1:8" x14ac:dyDescent="0.55000000000000004">
      <c r="A569" s="19">
        <v>44417</v>
      </c>
      <c r="B569" s="20">
        <v>70124.376999999993</v>
      </c>
      <c r="C569" s="20">
        <v>108355.391</v>
      </c>
      <c r="D569" s="20">
        <v>37993.309000000001</v>
      </c>
      <c r="E569" s="20">
        <v>1435.152</v>
      </c>
      <c r="F569" s="20">
        <v>89490.841</v>
      </c>
      <c r="G569" s="20">
        <v>108712.66899999999</v>
      </c>
      <c r="H569" s="20">
        <v>566.1</v>
      </c>
    </row>
    <row r="570" spans="1:8" x14ac:dyDescent="0.55000000000000004">
      <c r="A570" s="19">
        <v>44418</v>
      </c>
      <c r="B570" s="20">
        <v>70320.869000000006</v>
      </c>
      <c r="C570" s="20">
        <v>108709.232</v>
      </c>
      <c r="D570" s="20">
        <v>38030.506000000001</v>
      </c>
      <c r="E570" s="20">
        <v>1449.383</v>
      </c>
      <c r="F570" s="20">
        <v>89832.653000000006</v>
      </c>
      <c r="G570" s="20">
        <v>108937.37</v>
      </c>
      <c r="H570" s="20">
        <v>566.49</v>
      </c>
    </row>
    <row r="571" spans="1:8" x14ac:dyDescent="0.55000000000000004">
      <c r="A571" s="19">
        <v>44419</v>
      </c>
      <c r="B571" s="20">
        <v>70568.911999999997</v>
      </c>
      <c r="C571" s="20">
        <v>109173.14</v>
      </c>
      <c r="D571" s="20">
        <v>38085.144999999997</v>
      </c>
      <c r="E571" s="20">
        <v>1463.808</v>
      </c>
      <c r="F571" s="20">
        <v>90262.285999999993</v>
      </c>
      <c r="G571" s="20">
        <v>109059.022</v>
      </c>
      <c r="H571" s="20">
        <v>568.24599999999998</v>
      </c>
    </row>
    <row r="572" spans="1:8" x14ac:dyDescent="0.55000000000000004">
      <c r="A572" s="19">
        <v>44420</v>
      </c>
      <c r="B572" s="20">
        <v>70811.138000000006</v>
      </c>
      <c r="C572" s="20">
        <v>109605.91099999999</v>
      </c>
      <c r="D572" s="20">
        <v>38141.938999999998</v>
      </c>
      <c r="E572" s="20">
        <v>1479.9390000000001</v>
      </c>
      <c r="F572" s="20">
        <v>90742.441000000006</v>
      </c>
      <c r="G572" s="20">
        <v>109162.859</v>
      </c>
      <c r="H572" s="20">
        <v>568.44100000000003</v>
      </c>
    </row>
    <row r="573" spans="1:8" x14ac:dyDescent="0.55000000000000004">
      <c r="A573" s="19">
        <v>44421</v>
      </c>
      <c r="B573" s="20">
        <v>71121.225000000006</v>
      </c>
      <c r="C573" s="20">
        <v>110287.226</v>
      </c>
      <c r="D573" s="20">
        <v>38205.982000000004</v>
      </c>
      <c r="E573" s="20">
        <v>1499.057</v>
      </c>
      <c r="F573" s="20">
        <v>91217.523000000001</v>
      </c>
      <c r="G573" s="20">
        <v>109264.727</v>
      </c>
      <c r="H573" s="20">
        <v>568.44100000000003</v>
      </c>
    </row>
    <row r="574" spans="1:8" x14ac:dyDescent="0.55000000000000004">
      <c r="A574" s="19">
        <v>44422</v>
      </c>
      <c r="B574" s="20">
        <v>71276.156000000003</v>
      </c>
      <c r="C574" s="20">
        <v>110506.69899999999</v>
      </c>
      <c r="D574" s="20">
        <v>38234.142</v>
      </c>
      <c r="E574" s="20">
        <v>1516.08</v>
      </c>
      <c r="F574" s="20">
        <v>91645.718999999997</v>
      </c>
      <c r="G574" s="20">
        <v>109264.727</v>
      </c>
      <c r="H574" s="20">
        <v>569.41700000000003</v>
      </c>
    </row>
    <row r="575" spans="1:8" x14ac:dyDescent="0.55000000000000004">
      <c r="A575" s="19">
        <v>44423</v>
      </c>
      <c r="B575" s="20">
        <v>71397.106</v>
      </c>
      <c r="C575" s="20">
        <v>110647.234</v>
      </c>
      <c r="D575" s="20">
        <v>38258.493000000002</v>
      </c>
      <c r="E575" s="20">
        <v>1536.1669999999999</v>
      </c>
      <c r="F575" s="20">
        <v>92033.831000000006</v>
      </c>
      <c r="G575" s="20">
        <v>109264.727</v>
      </c>
      <c r="H575" s="20">
        <v>570.78200000000004</v>
      </c>
    </row>
    <row r="576" spans="1:8" x14ac:dyDescent="0.55000000000000004">
      <c r="A576" s="19">
        <v>44424</v>
      </c>
      <c r="B576" s="20">
        <v>71664.183999999994</v>
      </c>
      <c r="C576" s="20">
        <v>111231.049</v>
      </c>
      <c r="D576" s="20">
        <v>38361.046999999999</v>
      </c>
      <c r="E576" s="20">
        <v>1554.857</v>
      </c>
      <c r="F576" s="20">
        <v>92447.615000000005</v>
      </c>
      <c r="G576" s="20">
        <v>109264.727</v>
      </c>
      <c r="H576" s="20">
        <v>570.78200000000004</v>
      </c>
    </row>
    <row r="577" spans="1:8" x14ac:dyDescent="0.55000000000000004">
      <c r="A577" s="19">
        <v>44425</v>
      </c>
      <c r="B577" s="20">
        <v>71900.233999999997</v>
      </c>
      <c r="C577" s="20">
        <v>111683.38400000001</v>
      </c>
      <c r="D577" s="20">
        <v>38413.296000000002</v>
      </c>
      <c r="E577" s="20">
        <v>1581.11</v>
      </c>
      <c r="F577" s="20">
        <v>92838.467999999993</v>
      </c>
      <c r="G577" s="20">
        <v>109541.39599999999</v>
      </c>
      <c r="H577" s="20">
        <v>572.73299999999995</v>
      </c>
    </row>
    <row r="578" spans="1:8" x14ac:dyDescent="0.55000000000000004">
      <c r="A578" s="19">
        <v>44426</v>
      </c>
      <c r="B578" s="20">
        <v>72165.853000000003</v>
      </c>
      <c r="C578" s="20">
        <v>112186.84600000001</v>
      </c>
      <c r="D578" s="20">
        <v>38481.252999999997</v>
      </c>
      <c r="E578" s="20">
        <v>1610.076</v>
      </c>
      <c r="F578" s="20">
        <v>93332.551999999996</v>
      </c>
      <c r="G578" s="20">
        <v>109671.315</v>
      </c>
      <c r="H578" s="20">
        <v>572.73299999999995</v>
      </c>
    </row>
    <row r="579" spans="1:8" x14ac:dyDescent="0.55000000000000004">
      <c r="A579" s="19">
        <v>44427</v>
      </c>
      <c r="B579" s="20">
        <v>72423.013999999996</v>
      </c>
      <c r="C579" s="20">
        <v>112653.09699999999</v>
      </c>
      <c r="D579" s="20">
        <v>38557.722000000002</v>
      </c>
      <c r="E579" s="20">
        <v>1637.492</v>
      </c>
      <c r="F579" s="20">
        <v>93865.18</v>
      </c>
      <c r="G579" s="20">
        <v>109798.08500000001</v>
      </c>
      <c r="H579" s="20">
        <v>578.97500000000002</v>
      </c>
    </row>
    <row r="580" spans="1:8" x14ac:dyDescent="0.55000000000000004">
      <c r="A580" s="19">
        <v>44428</v>
      </c>
      <c r="B580" s="20">
        <v>72747.548999999999</v>
      </c>
      <c r="C580" s="20">
        <v>113371.223</v>
      </c>
      <c r="D580" s="20">
        <v>38638.052000000003</v>
      </c>
      <c r="E580" s="20">
        <v>1672.0429999999999</v>
      </c>
      <c r="F580" s="20">
        <v>94407.997000000003</v>
      </c>
      <c r="G580" s="20">
        <v>109898.28</v>
      </c>
      <c r="H580" s="20">
        <v>583.65700000000004</v>
      </c>
    </row>
    <row r="581" spans="1:8" x14ac:dyDescent="0.55000000000000004">
      <c r="A581" s="19">
        <v>44429</v>
      </c>
      <c r="B581" s="20">
        <v>72928.599000000002</v>
      </c>
      <c r="C581" s="20">
        <v>113648.155</v>
      </c>
      <c r="D581" s="20">
        <v>38675.748</v>
      </c>
      <c r="E581" s="20">
        <v>1707.2139999999999</v>
      </c>
      <c r="F581" s="20">
        <v>94874.707999999999</v>
      </c>
      <c r="G581" s="20">
        <v>109898.28</v>
      </c>
      <c r="H581" s="20">
        <v>588.33900000000006</v>
      </c>
    </row>
    <row r="582" spans="1:8" x14ac:dyDescent="0.55000000000000004">
      <c r="A582" s="19">
        <v>44430</v>
      </c>
      <c r="B582" s="20">
        <v>73055.205000000002</v>
      </c>
      <c r="C582" s="20">
        <v>113780.931</v>
      </c>
      <c r="D582" s="20">
        <v>38707.034</v>
      </c>
      <c r="E582" s="20">
        <v>1741.8810000000001</v>
      </c>
      <c r="F582" s="20">
        <v>95344.028000000006</v>
      </c>
      <c r="G582" s="20">
        <v>109898.28</v>
      </c>
      <c r="H582" s="20">
        <v>595.75099999999998</v>
      </c>
    </row>
    <row r="583" spans="1:8" x14ac:dyDescent="0.55000000000000004">
      <c r="A583" s="19">
        <v>44431</v>
      </c>
      <c r="B583" s="20">
        <v>73335.752999999997</v>
      </c>
      <c r="C583" s="20">
        <v>114406.406</v>
      </c>
      <c r="D583" s="20">
        <v>38833.938999999998</v>
      </c>
      <c r="E583" s="20">
        <v>1774.221</v>
      </c>
      <c r="F583" s="20">
        <v>95809.081999999995</v>
      </c>
      <c r="G583" s="20">
        <v>109898.28</v>
      </c>
      <c r="H583" s="20">
        <v>603.94399999999996</v>
      </c>
    </row>
    <row r="584" spans="1:8" x14ac:dyDescent="0.55000000000000004">
      <c r="A584" s="19">
        <v>44432</v>
      </c>
      <c r="B584" s="20">
        <v>73584.328999999998</v>
      </c>
      <c r="C584" s="20">
        <v>114870.374</v>
      </c>
      <c r="D584" s="20">
        <v>38898.980000000003</v>
      </c>
      <c r="E584" s="20">
        <v>1811.874</v>
      </c>
      <c r="F584" s="20">
        <v>96258.698000000004</v>
      </c>
      <c r="G584" s="20">
        <v>110171.307</v>
      </c>
      <c r="H584" s="20">
        <v>616.23400000000004</v>
      </c>
    </row>
    <row r="585" spans="1:8" x14ac:dyDescent="0.55000000000000004">
      <c r="A585" s="19">
        <v>44433</v>
      </c>
      <c r="B585" s="20">
        <v>73860.573999999993</v>
      </c>
      <c r="C585" s="20">
        <v>115407.958</v>
      </c>
      <c r="D585" s="20">
        <v>38990.237999999998</v>
      </c>
      <c r="E585" s="20">
        <v>1855.1110000000001</v>
      </c>
      <c r="F585" s="20">
        <v>96780.358999999997</v>
      </c>
      <c r="G585" s="20">
        <v>110296.30499999999</v>
      </c>
      <c r="H585" s="20">
        <v>629.49900000000002</v>
      </c>
    </row>
    <row r="586" spans="1:8" x14ac:dyDescent="0.55000000000000004">
      <c r="A586" s="19">
        <v>44434</v>
      </c>
      <c r="B586" s="20">
        <v>74140.08</v>
      </c>
      <c r="C586" s="20">
        <v>115959.96400000001</v>
      </c>
      <c r="D586" s="20">
        <v>39083.807999999997</v>
      </c>
      <c r="E586" s="20">
        <v>1892.9580000000001</v>
      </c>
      <c r="F586" s="20">
        <v>97337.514999999999</v>
      </c>
      <c r="G586" s="20">
        <v>110445.024</v>
      </c>
      <c r="H586" s="20">
        <v>643.154</v>
      </c>
    </row>
    <row r="587" spans="1:8" x14ac:dyDescent="0.55000000000000004">
      <c r="A587" s="19">
        <v>44435</v>
      </c>
      <c r="B587" s="20">
        <v>74446.816999999995</v>
      </c>
      <c r="C587" s="20">
        <v>116676.90700000001</v>
      </c>
      <c r="D587" s="20">
        <v>39182.447</v>
      </c>
      <c r="E587" s="20">
        <v>1936.3489999999999</v>
      </c>
      <c r="F587" s="20">
        <v>97890.595000000001</v>
      </c>
      <c r="G587" s="20">
        <v>110570.41499999999</v>
      </c>
      <c r="H587" s="20">
        <v>659.34500000000003</v>
      </c>
    </row>
    <row r="588" spans="1:8" x14ac:dyDescent="0.55000000000000004">
      <c r="A588" s="19">
        <v>44436</v>
      </c>
      <c r="B588" s="20">
        <v>74630.183000000005</v>
      </c>
      <c r="C588" s="20">
        <v>116913.87699999999</v>
      </c>
      <c r="D588" s="20">
        <v>39226.343000000001</v>
      </c>
      <c r="E588" s="20">
        <v>1987.5740000000001</v>
      </c>
      <c r="F588" s="20">
        <v>98361.718999999997</v>
      </c>
      <c r="G588" s="20">
        <v>110570.41499999999</v>
      </c>
      <c r="H588" s="20">
        <v>675.73099999999999</v>
      </c>
    </row>
    <row r="589" spans="1:8" x14ac:dyDescent="0.55000000000000004">
      <c r="A589" s="19">
        <v>44437</v>
      </c>
      <c r="B589" s="20">
        <v>74760.721000000005</v>
      </c>
      <c r="C589" s="20">
        <v>117070.11500000001</v>
      </c>
      <c r="D589" s="20">
        <v>39264.012000000002</v>
      </c>
      <c r="E589" s="20">
        <v>2040.1179999999999</v>
      </c>
      <c r="F589" s="20">
        <v>98844.997000000003</v>
      </c>
      <c r="G589" s="20">
        <v>110570.41499999999</v>
      </c>
      <c r="H589" s="20">
        <v>686.46</v>
      </c>
    </row>
    <row r="590" spans="1:8" x14ac:dyDescent="0.55000000000000004">
      <c r="A590" s="19">
        <v>44438</v>
      </c>
      <c r="B590" s="20">
        <v>75046.736999999994</v>
      </c>
      <c r="C590" s="20">
        <v>117758.64200000001</v>
      </c>
      <c r="D590" s="20">
        <v>39433.235999999997</v>
      </c>
      <c r="E590" s="20">
        <v>2088.8609999999999</v>
      </c>
      <c r="F590" s="20">
        <v>99230.06</v>
      </c>
      <c r="G590" s="20">
        <v>110570.41499999999</v>
      </c>
      <c r="H590" s="20">
        <v>686.46</v>
      </c>
    </row>
    <row r="591" spans="1:8" x14ac:dyDescent="0.55000000000000004">
      <c r="A591" s="19">
        <v>44439</v>
      </c>
      <c r="B591" s="20">
        <v>75285.198000000004</v>
      </c>
      <c r="C591" s="20">
        <v>118299.182</v>
      </c>
      <c r="D591" s="20">
        <v>39515.957000000002</v>
      </c>
      <c r="E591" s="20">
        <v>2136.3629999999998</v>
      </c>
      <c r="F591" s="20">
        <v>99698.558999999994</v>
      </c>
      <c r="G591" s="20">
        <v>110905.056</v>
      </c>
      <c r="H591" s="20">
        <v>696.21400000000006</v>
      </c>
    </row>
    <row r="592" spans="1:8" x14ac:dyDescent="0.55000000000000004">
      <c r="A592" s="19">
        <v>44440</v>
      </c>
      <c r="B592" s="20">
        <v>75580.725999999995</v>
      </c>
      <c r="C592" s="20">
        <v>118871.451</v>
      </c>
      <c r="D592" s="20">
        <v>39621.163</v>
      </c>
      <c r="E592" s="20">
        <v>2193.25</v>
      </c>
      <c r="F592" s="20">
        <v>100219.458</v>
      </c>
      <c r="G592" s="20">
        <v>111013.715</v>
      </c>
      <c r="H592" s="20">
        <v>711.03899999999999</v>
      </c>
    </row>
    <row r="593" spans="1:8" x14ac:dyDescent="0.55000000000000004">
      <c r="A593" s="19">
        <v>44441</v>
      </c>
      <c r="B593" s="20">
        <v>75849.067999999999</v>
      </c>
      <c r="C593" s="20">
        <v>119409.519</v>
      </c>
      <c r="D593" s="20">
        <v>39727.735999999997</v>
      </c>
      <c r="E593" s="20">
        <v>2257.1550000000002</v>
      </c>
      <c r="F593" s="20">
        <v>100774.693</v>
      </c>
      <c r="G593" s="20">
        <v>111133.202</v>
      </c>
      <c r="H593" s="20">
        <v>727.42499999999995</v>
      </c>
    </row>
    <row r="594" spans="1:8" x14ac:dyDescent="0.55000000000000004">
      <c r="A594" s="19">
        <v>44442</v>
      </c>
      <c r="B594" s="20">
        <v>76159.960999999996</v>
      </c>
      <c r="C594" s="20">
        <v>120116.739</v>
      </c>
      <c r="D594" s="20">
        <v>39838.800999999999</v>
      </c>
      <c r="E594" s="20">
        <v>2324.6660000000002</v>
      </c>
      <c r="F594" s="20">
        <v>101392.06299999999</v>
      </c>
      <c r="G594" s="20">
        <v>111270.40399999999</v>
      </c>
      <c r="H594" s="20">
        <v>731.13199999999995</v>
      </c>
    </row>
    <row r="595" spans="1:8" x14ac:dyDescent="0.55000000000000004">
      <c r="A595" s="19">
        <v>44443</v>
      </c>
      <c r="B595" s="20">
        <v>76325.460000000006</v>
      </c>
      <c r="C595" s="20">
        <v>120374.796</v>
      </c>
      <c r="D595" s="20">
        <v>39883.457999999999</v>
      </c>
      <c r="E595" s="20">
        <v>2389.4250000000002</v>
      </c>
      <c r="F595" s="20">
        <v>101929.98299999999</v>
      </c>
      <c r="G595" s="20">
        <v>111270.40399999999</v>
      </c>
      <c r="H595" s="20">
        <v>735.03300000000002</v>
      </c>
    </row>
    <row r="596" spans="1:8" x14ac:dyDescent="0.55000000000000004">
      <c r="A596" s="19">
        <v>44444</v>
      </c>
      <c r="B596" s="20">
        <v>76462.087</v>
      </c>
      <c r="C596" s="20">
        <v>120565.55899999999</v>
      </c>
      <c r="D596" s="20">
        <v>39930.767999999996</v>
      </c>
      <c r="E596" s="20">
        <v>2448.9870000000001</v>
      </c>
      <c r="F596" s="20">
        <v>102465.954</v>
      </c>
      <c r="G596" s="20">
        <v>111270.40399999999</v>
      </c>
      <c r="H596" s="20">
        <v>739.71500000000003</v>
      </c>
    </row>
    <row r="597" spans="1:8" x14ac:dyDescent="0.55000000000000004">
      <c r="A597" s="19">
        <v>44445</v>
      </c>
      <c r="B597" s="20">
        <v>76615.986000000004</v>
      </c>
      <c r="C597" s="20">
        <v>120847.144</v>
      </c>
      <c r="D597" s="20">
        <v>39970.275999999998</v>
      </c>
      <c r="E597" s="20">
        <v>2505.8339999999998</v>
      </c>
      <c r="F597" s="20">
        <v>103064.71799999999</v>
      </c>
      <c r="G597" s="20">
        <v>111270.40399999999</v>
      </c>
      <c r="H597" s="20">
        <v>743.81100000000004</v>
      </c>
    </row>
    <row r="598" spans="1:8" x14ac:dyDescent="0.55000000000000004">
      <c r="A598" s="19">
        <v>44446</v>
      </c>
      <c r="B598" s="20">
        <v>76896.235000000001</v>
      </c>
      <c r="C598" s="20">
        <v>121475.482</v>
      </c>
      <c r="D598" s="20">
        <v>40208.587</v>
      </c>
      <c r="E598" s="20">
        <v>2571.6010000000001</v>
      </c>
      <c r="F598" s="20">
        <v>103610.571</v>
      </c>
      <c r="G598" s="20">
        <v>111558.19500000001</v>
      </c>
      <c r="H598" s="20">
        <v>746.93200000000002</v>
      </c>
    </row>
    <row r="599" spans="1:8" x14ac:dyDescent="0.55000000000000004">
      <c r="A599" s="19">
        <v>44447</v>
      </c>
      <c r="B599" s="20">
        <v>77158.642000000007</v>
      </c>
      <c r="C599" s="20">
        <v>122006.88800000001</v>
      </c>
      <c r="D599" s="20">
        <v>40312.008000000002</v>
      </c>
      <c r="E599" s="20">
        <v>2638.4920000000002</v>
      </c>
      <c r="F599" s="20">
        <v>104175.46799999999</v>
      </c>
      <c r="G599" s="20">
        <v>111726.598</v>
      </c>
      <c r="H599" s="20">
        <v>750.44399999999996</v>
      </c>
    </row>
    <row r="600" spans="1:8" x14ac:dyDescent="0.55000000000000004">
      <c r="A600" s="19">
        <v>44448</v>
      </c>
      <c r="B600" s="20">
        <v>77406.769</v>
      </c>
      <c r="C600" s="20">
        <v>122506.787</v>
      </c>
      <c r="D600" s="20">
        <v>40423.728999999999</v>
      </c>
      <c r="E600" s="20">
        <v>2711.0059999999999</v>
      </c>
      <c r="F600" s="20">
        <v>104725.425</v>
      </c>
      <c r="G600" s="20">
        <v>111861.931</v>
      </c>
      <c r="H600" s="20">
        <v>754.15</v>
      </c>
    </row>
    <row r="601" spans="1:8" x14ac:dyDescent="0.55000000000000004">
      <c r="A601" s="19">
        <v>44449</v>
      </c>
      <c r="B601" s="20">
        <v>77707.645000000004</v>
      </c>
      <c r="C601" s="20">
        <v>123233.765</v>
      </c>
      <c r="D601" s="20">
        <v>40545.904999999999</v>
      </c>
      <c r="E601" s="20">
        <v>2791.4690000000001</v>
      </c>
      <c r="F601" s="20">
        <v>105264.577</v>
      </c>
      <c r="G601" s="20">
        <v>112007.79399999999</v>
      </c>
      <c r="H601" s="20">
        <v>758.83199999999999</v>
      </c>
    </row>
    <row r="602" spans="1:8" x14ac:dyDescent="0.55000000000000004">
      <c r="A602" s="19">
        <v>44450</v>
      </c>
      <c r="B602" s="20">
        <v>77861.528000000006</v>
      </c>
      <c r="C602" s="20">
        <v>123501.497</v>
      </c>
      <c r="D602" s="20">
        <v>40574.800999999999</v>
      </c>
      <c r="E602" s="20">
        <v>2854.1329999999998</v>
      </c>
      <c r="F602" s="20">
        <v>105688.28599999999</v>
      </c>
      <c r="G602" s="20">
        <v>112007.79399999999</v>
      </c>
      <c r="H602" s="20">
        <v>763.31899999999996</v>
      </c>
    </row>
    <row r="603" spans="1:8" x14ac:dyDescent="0.55000000000000004">
      <c r="A603" s="19">
        <v>44451</v>
      </c>
      <c r="B603" s="20">
        <v>77972.201000000001</v>
      </c>
      <c r="C603" s="20">
        <v>123646.72900000001</v>
      </c>
      <c r="D603" s="20">
        <v>40648.17</v>
      </c>
      <c r="E603" s="20">
        <v>2920.83</v>
      </c>
      <c r="F603" s="20">
        <v>106108.36</v>
      </c>
      <c r="G603" s="20">
        <v>112007.79399999999</v>
      </c>
      <c r="H603" s="20">
        <v>770.34100000000001</v>
      </c>
    </row>
    <row r="604" spans="1:8" x14ac:dyDescent="0.55000000000000004">
      <c r="A604" s="19">
        <v>44452</v>
      </c>
      <c r="B604" s="20">
        <v>78229.47</v>
      </c>
      <c r="C604" s="20">
        <v>124279.864</v>
      </c>
      <c r="D604" s="20">
        <v>40877.917000000001</v>
      </c>
      <c r="E604" s="20">
        <v>2982.0210000000002</v>
      </c>
      <c r="F604" s="20">
        <v>106552.88800000001</v>
      </c>
      <c r="G604" s="20">
        <v>112007.79399999999</v>
      </c>
      <c r="H604" s="20">
        <v>773.65700000000004</v>
      </c>
    </row>
    <row r="605" spans="1:8" x14ac:dyDescent="0.55000000000000004">
      <c r="A605" s="19">
        <v>44453</v>
      </c>
      <c r="B605" s="20">
        <v>78438.509999999995</v>
      </c>
      <c r="C605" s="20">
        <v>124716.618</v>
      </c>
      <c r="D605" s="20">
        <v>40989.506999999998</v>
      </c>
      <c r="E605" s="20">
        <v>3045.732</v>
      </c>
      <c r="F605" s="20">
        <v>106938.141</v>
      </c>
      <c r="G605" s="20">
        <v>112367.63099999999</v>
      </c>
      <c r="H605" s="20">
        <v>776.58399999999995</v>
      </c>
    </row>
    <row r="606" spans="1:8" x14ac:dyDescent="0.55000000000000004">
      <c r="A606" s="19">
        <v>44454</v>
      </c>
      <c r="B606" s="20">
        <v>78664.642000000007</v>
      </c>
      <c r="C606" s="20">
        <v>125237.027</v>
      </c>
      <c r="D606" s="20">
        <v>41106.588000000003</v>
      </c>
      <c r="E606" s="20">
        <v>3117.703</v>
      </c>
      <c r="F606" s="20">
        <v>107376.68799999999</v>
      </c>
      <c r="G606" s="20">
        <v>112475.602</v>
      </c>
      <c r="H606" s="20">
        <v>780.09500000000003</v>
      </c>
    </row>
    <row r="607" spans="1:8" x14ac:dyDescent="0.55000000000000004">
      <c r="A607" s="19">
        <v>44455</v>
      </c>
      <c r="B607" s="20">
        <v>78889.057000000001</v>
      </c>
      <c r="C607" s="20">
        <v>125713.98299999999</v>
      </c>
      <c r="D607" s="20">
        <v>41229.158000000003</v>
      </c>
      <c r="E607" s="20">
        <v>3187.502</v>
      </c>
      <c r="F607" s="20">
        <v>107762.997</v>
      </c>
      <c r="G607" s="20">
        <v>112594.00599999999</v>
      </c>
      <c r="H607" s="20">
        <v>783.02099999999996</v>
      </c>
    </row>
    <row r="608" spans="1:8" x14ac:dyDescent="0.55000000000000004">
      <c r="A608" s="19">
        <v>44456</v>
      </c>
      <c r="B608" s="20">
        <v>79148.138999999996</v>
      </c>
      <c r="C608" s="20">
        <v>126347.34600000001</v>
      </c>
      <c r="D608" s="20">
        <v>41361.053999999996</v>
      </c>
      <c r="E608" s="20">
        <v>3259.473</v>
      </c>
      <c r="F608" s="20">
        <v>108236.906</v>
      </c>
      <c r="G608" s="20">
        <v>112693.315</v>
      </c>
      <c r="H608" s="20">
        <v>787.70299999999997</v>
      </c>
    </row>
    <row r="609" spans="1:8" x14ac:dyDescent="0.55000000000000004">
      <c r="A609" s="19">
        <v>44457</v>
      </c>
      <c r="B609" s="20">
        <v>79283.929000000004</v>
      </c>
      <c r="C609" s="20">
        <v>126572.54399999999</v>
      </c>
      <c r="D609" s="20">
        <v>41413.538999999997</v>
      </c>
      <c r="E609" s="20">
        <v>3320.431</v>
      </c>
      <c r="F609" s="20">
        <v>108669.13400000001</v>
      </c>
      <c r="G609" s="20">
        <v>112693.315</v>
      </c>
      <c r="H609" s="20">
        <v>791.99400000000003</v>
      </c>
    </row>
    <row r="610" spans="1:8" x14ac:dyDescent="0.55000000000000004">
      <c r="A610" s="19">
        <v>44458</v>
      </c>
      <c r="B610" s="20">
        <v>79384.687000000005</v>
      </c>
      <c r="C610" s="20">
        <v>126707.33</v>
      </c>
      <c r="D610" s="20">
        <v>41461.269</v>
      </c>
      <c r="E610" s="20">
        <v>3378.5970000000002</v>
      </c>
      <c r="F610" s="20">
        <v>109094.69100000001</v>
      </c>
      <c r="G610" s="20">
        <v>112693.315</v>
      </c>
      <c r="H610" s="20">
        <v>796.28599999999994</v>
      </c>
    </row>
    <row r="611" spans="1:8" x14ac:dyDescent="0.55000000000000004">
      <c r="A611" s="19">
        <v>44459</v>
      </c>
      <c r="B611" s="20">
        <v>79604.207999999999</v>
      </c>
      <c r="C611" s="20">
        <v>127223.37699999999</v>
      </c>
      <c r="D611" s="20">
        <v>41686.288</v>
      </c>
      <c r="E611" s="20">
        <v>3439.9430000000002</v>
      </c>
      <c r="F611" s="20">
        <v>109618.522</v>
      </c>
      <c r="G611" s="20">
        <v>112693.315</v>
      </c>
      <c r="H611" s="20">
        <v>798.822</v>
      </c>
    </row>
    <row r="612" spans="1:8" x14ac:dyDescent="0.55000000000000004">
      <c r="A612" s="19">
        <v>44460</v>
      </c>
      <c r="B612" s="20">
        <v>79780.803</v>
      </c>
      <c r="C612" s="20">
        <v>127589.056</v>
      </c>
      <c r="D612" s="20">
        <v>41788.684000000001</v>
      </c>
      <c r="E612" s="20">
        <v>3504.2750000000001</v>
      </c>
      <c r="F612" s="20">
        <v>110074.69100000001</v>
      </c>
      <c r="G612" s="20">
        <v>112888.785</v>
      </c>
      <c r="H612" s="20">
        <v>803.50400000000002</v>
      </c>
    </row>
    <row r="613" spans="1:8" x14ac:dyDescent="0.55000000000000004">
      <c r="A613" s="19">
        <v>44461</v>
      </c>
      <c r="B613" s="20">
        <v>79974.248999999996</v>
      </c>
      <c r="C613" s="20">
        <v>127983.613</v>
      </c>
      <c r="D613" s="20">
        <v>41897.122000000003</v>
      </c>
      <c r="E613" s="20">
        <v>3574.4229999999998</v>
      </c>
      <c r="F613" s="20">
        <v>110567.19100000001</v>
      </c>
      <c r="G613" s="20">
        <v>112978.448</v>
      </c>
      <c r="H613" s="20">
        <v>806.625</v>
      </c>
    </row>
    <row r="614" spans="1:8" x14ac:dyDescent="0.55000000000000004">
      <c r="A614" s="19">
        <v>44462</v>
      </c>
      <c r="B614" s="20">
        <v>80168.838000000003</v>
      </c>
      <c r="C614" s="20">
        <v>128371.595</v>
      </c>
      <c r="D614" s="20">
        <v>42017.538</v>
      </c>
      <c r="E614" s="20">
        <v>3642.826</v>
      </c>
      <c r="F614" s="20">
        <v>111091.946</v>
      </c>
      <c r="G614" s="20">
        <v>113053.447</v>
      </c>
      <c r="H614" s="20">
        <v>808.38</v>
      </c>
    </row>
    <row r="615" spans="1:8" x14ac:dyDescent="0.55000000000000004">
      <c r="A615" s="19">
        <v>44463</v>
      </c>
      <c r="B615" s="20">
        <v>80393.892000000007</v>
      </c>
      <c r="C615" s="20">
        <v>128896.558</v>
      </c>
      <c r="D615" s="20">
        <v>42136.614999999998</v>
      </c>
      <c r="E615" s="20">
        <v>3715.1460000000002</v>
      </c>
      <c r="F615" s="20">
        <v>111614.677</v>
      </c>
      <c r="G615" s="20">
        <v>113128.84</v>
      </c>
      <c r="H615" s="20">
        <v>811.89200000000005</v>
      </c>
    </row>
    <row r="616" spans="1:8" x14ac:dyDescent="0.55000000000000004">
      <c r="A616" s="19">
        <v>44464</v>
      </c>
      <c r="B616" s="20">
        <v>80510.876000000004</v>
      </c>
      <c r="C616" s="20">
        <v>129078.274</v>
      </c>
      <c r="D616" s="20">
        <v>42168.584000000003</v>
      </c>
      <c r="E616" s="20">
        <v>3783.0839999999998</v>
      </c>
      <c r="F616" s="20">
        <v>112051.33199999999</v>
      </c>
      <c r="G616" s="20">
        <v>113128.84</v>
      </c>
      <c r="H616" s="20">
        <v>815.98800000000006</v>
      </c>
    </row>
    <row r="617" spans="1:8" x14ac:dyDescent="0.55000000000000004">
      <c r="A617" s="19">
        <v>44465</v>
      </c>
      <c r="B617" s="20">
        <v>80618.566000000006</v>
      </c>
      <c r="C617" s="20">
        <v>129241.435</v>
      </c>
      <c r="D617" s="20">
        <v>42197.794999999998</v>
      </c>
      <c r="E617" s="20">
        <v>3840.165</v>
      </c>
      <c r="F617" s="20">
        <v>112535.505</v>
      </c>
      <c r="G617" s="20">
        <v>113128.84</v>
      </c>
      <c r="H617" s="20">
        <v>818.13400000000001</v>
      </c>
    </row>
    <row r="618" spans="1:8" x14ac:dyDescent="0.55000000000000004">
      <c r="A618" s="19">
        <v>44466</v>
      </c>
      <c r="B618" s="20">
        <v>80823.664000000004</v>
      </c>
      <c r="C618" s="20">
        <v>129709.867</v>
      </c>
      <c r="D618" s="20">
        <v>42484.125999999997</v>
      </c>
      <c r="E618" s="20">
        <v>3913.0659999999998</v>
      </c>
      <c r="F618" s="20">
        <v>113085.389</v>
      </c>
      <c r="G618" s="20">
        <v>113128.84</v>
      </c>
      <c r="H618" s="20">
        <v>820.08500000000004</v>
      </c>
    </row>
    <row r="619" spans="1:8" x14ac:dyDescent="0.55000000000000004">
      <c r="A619" s="19">
        <v>44467</v>
      </c>
      <c r="B619" s="20">
        <v>80994.001999999993</v>
      </c>
      <c r="C619" s="20">
        <v>130048.539</v>
      </c>
      <c r="D619" s="20">
        <v>42579.402999999998</v>
      </c>
      <c r="E619" s="20">
        <v>3983.3310000000001</v>
      </c>
      <c r="F619" s="20">
        <v>113591.978</v>
      </c>
      <c r="G619" s="20">
        <v>113302.656</v>
      </c>
      <c r="H619" s="20">
        <v>828.66800000000001</v>
      </c>
    </row>
    <row r="620" spans="1:8" x14ac:dyDescent="0.55000000000000004">
      <c r="A620" s="19">
        <v>44468</v>
      </c>
      <c r="B620" s="20">
        <v>81179.891000000003</v>
      </c>
      <c r="C620" s="20">
        <v>130413.158</v>
      </c>
      <c r="D620" s="20">
        <v>42695.222000000002</v>
      </c>
      <c r="E620" s="20">
        <v>4076.3969999999999</v>
      </c>
      <c r="F620" s="20">
        <v>114106.42600000001</v>
      </c>
      <c r="G620" s="20">
        <v>113386.71</v>
      </c>
      <c r="H620" s="20">
        <v>833.54499999999996</v>
      </c>
    </row>
    <row r="621" spans="1:8" x14ac:dyDescent="0.55000000000000004">
      <c r="A621" s="19">
        <v>44469</v>
      </c>
      <c r="B621" s="20">
        <v>81356.822</v>
      </c>
      <c r="C621" s="20">
        <v>130744.75599999999</v>
      </c>
      <c r="D621" s="20">
        <v>42792.627</v>
      </c>
      <c r="E621" s="20">
        <v>4156.2</v>
      </c>
      <c r="F621" s="20">
        <v>114630.85799999999</v>
      </c>
      <c r="G621" s="20">
        <v>113471.25599999999</v>
      </c>
      <c r="H621" s="20">
        <v>837.05600000000004</v>
      </c>
    </row>
    <row r="622" spans="1:8" x14ac:dyDescent="0.55000000000000004">
      <c r="A622" s="19">
        <v>44470</v>
      </c>
      <c r="B622" s="20">
        <v>81566.782999999996</v>
      </c>
      <c r="C622" s="20">
        <v>131209.826</v>
      </c>
      <c r="D622" s="20">
        <v>42931.51</v>
      </c>
      <c r="E622" s="20">
        <v>4246.7460000000001</v>
      </c>
      <c r="F622" s="20">
        <v>115138.518</v>
      </c>
      <c r="G622" s="20">
        <v>113546.944</v>
      </c>
      <c r="H622" s="20">
        <v>842.51800000000003</v>
      </c>
    </row>
    <row r="623" spans="1:8" x14ac:dyDescent="0.55000000000000004">
      <c r="A623" s="19">
        <v>44471</v>
      </c>
      <c r="B623" s="20">
        <v>81671.574999999997</v>
      </c>
      <c r="C623" s="20">
        <v>131354.62899999999</v>
      </c>
      <c r="D623" s="20">
        <v>42978.478999999999</v>
      </c>
      <c r="E623" s="20">
        <v>4319.3370000000004</v>
      </c>
      <c r="F623" s="20">
        <v>115569.77800000001</v>
      </c>
      <c r="G623" s="20">
        <v>113546.944</v>
      </c>
      <c r="H623" s="20">
        <v>848.95500000000004</v>
      </c>
    </row>
    <row r="624" spans="1:8" x14ac:dyDescent="0.55000000000000004">
      <c r="A624" s="19">
        <v>44472</v>
      </c>
      <c r="B624" s="20">
        <v>81765.981</v>
      </c>
      <c r="C624" s="20">
        <v>131489.12899999999</v>
      </c>
      <c r="D624" s="20">
        <v>43016.936999999998</v>
      </c>
      <c r="E624" s="20">
        <v>4397.7839999999997</v>
      </c>
      <c r="F624" s="20">
        <v>116004.93799999999</v>
      </c>
      <c r="G624" s="20">
        <v>113546.944</v>
      </c>
      <c r="H624" s="20">
        <v>854.80799999999999</v>
      </c>
    </row>
    <row r="625" spans="1:8" x14ac:dyDescent="0.55000000000000004">
      <c r="A625" s="19">
        <v>44473</v>
      </c>
      <c r="B625" s="20">
        <v>81955.240000000005</v>
      </c>
      <c r="C625" s="20">
        <v>131918.43</v>
      </c>
      <c r="D625" s="20">
        <v>43227.061000000002</v>
      </c>
      <c r="E625" s="20">
        <v>4490.4229999999998</v>
      </c>
      <c r="F625" s="20">
        <v>116507.39200000001</v>
      </c>
      <c r="G625" s="20">
        <v>113546.944</v>
      </c>
      <c r="H625" s="20">
        <v>859.87900000000002</v>
      </c>
    </row>
    <row r="626" spans="1:8" x14ac:dyDescent="0.55000000000000004">
      <c r="A626" s="19">
        <v>44474</v>
      </c>
      <c r="B626" s="20">
        <v>82106.754000000001</v>
      </c>
      <c r="C626" s="20">
        <v>132204.47</v>
      </c>
      <c r="D626" s="20">
        <v>43302.873</v>
      </c>
      <c r="E626" s="20">
        <v>4568.9859999999999</v>
      </c>
      <c r="F626" s="20">
        <v>116992.283</v>
      </c>
      <c r="G626" s="20">
        <v>113731.882</v>
      </c>
      <c r="H626" s="20">
        <v>868.072</v>
      </c>
    </row>
    <row r="627" spans="1:8" x14ac:dyDescent="0.55000000000000004">
      <c r="A627" s="19">
        <v>44475</v>
      </c>
      <c r="B627" s="20">
        <v>82293.145000000004</v>
      </c>
      <c r="C627" s="20">
        <v>132541.421</v>
      </c>
      <c r="D627" s="20">
        <v>43403.614000000001</v>
      </c>
      <c r="E627" s="20">
        <v>4654.9170000000004</v>
      </c>
      <c r="F627" s="20">
        <v>117559.863</v>
      </c>
      <c r="G627" s="20">
        <v>113802.156</v>
      </c>
      <c r="H627" s="20">
        <v>873.92499999999995</v>
      </c>
    </row>
    <row r="628" spans="1:8" x14ac:dyDescent="0.55000000000000004">
      <c r="A628" s="19">
        <v>44476</v>
      </c>
      <c r="B628" s="20">
        <v>82466.191000000006</v>
      </c>
      <c r="C628" s="20">
        <v>132846.391</v>
      </c>
      <c r="D628" s="20">
        <v>43512.472000000002</v>
      </c>
      <c r="E628" s="20">
        <v>4752.7910000000002</v>
      </c>
      <c r="F628" s="20">
        <v>118142.75</v>
      </c>
      <c r="G628" s="20">
        <v>113884.34</v>
      </c>
      <c r="H628" s="20">
        <v>883.09299999999996</v>
      </c>
    </row>
    <row r="629" spans="1:8" x14ac:dyDescent="0.55000000000000004">
      <c r="A629" s="19">
        <v>44477</v>
      </c>
      <c r="B629" s="20">
        <v>82658.342000000004</v>
      </c>
      <c r="C629" s="20">
        <v>133241.14300000001</v>
      </c>
      <c r="D629" s="20">
        <v>43620.383999999998</v>
      </c>
      <c r="E629" s="20">
        <v>4850.3159999999998</v>
      </c>
      <c r="F629" s="20">
        <v>118654.954</v>
      </c>
      <c r="G629" s="20">
        <v>113957.075</v>
      </c>
      <c r="H629" s="20">
        <v>890.11599999999999</v>
      </c>
    </row>
    <row r="630" spans="1:8" x14ac:dyDescent="0.55000000000000004">
      <c r="A630" s="19">
        <v>44478</v>
      </c>
      <c r="B630" s="20">
        <v>82767.171000000002</v>
      </c>
      <c r="C630" s="20">
        <v>133357.77600000001</v>
      </c>
      <c r="D630" s="20">
        <v>43665.303999999996</v>
      </c>
      <c r="E630" s="20">
        <v>4942.9939999999997</v>
      </c>
      <c r="F630" s="20">
        <v>119233.35400000001</v>
      </c>
      <c r="G630" s="20">
        <v>113957.075</v>
      </c>
      <c r="H630" s="20">
        <v>902.01499999999999</v>
      </c>
    </row>
    <row r="631" spans="1:8" x14ac:dyDescent="0.55000000000000004">
      <c r="A631" s="19">
        <v>44479</v>
      </c>
      <c r="B631" s="20">
        <v>82863.858999999997</v>
      </c>
      <c r="C631" s="20">
        <v>133476.93599999999</v>
      </c>
      <c r="D631" s="20">
        <v>43706.52</v>
      </c>
      <c r="E631" s="20">
        <v>5024.2709999999997</v>
      </c>
      <c r="F631" s="20">
        <v>119726.42600000001</v>
      </c>
      <c r="G631" s="20">
        <v>113957.075</v>
      </c>
      <c r="H631" s="20">
        <v>908.84299999999996</v>
      </c>
    </row>
    <row r="632" spans="1:8" x14ac:dyDescent="0.55000000000000004">
      <c r="A632" s="19">
        <v>44480</v>
      </c>
      <c r="B632" s="20">
        <v>83013.686000000002</v>
      </c>
      <c r="C632" s="20">
        <v>133765.49600000001</v>
      </c>
      <c r="D632" s="20">
        <v>43742.718000000001</v>
      </c>
      <c r="E632" s="20">
        <v>5095.9319999999998</v>
      </c>
      <c r="F632" s="20">
        <v>120305.53</v>
      </c>
      <c r="G632" s="20">
        <v>113957.075</v>
      </c>
      <c r="H632" s="20">
        <v>917.62099999999998</v>
      </c>
    </row>
    <row r="633" spans="1:8" x14ac:dyDescent="0.55000000000000004">
      <c r="A633" s="19">
        <v>44481</v>
      </c>
      <c r="B633" s="20">
        <v>83189.531000000003</v>
      </c>
      <c r="C633" s="20">
        <v>134097.74299999999</v>
      </c>
      <c r="D633" s="20">
        <v>43929.726000000002</v>
      </c>
      <c r="E633" s="20">
        <v>5174.6109999999999</v>
      </c>
      <c r="F633" s="20">
        <v>120858.405</v>
      </c>
      <c r="G633" s="20">
        <v>114128.13499999999</v>
      </c>
      <c r="H633" s="20">
        <v>928.35</v>
      </c>
    </row>
    <row r="634" spans="1:8" x14ac:dyDescent="0.55000000000000004">
      <c r="A634" s="19">
        <v>44482</v>
      </c>
      <c r="B634" s="20">
        <v>83371.297999999995</v>
      </c>
      <c r="C634" s="20">
        <v>134423.52299999999</v>
      </c>
      <c r="D634" s="20">
        <v>44000.048000000003</v>
      </c>
      <c r="E634" s="20">
        <v>5281.0169999999998</v>
      </c>
      <c r="F634" s="20">
        <v>121466.875</v>
      </c>
      <c r="G634" s="20">
        <v>114217.209</v>
      </c>
      <c r="H634" s="20">
        <v>942.39499999999998</v>
      </c>
    </row>
    <row r="635" spans="1:8" x14ac:dyDescent="0.55000000000000004">
      <c r="A635" s="19">
        <v>44483</v>
      </c>
      <c r="B635" s="20">
        <v>83541.494000000006</v>
      </c>
      <c r="C635" s="20">
        <v>134684.69399999999</v>
      </c>
      <c r="D635" s="20">
        <v>44088.021999999997</v>
      </c>
      <c r="E635" s="20">
        <v>5379.201</v>
      </c>
      <c r="F635" s="20">
        <v>122121.04399999999</v>
      </c>
      <c r="G635" s="20">
        <v>114295.849</v>
      </c>
      <c r="H635" s="20">
        <v>955.27</v>
      </c>
    </row>
    <row r="636" spans="1:8" x14ac:dyDescent="0.55000000000000004">
      <c r="A636" s="19">
        <v>44484</v>
      </c>
      <c r="B636" s="20">
        <v>83729.429000000004</v>
      </c>
      <c r="C636" s="20">
        <v>135013.56200000001</v>
      </c>
      <c r="D636" s="20">
        <v>44178.019</v>
      </c>
      <c r="E636" s="20">
        <v>5468.8149999999996</v>
      </c>
      <c r="F636" s="20">
        <v>122770.00900000001</v>
      </c>
      <c r="G636" s="20">
        <v>114361.69500000001</v>
      </c>
      <c r="H636" s="20">
        <v>963.46299999999997</v>
      </c>
    </row>
    <row r="637" spans="1:8" x14ac:dyDescent="0.55000000000000004">
      <c r="A637" s="19">
        <v>44485</v>
      </c>
      <c r="B637" s="20">
        <v>83849.076000000001</v>
      </c>
      <c r="C637" s="20">
        <v>135133.06400000001</v>
      </c>
      <c r="D637" s="20">
        <v>44219.445</v>
      </c>
      <c r="E637" s="20">
        <v>5553.0789999999997</v>
      </c>
      <c r="F637" s="20">
        <v>123398.55</v>
      </c>
      <c r="G637" s="20">
        <v>114361.69500000001</v>
      </c>
      <c r="H637" s="20">
        <v>973.60699999999997</v>
      </c>
    </row>
    <row r="638" spans="1:8" x14ac:dyDescent="0.55000000000000004">
      <c r="A638" s="19">
        <v>44486</v>
      </c>
      <c r="B638" s="20">
        <v>83953.688999999998</v>
      </c>
      <c r="C638" s="20">
        <v>135228.14499999999</v>
      </c>
      <c r="D638" s="20">
        <v>44253.385000000002</v>
      </c>
      <c r="E638" s="20">
        <v>5632.9210000000003</v>
      </c>
      <c r="F638" s="20">
        <v>124054.64</v>
      </c>
      <c r="G638" s="20">
        <v>114361.69500000001</v>
      </c>
      <c r="H638" s="20">
        <v>986.09100000000001</v>
      </c>
    </row>
    <row r="639" spans="1:8" x14ac:dyDescent="0.55000000000000004">
      <c r="A639" s="19">
        <v>44487</v>
      </c>
      <c r="B639" s="20">
        <v>84127.043999999994</v>
      </c>
      <c r="C639" s="20">
        <v>135525.36799999999</v>
      </c>
      <c r="D639" s="20">
        <v>44396.050999999999</v>
      </c>
      <c r="E639" s="20">
        <v>5711.95</v>
      </c>
      <c r="F639" s="20">
        <v>124769.375</v>
      </c>
      <c r="G639" s="20">
        <v>114361.69500000001</v>
      </c>
      <c r="H639" s="20">
        <v>1005.208</v>
      </c>
    </row>
    <row r="640" spans="1:8" x14ac:dyDescent="0.55000000000000004">
      <c r="A640" s="19">
        <v>44488</v>
      </c>
      <c r="B640" s="20">
        <v>84291.290999999997</v>
      </c>
      <c r="C640" s="20">
        <v>135771.413</v>
      </c>
      <c r="D640" s="20">
        <v>44455.55</v>
      </c>
      <c r="E640" s="20">
        <v>5793.2659999999996</v>
      </c>
      <c r="F640" s="20">
        <v>125405.33500000001</v>
      </c>
      <c r="G640" s="20">
        <v>114525.27499999999</v>
      </c>
      <c r="H640" s="20">
        <v>1016.913</v>
      </c>
    </row>
    <row r="641" spans="1:8" x14ac:dyDescent="0.55000000000000004">
      <c r="A641" s="19">
        <v>44489</v>
      </c>
      <c r="B641" s="20">
        <v>84487.982000000004</v>
      </c>
      <c r="C641" s="20">
        <v>136046.62100000001</v>
      </c>
      <c r="D641" s="20">
        <v>44529.207999999999</v>
      </c>
      <c r="E641" s="20">
        <v>5891.9160000000002</v>
      </c>
      <c r="F641" s="20">
        <v>126118.03200000001</v>
      </c>
      <c r="G641" s="20">
        <v>114604.70299999999</v>
      </c>
      <c r="H641" s="20">
        <v>1036.81</v>
      </c>
    </row>
    <row r="642" spans="1:8" x14ac:dyDescent="0.55000000000000004">
      <c r="A642" s="19">
        <v>44490</v>
      </c>
      <c r="B642" s="20">
        <v>84675.740999999995</v>
      </c>
      <c r="C642" s="20">
        <v>136281.174</v>
      </c>
      <c r="D642" s="20">
        <v>44604.152999999998</v>
      </c>
      <c r="E642" s="20">
        <v>5990.6819999999998</v>
      </c>
      <c r="F642" s="20">
        <v>126873.65700000001</v>
      </c>
      <c r="G642" s="20">
        <v>114682.65399999999</v>
      </c>
      <c r="H642" s="20">
        <v>1062.95</v>
      </c>
    </row>
    <row r="643" spans="1:8" x14ac:dyDescent="0.55000000000000004">
      <c r="A643" s="19">
        <v>44491</v>
      </c>
      <c r="B643" s="20">
        <v>84880.57</v>
      </c>
      <c r="C643" s="20">
        <v>136569.41200000001</v>
      </c>
      <c r="D643" s="20">
        <v>44671.951999999997</v>
      </c>
      <c r="E643" s="20">
        <v>6063.7</v>
      </c>
      <c r="F643" s="20">
        <v>127589.16899999999</v>
      </c>
      <c r="G643" s="20">
        <v>114761.59</v>
      </c>
      <c r="H643" s="20">
        <v>1083.432</v>
      </c>
    </row>
    <row r="644" spans="1:8" x14ac:dyDescent="0.55000000000000004">
      <c r="A644" s="19">
        <v>44492</v>
      </c>
      <c r="B644" s="20">
        <v>85015.221999999994</v>
      </c>
      <c r="C644" s="20">
        <v>136666.77900000001</v>
      </c>
      <c r="D644" s="20">
        <v>44718.053999999996</v>
      </c>
      <c r="E644" s="20">
        <v>6148.0020000000004</v>
      </c>
      <c r="F644" s="20">
        <v>128249.569</v>
      </c>
      <c r="G644" s="20">
        <v>114761.59</v>
      </c>
      <c r="H644" s="20">
        <v>1099.819</v>
      </c>
    </row>
    <row r="645" spans="1:8" x14ac:dyDescent="0.55000000000000004">
      <c r="A645" s="19">
        <v>44493</v>
      </c>
      <c r="B645" s="20">
        <v>85121.993000000002</v>
      </c>
      <c r="C645" s="20">
        <v>136724.36199999999</v>
      </c>
      <c r="D645" s="20">
        <v>44757.351999999999</v>
      </c>
      <c r="E645" s="20">
        <v>6213.3029999999999</v>
      </c>
      <c r="F645" s="20">
        <v>128818.264</v>
      </c>
      <c r="G645" s="20">
        <v>114761.59</v>
      </c>
      <c r="H645" s="20">
        <v>1121.472</v>
      </c>
    </row>
    <row r="646" spans="1:8" x14ac:dyDescent="0.55000000000000004">
      <c r="A646" s="19">
        <v>44494</v>
      </c>
      <c r="B646" s="20">
        <v>85314.123999999996</v>
      </c>
      <c r="C646" s="20">
        <v>137062.508</v>
      </c>
      <c r="D646" s="20">
        <v>44845.536999999997</v>
      </c>
      <c r="E646" s="20">
        <v>6282.5590000000002</v>
      </c>
      <c r="F646" s="20">
        <v>129348.48699999999</v>
      </c>
      <c r="G646" s="20">
        <v>114761.59</v>
      </c>
      <c r="H646" s="20">
        <v>1135.712</v>
      </c>
    </row>
    <row r="647" spans="1:8" x14ac:dyDescent="0.55000000000000004">
      <c r="A647" s="19">
        <v>44495</v>
      </c>
      <c r="B647" s="20">
        <v>85482.54</v>
      </c>
      <c r="C647" s="20">
        <v>137262.739</v>
      </c>
      <c r="D647" s="20">
        <v>44893.004999999997</v>
      </c>
      <c r="E647" s="20">
        <v>6354.2969999999996</v>
      </c>
      <c r="F647" s="20">
        <v>129986.705</v>
      </c>
      <c r="G647" s="20">
        <v>114985.504</v>
      </c>
      <c r="H647" s="20">
        <v>1150.732</v>
      </c>
    </row>
    <row r="648" spans="1:8" x14ac:dyDescent="0.55000000000000004">
      <c r="A648" s="19">
        <v>44496</v>
      </c>
      <c r="B648" s="20">
        <v>85710.258000000002</v>
      </c>
      <c r="C648" s="20">
        <v>137570.83600000001</v>
      </c>
      <c r="D648" s="20">
        <v>44962.616999999998</v>
      </c>
      <c r="E648" s="20">
        <v>6433.326</v>
      </c>
      <c r="F648" s="20">
        <v>130631.50599999999</v>
      </c>
      <c r="G648" s="20">
        <v>115109.41899999999</v>
      </c>
      <c r="H648" s="20">
        <v>1169.4590000000001</v>
      </c>
    </row>
    <row r="649" spans="1:8" x14ac:dyDescent="0.55000000000000004">
      <c r="A649" s="19">
        <v>44497</v>
      </c>
      <c r="B649" s="20">
        <v>85911.508000000002</v>
      </c>
      <c r="C649" s="20">
        <v>137796.41</v>
      </c>
      <c r="D649" s="20">
        <v>45032.177000000003</v>
      </c>
      <c r="E649" s="20">
        <v>6506.46</v>
      </c>
      <c r="F649" s="20">
        <v>131204.378</v>
      </c>
      <c r="G649" s="20">
        <v>115197.213</v>
      </c>
      <c r="H649" s="20">
        <v>1194.624</v>
      </c>
    </row>
    <row r="650" spans="1:8" x14ac:dyDescent="0.55000000000000004">
      <c r="A650" s="19">
        <v>44498</v>
      </c>
      <c r="B650" s="20">
        <v>86131.67</v>
      </c>
      <c r="C650" s="20">
        <v>138082.092</v>
      </c>
      <c r="D650" s="20">
        <v>45098.741999999998</v>
      </c>
      <c r="E650" s="20">
        <v>6568.0770000000002</v>
      </c>
      <c r="F650" s="20">
        <v>131837.14199999999</v>
      </c>
      <c r="G650" s="20">
        <v>115304.495</v>
      </c>
      <c r="H650" s="20">
        <v>1226.03</v>
      </c>
    </row>
    <row r="651" spans="1:8" x14ac:dyDescent="0.55000000000000004">
      <c r="A651" s="19">
        <v>44499</v>
      </c>
      <c r="B651" s="20">
        <v>86284.062999999995</v>
      </c>
      <c r="C651" s="20">
        <v>138185.098</v>
      </c>
      <c r="D651" s="20">
        <v>45145.711000000003</v>
      </c>
      <c r="E651" s="20">
        <v>6614.0280000000002</v>
      </c>
      <c r="F651" s="20">
        <v>132435.408</v>
      </c>
      <c r="G651" s="20">
        <v>115304.495</v>
      </c>
      <c r="H651" s="20">
        <v>1253.9259999999999</v>
      </c>
    </row>
    <row r="652" spans="1:8" x14ac:dyDescent="0.55000000000000004">
      <c r="A652" s="19">
        <v>44500</v>
      </c>
      <c r="B652" s="20">
        <v>86415.622000000003</v>
      </c>
      <c r="C652" s="20">
        <v>138282.19099999999</v>
      </c>
      <c r="D652" s="20">
        <v>45186.769</v>
      </c>
      <c r="E652" s="20">
        <v>6670.8760000000002</v>
      </c>
      <c r="F652" s="20">
        <v>132988.91399999999</v>
      </c>
      <c r="G652" s="20">
        <v>115304.495</v>
      </c>
      <c r="H652" s="20">
        <v>1286.308</v>
      </c>
    </row>
    <row r="653" spans="1:8" x14ac:dyDescent="0.55000000000000004">
      <c r="A653" s="19">
        <v>44501</v>
      </c>
      <c r="B653" s="20">
        <v>86611.014999999999</v>
      </c>
      <c r="C653" s="20">
        <v>138622.37700000001</v>
      </c>
      <c r="D653" s="20">
        <v>45265.654999999999</v>
      </c>
      <c r="E653" s="20">
        <v>6714.8879999999999</v>
      </c>
      <c r="F653" s="20">
        <v>133571.77100000001</v>
      </c>
      <c r="G653" s="20">
        <v>115304.495</v>
      </c>
      <c r="H653" s="20">
        <v>1311.472</v>
      </c>
    </row>
    <row r="654" spans="1:8" x14ac:dyDescent="0.55000000000000004">
      <c r="A654" s="19">
        <v>44502</v>
      </c>
      <c r="B654" s="20">
        <v>86775.884000000005</v>
      </c>
      <c r="C654" s="20">
        <v>138828.853</v>
      </c>
      <c r="D654" s="20">
        <v>45316.957999999999</v>
      </c>
      <c r="E654" s="20">
        <v>6757.97</v>
      </c>
      <c r="F654" s="20">
        <v>134064.97500000001</v>
      </c>
      <c r="G654" s="20">
        <v>115576.242</v>
      </c>
      <c r="H654" s="20">
        <v>1332.7349999999999</v>
      </c>
    </row>
    <row r="655" spans="1:8" x14ac:dyDescent="0.55000000000000004">
      <c r="A655" s="19">
        <v>44503</v>
      </c>
      <c r="B655" s="20">
        <v>87017.918000000005</v>
      </c>
      <c r="C655" s="20">
        <v>139085.95800000001</v>
      </c>
      <c r="D655" s="20">
        <v>45379.95</v>
      </c>
      <c r="E655" s="20">
        <v>6817.5709999999999</v>
      </c>
      <c r="F655" s="20">
        <v>134664.25200000001</v>
      </c>
      <c r="G655" s="20">
        <v>115689.62699999999</v>
      </c>
      <c r="H655" s="20">
        <v>1360.0450000000001</v>
      </c>
    </row>
    <row r="656" spans="1:8" x14ac:dyDescent="0.55000000000000004">
      <c r="A656" s="19">
        <v>44504</v>
      </c>
      <c r="B656" s="20">
        <v>87259.653999999995</v>
      </c>
      <c r="C656" s="20">
        <v>139330.58499999999</v>
      </c>
      <c r="D656" s="20">
        <v>45450.351000000002</v>
      </c>
      <c r="E656" s="20">
        <v>6878.8389999999999</v>
      </c>
      <c r="F656" s="20">
        <v>135201.454</v>
      </c>
      <c r="G656" s="20">
        <v>115772.696</v>
      </c>
      <c r="H656" s="20">
        <v>1392.4269999999999</v>
      </c>
    </row>
    <row r="657" spans="1:8" x14ac:dyDescent="0.55000000000000004">
      <c r="A657" s="19">
        <v>44505</v>
      </c>
      <c r="B657" s="20">
        <v>87505.804999999993</v>
      </c>
      <c r="C657" s="20">
        <v>139621.53</v>
      </c>
      <c r="D657" s="20">
        <v>45517.862000000001</v>
      </c>
      <c r="E657" s="20">
        <v>6938.3239999999996</v>
      </c>
      <c r="F657" s="20">
        <v>135696.886</v>
      </c>
      <c r="G657" s="20">
        <v>115853.89599999999</v>
      </c>
      <c r="H657" s="20">
        <v>1432.222</v>
      </c>
    </row>
    <row r="658" spans="1:8" x14ac:dyDescent="0.55000000000000004">
      <c r="A658" s="19">
        <v>44506</v>
      </c>
      <c r="B658" s="20">
        <v>87692.745999999999</v>
      </c>
      <c r="C658" s="20">
        <v>139726.24100000001</v>
      </c>
      <c r="D658" s="20">
        <v>45555.478999999999</v>
      </c>
      <c r="E658" s="20">
        <v>6992.1080000000002</v>
      </c>
      <c r="F658" s="20">
        <v>136140.62299999999</v>
      </c>
      <c r="G658" s="20">
        <v>115853.89599999999</v>
      </c>
      <c r="H658" s="20">
        <v>1454.46</v>
      </c>
    </row>
    <row r="659" spans="1:8" x14ac:dyDescent="0.55000000000000004">
      <c r="A659" s="19">
        <v>44507</v>
      </c>
      <c r="B659" s="20">
        <v>87844.997000000003</v>
      </c>
      <c r="C659" s="20">
        <v>139836.867</v>
      </c>
      <c r="D659" s="20">
        <v>45587.868000000002</v>
      </c>
      <c r="E659" s="20">
        <v>7041.1229999999996</v>
      </c>
      <c r="F659" s="20">
        <v>136579.50700000001</v>
      </c>
      <c r="G659" s="20">
        <v>115853.89599999999</v>
      </c>
      <c r="H659" s="20">
        <v>1491.914</v>
      </c>
    </row>
    <row r="660" spans="1:8" x14ac:dyDescent="0.55000000000000004">
      <c r="A660" s="19">
        <v>44508</v>
      </c>
      <c r="B660" s="20">
        <v>88085.042000000001</v>
      </c>
      <c r="C660" s="20">
        <v>140169.54399999999</v>
      </c>
      <c r="D660" s="20">
        <v>45707.207999999999</v>
      </c>
      <c r="E660" s="20">
        <v>7091.223</v>
      </c>
      <c r="F660" s="20">
        <v>137049.89799999999</v>
      </c>
      <c r="G660" s="20">
        <v>115853.89599999999</v>
      </c>
      <c r="H660" s="20">
        <v>1516.6880000000001</v>
      </c>
    </row>
    <row r="661" spans="1:8" x14ac:dyDescent="0.55000000000000004">
      <c r="A661" s="19">
        <v>44509</v>
      </c>
      <c r="B661" s="20">
        <v>88300.566999999995</v>
      </c>
      <c r="C661" s="20">
        <v>140404.93700000001</v>
      </c>
      <c r="D661" s="20">
        <v>45772.406999999999</v>
      </c>
      <c r="E661" s="20">
        <v>7137.7950000000001</v>
      </c>
      <c r="F661" s="20">
        <v>137531.93</v>
      </c>
      <c r="G661" s="20">
        <v>116060.38800000001</v>
      </c>
      <c r="H661" s="20">
        <v>1545.364</v>
      </c>
    </row>
    <row r="662" spans="1:8" x14ac:dyDescent="0.55000000000000004">
      <c r="A662" s="19">
        <v>44510</v>
      </c>
      <c r="B662" s="20">
        <v>88597.56</v>
      </c>
      <c r="C662" s="20">
        <v>140690.49900000001</v>
      </c>
      <c r="D662" s="20">
        <v>45844.067999999999</v>
      </c>
      <c r="E662" s="20">
        <v>7198.1319999999996</v>
      </c>
      <c r="F662" s="20">
        <v>138110.476</v>
      </c>
      <c r="G662" s="20">
        <v>116190.898</v>
      </c>
      <c r="H662" s="20">
        <v>1581.453</v>
      </c>
    </row>
    <row r="663" spans="1:8" x14ac:dyDescent="0.55000000000000004">
      <c r="A663" s="19">
        <v>44511</v>
      </c>
      <c r="B663" s="20">
        <v>88850.055999999997</v>
      </c>
      <c r="C663" s="20">
        <v>140863.64300000001</v>
      </c>
      <c r="D663" s="20">
        <v>45886.571000000004</v>
      </c>
      <c r="E663" s="20">
        <v>7252.9639999999999</v>
      </c>
      <c r="F663" s="20">
        <v>138733.93</v>
      </c>
      <c r="G663" s="20">
        <v>116290.7</v>
      </c>
      <c r="H663" s="20">
        <v>1620.2719999999999</v>
      </c>
    </row>
    <row r="664" spans="1:8" x14ac:dyDescent="0.55000000000000004">
      <c r="A664" s="19">
        <v>44512</v>
      </c>
      <c r="B664" s="20">
        <v>89174.28</v>
      </c>
      <c r="C664" s="20">
        <v>141294.68900000001</v>
      </c>
      <c r="D664" s="20">
        <v>45988.442000000003</v>
      </c>
      <c r="E664" s="20">
        <v>7309.268</v>
      </c>
      <c r="F664" s="20">
        <v>139306.56899999999</v>
      </c>
      <c r="G664" s="20">
        <v>116383.12</v>
      </c>
      <c r="H664" s="20">
        <v>1654.605</v>
      </c>
    </row>
    <row r="665" spans="1:8" x14ac:dyDescent="0.55000000000000004">
      <c r="A665" s="19">
        <v>44513</v>
      </c>
      <c r="B665" s="20">
        <v>89387.126999999993</v>
      </c>
      <c r="C665" s="20">
        <v>141426.70800000001</v>
      </c>
      <c r="D665" s="20">
        <v>46026.400000000001</v>
      </c>
      <c r="E665" s="20">
        <v>7352.5050000000001</v>
      </c>
      <c r="F665" s="20">
        <v>139861.56899999999</v>
      </c>
      <c r="G665" s="20">
        <v>116383.12</v>
      </c>
      <c r="H665" s="20">
        <v>1695.57</v>
      </c>
    </row>
    <row r="666" spans="1:8" x14ac:dyDescent="0.55000000000000004">
      <c r="A666" s="19">
        <v>44514</v>
      </c>
      <c r="B666" s="20">
        <v>89566.463000000003</v>
      </c>
      <c r="C666" s="20">
        <v>141522.56400000001</v>
      </c>
      <c r="D666" s="20">
        <v>46060.576000000001</v>
      </c>
      <c r="E666" s="20">
        <v>7391.0889999999999</v>
      </c>
      <c r="F666" s="20">
        <v>140394.15299999999</v>
      </c>
      <c r="G666" s="20">
        <v>116383.12</v>
      </c>
      <c r="H666" s="20">
        <v>1729.5129999999999</v>
      </c>
    </row>
    <row r="667" spans="1:8" x14ac:dyDescent="0.55000000000000004">
      <c r="A667" s="19">
        <v>44515</v>
      </c>
      <c r="B667" s="20">
        <v>89867.290999999997</v>
      </c>
      <c r="C667" s="20">
        <v>141925.19</v>
      </c>
      <c r="D667" s="20">
        <v>46166.334000000003</v>
      </c>
      <c r="E667" s="20">
        <v>7430.4089999999997</v>
      </c>
      <c r="F667" s="20">
        <v>140971.70300000001</v>
      </c>
      <c r="G667" s="20">
        <v>116383.12</v>
      </c>
      <c r="H667" s="20">
        <v>1772.819</v>
      </c>
    </row>
    <row r="668" spans="1:8" x14ac:dyDescent="0.55000000000000004">
      <c r="A668" s="19">
        <v>44516</v>
      </c>
      <c r="B668" s="20">
        <v>90139.91</v>
      </c>
      <c r="C668" s="20">
        <v>142187.33199999999</v>
      </c>
      <c r="D668" s="20">
        <v>46221.682999999997</v>
      </c>
      <c r="E668" s="20">
        <v>7478.0280000000002</v>
      </c>
      <c r="F668" s="20">
        <v>141513.59599999999</v>
      </c>
      <c r="G668" s="20">
        <v>116641.186</v>
      </c>
      <c r="H668" s="20">
        <v>1811.248</v>
      </c>
    </row>
    <row r="669" spans="1:8" x14ac:dyDescent="0.55000000000000004">
      <c r="A669" s="19">
        <v>44517</v>
      </c>
      <c r="B669" s="20">
        <v>90490.631999999998</v>
      </c>
      <c r="C669" s="20">
        <v>142526.277</v>
      </c>
      <c r="D669" s="20">
        <v>46290.322999999997</v>
      </c>
      <c r="E669" s="20">
        <v>7527.1589999999997</v>
      </c>
      <c r="F669" s="20">
        <v>142071.25099999999</v>
      </c>
      <c r="G669" s="20">
        <v>116768.54700000001</v>
      </c>
      <c r="H669" s="20">
        <v>1843.825</v>
      </c>
    </row>
    <row r="670" spans="1:8" x14ac:dyDescent="0.55000000000000004">
      <c r="A670" s="19">
        <v>44518</v>
      </c>
      <c r="B670" s="20">
        <v>90844.345000000001</v>
      </c>
      <c r="C670" s="20">
        <v>142856.20499999999</v>
      </c>
      <c r="D670" s="20">
        <v>46364.874000000003</v>
      </c>
      <c r="E670" s="20">
        <v>7585.5190000000002</v>
      </c>
      <c r="F670" s="20">
        <v>142760.82699999999</v>
      </c>
      <c r="G670" s="20">
        <v>116888.62300000001</v>
      </c>
      <c r="H670" s="20">
        <v>1882.8389999999999</v>
      </c>
    </row>
    <row r="671" spans="1:8" x14ac:dyDescent="0.55000000000000004">
      <c r="A671" s="19">
        <v>44519</v>
      </c>
      <c r="B671" s="20">
        <v>91202.07</v>
      </c>
      <c r="C671" s="20">
        <v>143237.28700000001</v>
      </c>
      <c r="D671" s="20">
        <v>46437.35</v>
      </c>
      <c r="E671" s="20">
        <v>7638.2560000000003</v>
      </c>
      <c r="F671" s="20">
        <v>143411.28700000001</v>
      </c>
      <c r="G671" s="20">
        <v>116999.645</v>
      </c>
      <c r="H671" s="20">
        <v>1916.1969999999999</v>
      </c>
    </row>
    <row r="672" spans="1:8" x14ac:dyDescent="0.55000000000000004">
      <c r="A672" s="19">
        <v>44520</v>
      </c>
      <c r="B672" s="20">
        <v>91469.918000000005</v>
      </c>
      <c r="C672" s="20">
        <v>143373.538</v>
      </c>
      <c r="D672" s="20">
        <v>46486.262999999999</v>
      </c>
      <c r="E672" s="20">
        <v>7695.0649999999996</v>
      </c>
      <c r="F672" s="20">
        <v>143998.51300000001</v>
      </c>
      <c r="G672" s="20">
        <v>116999.645</v>
      </c>
      <c r="H672" s="20">
        <v>1945.2629999999999</v>
      </c>
    </row>
    <row r="673" spans="1:8" x14ac:dyDescent="0.55000000000000004">
      <c r="A673" s="19">
        <v>44521</v>
      </c>
      <c r="B673" s="20">
        <v>91691.513000000006</v>
      </c>
      <c r="C673" s="20">
        <v>143493.18700000001</v>
      </c>
      <c r="D673" s="20">
        <v>46524.877999999997</v>
      </c>
      <c r="E673" s="20">
        <v>7741.8689999999997</v>
      </c>
      <c r="F673" s="20">
        <v>144580.60800000001</v>
      </c>
      <c r="G673" s="20">
        <v>116999.645</v>
      </c>
      <c r="H673" s="20">
        <v>1985.057</v>
      </c>
    </row>
    <row r="674" spans="1:8" x14ac:dyDescent="0.55000000000000004">
      <c r="A674" s="19">
        <v>44522</v>
      </c>
      <c r="B674" s="20">
        <v>92064.141000000003</v>
      </c>
      <c r="C674" s="20">
        <v>143927.592</v>
      </c>
      <c r="D674" s="20">
        <v>46634.288</v>
      </c>
      <c r="E674" s="20">
        <v>7780.7240000000002</v>
      </c>
      <c r="F674" s="20">
        <v>145234.367</v>
      </c>
      <c r="G674" s="20">
        <v>116999.645</v>
      </c>
      <c r="H674" s="20">
        <v>2027.3879999999999</v>
      </c>
    </row>
    <row r="675" spans="1:8" x14ac:dyDescent="0.55000000000000004">
      <c r="A675" s="19">
        <v>44523</v>
      </c>
      <c r="B675" s="20">
        <v>92367.282999999996</v>
      </c>
      <c r="C675" s="20">
        <v>144201.97700000001</v>
      </c>
      <c r="D675" s="20">
        <v>46696.754999999997</v>
      </c>
      <c r="E675" s="20">
        <v>7837.4939999999997</v>
      </c>
      <c r="F675" s="20">
        <v>145860.06400000001</v>
      </c>
      <c r="G675" s="20">
        <v>117376.11599999999</v>
      </c>
      <c r="H675" s="20">
        <v>2069.5239999999999</v>
      </c>
    </row>
    <row r="676" spans="1:8" x14ac:dyDescent="0.55000000000000004">
      <c r="A676" s="19">
        <v>44524</v>
      </c>
      <c r="B676" s="20">
        <v>92763.115999999995</v>
      </c>
      <c r="C676" s="20">
        <v>144537.12599999999</v>
      </c>
      <c r="D676" s="20">
        <v>46770.228999999999</v>
      </c>
      <c r="E676" s="20">
        <v>7896.7070000000003</v>
      </c>
      <c r="F676" s="20">
        <v>146487.38800000001</v>
      </c>
      <c r="G676" s="20">
        <v>117580.443</v>
      </c>
      <c r="H676" s="20">
        <v>2104.6370000000002</v>
      </c>
    </row>
    <row r="677" spans="1:8" x14ac:dyDescent="0.55000000000000004">
      <c r="A677" s="19">
        <v>44525</v>
      </c>
      <c r="B677" s="20">
        <v>93099.698999999993</v>
      </c>
      <c r="C677" s="20">
        <v>144655.231</v>
      </c>
      <c r="D677" s="20">
        <v>46885.733</v>
      </c>
      <c r="E677" s="20">
        <v>7959.7979999999998</v>
      </c>
      <c r="F677" s="20">
        <v>147174.04699999999</v>
      </c>
      <c r="G677" s="20">
        <v>117782.409</v>
      </c>
      <c r="H677" s="20">
        <v>2139.165</v>
      </c>
    </row>
    <row r="678" spans="1:8" x14ac:dyDescent="0.55000000000000004">
      <c r="A678" s="19">
        <v>44526</v>
      </c>
      <c r="B678" s="20">
        <v>93456.104000000007</v>
      </c>
      <c r="C678" s="20">
        <v>144815.69899999999</v>
      </c>
      <c r="D678" s="20">
        <v>46965.196000000004</v>
      </c>
      <c r="E678" s="20">
        <v>8017.1890000000003</v>
      </c>
      <c r="F678" s="20">
        <v>147901.845</v>
      </c>
      <c r="G678" s="20">
        <v>117995.004</v>
      </c>
      <c r="H678" s="20">
        <v>2168.0349999999999</v>
      </c>
    </row>
    <row r="679" spans="1:8" x14ac:dyDescent="0.55000000000000004">
      <c r="A679" s="19">
        <v>44527</v>
      </c>
      <c r="B679" s="20">
        <v>93721.203999999998</v>
      </c>
      <c r="C679" s="20">
        <v>144895.41899999999</v>
      </c>
      <c r="D679" s="20">
        <v>47023.040000000001</v>
      </c>
      <c r="E679" s="20">
        <v>8065.0789999999997</v>
      </c>
      <c r="F679" s="20">
        <v>148484.981</v>
      </c>
      <c r="G679" s="20">
        <v>117995.004</v>
      </c>
      <c r="H679" s="20">
        <v>2196.5160000000001</v>
      </c>
    </row>
    <row r="680" spans="1:8" x14ac:dyDescent="0.55000000000000004">
      <c r="A680" s="19">
        <v>44528</v>
      </c>
      <c r="B680" s="20">
        <v>93958.133000000002</v>
      </c>
      <c r="C680" s="20">
        <v>145025.03400000001</v>
      </c>
      <c r="D680" s="20">
        <v>47068.59</v>
      </c>
      <c r="E680" s="20">
        <v>8109.8670000000002</v>
      </c>
      <c r="F680" s="20">
        <v>149022.696</v>
      </c>
      <c r="G680" s="20">
        <v>117995.004</v>
      </c>
      <c r="H680" s="20">
        <v>2232.4090000000001</v>
      </c>
    </row>
    <row r="681" spans="1:8" x14ac:dyDescent="0.55000000000000004">
      <c r="A681" s="19">
        <v>44529</v>
      </c>
      <c r="B681" s="20">
        <v>94358.127999999997</v>
      </c>
      <c r="C681" s="20">
        <v>145584.636</v>
      </c>
      <c r="D681" s="20">
        <v>47167.728999999999</v>
      </c>
      <c r="E681" s="20">
        <v>8152.4830000000002</v>
      </c>
      <c r="F681" s="20">
        <v>149643.21799999999</v>
      </c>
      <c r="G681" s="20">
        <v>117995.004</v>
      </c>
      <c r="H681" s="20">
        <v>2258.1590000000001</v>
      </c>
    </row>
    <row r="682" spans="1:8" x14ac:dyDescent="0.55000000000000004">
      <c r="A682" s="19">
        <v>44530</v>
      </c>
      <c r="B682" s="20">
        <v>94716.846000000005</v>
      </c>
      <c r="C682" s="20">
        <v>145936.41099999999</v>
      </c>
      <c r="D682" s="20">
        <v>47236.500999999997</v>
      </c>
      <c r="E682" s="20">
        <v>8207.4310000000005</v>
      </c>
      <c r="F682" s="20">
        <v>150228.49400000001</v>
      </c>
      <c r="G682" s="20">
        <v>118586.628</v>
      </c>
      <c r="H682" s="20">
        <v>2286.835</v>
      </c>
    </row>
    <row r="683" spans="1:8" x14ac:dyDescent="0.55000000000000004">
      <c r="A683" s="19">
        <v>44531</v>
      </c>
      <c r="B683" s="20">
        <v>95148.051000000007</v>
      </c>
      <c r="C683" s="20">
        <v>146348.261</v>
      </c>
      <c r="D683" s="20">
        <v>47326.182999999997</v>
      </c>
      <c r="E683" s="20">
        <v>8273.43</v>
      </c>
      <c r="F683" s="20">
        <v>150925.43</v>
      </c>
      <c r="G683" s="20">
        <v>118846.368</v>
      </c>
      <c r="H683" s="20">
        <v>2320.3870000000002</v>
      </c>
    </row>
    <row r="684" spans="1:8" x14ac:dyDescent="0.55000000000000004">
      <c r="A684" s="19">
        <v>44532</v>
      </c>
      <c r="B684" s="20">
        <v>95585.376999999993</v>
      </c>
      <c r="C684" s="20">
        <v>146765.337</v>
      </c>
      <c r="D684" s="20">
        <v>47415.103000000003</v>
      </c>
      <c r="E684" s="20">
        <v>8332.4490000000005</v>
      </c>
      <c r="F684" s="20">
        <v>151706.66800000001</v>
      </c>
      <c r="G684" s="20">
        <v>119086.227</v>
      </c>
      <c r="H684" s="20">
        <v>2339.3090000000002</v>
      </c>
    </row>
    <row r="685" spans="1:8" x14ac:dyDescent="0.55000000000000004">
      <c r="A685" s="19">
        <v>44533</v>
      </c>
      <c r="B685" s="20">
        <v>96037.679000000004</v>
      </c>
      <c r="C685" s="20">
        <v>147241.79500000001</v>
      </c>
      <c r="D685" s="20">
        <v>47510.642</v>
      </c>
      <c r="E685" s="20">
        <v>8398.6810000000005</v>
      </c>
      <c r="F685" s="20">
        <v>152451.94200000001</v>
      </c>
      <c r="G685" s="20">
        <v>119303.743</v>
      </c>
      <c r="H685" s="20">
        <v>2357.8409999999999</v>
      </c>
    </row>
    <row r="686" spans="1:8" x14ac:dyDescent="0.55000000000000004">
      <c r="A686" s="19">
        <v>44534</v>
      </c>
      <c r="B686" s="20">
        <v>96346.736000000004</v>
      </c>
      <c r="C686" s="20">
        <v>147441.07699999999</v>
      </c>
      <c r="D686" s="20">
        <v>47579.519</v>
      </c>
      <c r="E686" s="20">
        <v>8447.1139999999996</v>
      </c>
      <c r="F686" s="20">
        <v>153063.32999999999</v>
      </c>
      <c r="G686" s="20">
        <v>119303.743</v>
      </c>
      <c r="H686" s="20">
        <v>2378.9090000000001</v>
      </c>
    </row>
    <row r="687" spans="1:8" x14ac:dyDescent="0.55000000000000004">
      <c r="A687" s="19">
        <v>44535</v>
      </c>
      <c r="B687" s="20">
        <v>96596.410999999993</v>
      </c>
      <c r="C687" s="20">
        <v>147606.837</v>
      </c>
      <c r="D687" s="20">
        <v>47640.2</v>
      </c>
      <c r="E687" s="20">
        <v>8496.9429999999993</v>
      </c>
      <c r="F687" s="20">
        <v>153701.856</v>
      </c>
      <c r="G687" s="20">
        <v>119303.743</v>
      </c>
      <c r="H687" s="20">
        <v>2405.4389999999999</v>
      </c>
    </row>
    <row r="688" spans="1:8" x14ac:dyDescent="0.55000000000000004">
      <c r="A688" s="19">
        <v>44536</v>
      </c>
      <c r="B688" s="20">
        <v>96970.635999999999</v>
      </c>
      <c r="C688" s="20">
        <v>148140.57399999999</v>
      </c>
      <c r="D688" s="20">
        <v>47763.322</v>
      </c>
      <c r="E688" s="20">
        <v>8552.5490000000009</v>
      </c>
      <c r="F688" s="20">
        <v>154449.90100000001</v>
      </c>
      <c r="G688" s="20">
        <v>119303.743</v>
      </c>
      <c r="H688" s="20">
        <v>2424.3609999999999</v>
      </c>
    </row>
    <row r="689" spans="1:8" x14ac:dyDescent="0.55000000000000004">
      <c r="A689" s="19">
        <v>44537</v>
      </c>
      <c r="B689" s="20">
        <v>97358.019</v>
      </c>
      <c r="C689" s="20">
        <v>148480.78599999999</v>
      </c>
      <c r="D689" s="20">
        <v>47848.826999999997</v>
      </c>
      <c r="E689" s="20">
        <v>8618.6650000000009</v>
      </c>
      <c r="F689" s="20">
        <v>155113.07199999999</v>
      </c>
      <c r="G689" s="20">
        <v>120033.25900000001</v>
      </c>
      <c r="H689" s="20">
        <v>2441.527</v>
      </c>
    </row>
    <row r="690" spans="1:8" x14ac:dyDescent="0.55000000000000004">
      <c r="A690" s="19">
        <v>44538</v>
      </c>
      <c r="B690" s="20">
        <v>97797.426000000007</v>
      </c>
      <c r="C690" s="20">
        <v>148931.07800000001</v>
      </c>
      <c r="D690" s="20">
        <v>47952.273999999998</v>
      </c>
      <c r="E690" s="20">
        <v>8682.8029999999999</v>
      </c>
      <c r="F690" s="20">
        <v>155858.75700000001</v>
      </c>
      <c r="G690" s="20">
        <v>120361.50199999999</v>
      </c>
      <c r="H690" s="20">
        <v>2462.0100000000002</v>
      </c>
    </row>
    <row r="691" spans="1:8" x14ac:dyDescent="0.55000000000000004">
      <c r="A691" s="19">
        <v>44539</v>
      </c>
      <c r="B691" s="20">
        <v>98218.034</v>
      </c>
      <c r="C691" s="20">
        <v>149305.13800000001</v>
      </c>
      <c r="D691" s="20">
        <v>48070.877999999997</v>
      </c>
      <c r="E691" s="20">
        <v>8749.1509999999998</v>
      </c>
      <c r="F691" s="20">
        <v>156595.04399999999</v>
      </c>
      <c r="G691" s="20">
        <v>120672.81600000001</v>
      </c>
      <c r="H691" s="20">
        <v>2462.0100000000002</v>
      </c>
    </row>
    <row r="692" spans="1:8" x14ac:dyDescent="0.55000000000000004">
      <c r="A692" s="19">
        <v>44540</v>
      </c>
      <c r="B692" s="20">
        <v>98651.02</v>
      </c>
      <c r="C692" s="20">
        <v>149780.34599999999</v>
      </c>
      <c r="D692" s="20">
        <v>48151.917000000001</v>
      </c>
      <c r="E692" s="20">
        <v>8817.2829999999994</v>
      </c>
      <c r="F692" s="20">
        <v>157451.67000000001</v>
      </c>
      <c r="G692" s="20">
        <v>120984.03200000001</v>
      </c>
      <c r="H692" s="20">
        <v>2493.221</v>
      </c>
    </row>
    <row r="693" spans="1:8" x14ac:dyDescent="0.55000000000000004">
      <c r="A693" s="19">
        <v>44541</v>
      </c>
      <c r="B693" s="20">
        <v>98943.962</v>
      </c>
      <c r="C693" s="20">
        <v>149950.323</v>
      </c>
      <c r="D693" s="20">
        <v>48302.779000000002</v>
      </c>
      <c r="E693" s="20">
        <v>8877.116</v>
      </c>
      <c r="F693" s="20">
        <v>158220.59299999999</v>
      </c>
      <c r="G693" s="20">
        <v>120984.03200000001</v>
      </c>
      <c r="H693" s="20">
        <v>2513.3139999999999</v>
      </c>
    </row>
    <row r="694" spans="1:8" x14ac:dyDescent="0.55000000000000004">
      <c r="A694" s="19">
        <v>44542</v>
      </c>
      <c r="B694" s="20">
        <v>99183.2</v>
      </c>
      <c r="C694" s="20">
        <v>150107.43900000001</v>
      </c>
      <c r="D694" s="20">
        <v>48395.535000000003</v>
      </c>
      <c r="E694" s="20">
        <v>8948.5830000000005</v>
      </c>
      <c r="F694" s="20">
        <v>158928.261</v>
      </c>
      <c r="G694" s="20">
        <v>120984.03200000001</v>
      </c>
      <c r="H694" s="20">
        <v>2533.2109999999998</v>
      </c>
    </row>
    <row r="695" spans="1:8" x14ac:dyDescent="0.55000000000000004">
      <c r="A695" s="19">
        <v>44543</v>
      </c>
      <c r="B695" s="20">
        <v>99579.76</v>
      </c>
      <c r="C695" s="20">
        <v>150664.614</v>
      </c>
      <c r="D695" s="20">
        <v>48555.853000000003</v>
      </c>
      <c r="E695" s="20">
        <v>9024.9740000000002</v>
      </c>
      <c r="F695" s="20">
        <v>159721.59400000001</v>
      </c>
      <c r="G695" s="20">
        <v>120984.03200000001</v>
      </c>
      <c r="H695" s="20">
        <v>2549.0120000000002</v>
      </c>
    </row>
    <row r="696" spans="1:8" x14ac:dyDescent="0.55000000000000004">
      <c r="A696" s="19">
        <v>44544</v>
      </c>
      <c r="B696" s="20">
        <v>99961.739000000001</v>
      </c>
      <c r="C696" s="20">
        <v>151010.13399999999</v>
      </c>
      <c r="D696" s="20">
        <v>48693.502</v>
      </c>
      <c r="E696" s="20">
        <v>9133.9</v>
      </c>
      <c r="F696" s="20">
        <v>160590.111</v>
      </c>
      <c r="G696" s="20">
        <v>121916.30100000001</v>
      </c>
      <c r="H696" s="20">
        <v>2563.837</v>
      </c>
    </row>
    <row r="697" spans="1:8" x14ac:dyDescent="0.55000000000000004">
      <c r="A697" s="19">
        <v>44545</v>
      </c>
      <c r="B697" s="20">
        <v>100418.67600000001</v>
      </c>
      <c r="C697" s="20">
        <v>151441.56599999999</v>
      </c>
      <c r="D697" s="20">
        <v>48882.139000000003</v>
      </c>
      <c r="E697" s="20">
        <v>9266.6350000000002</v>
      </c>
      <c r="F697" s="20">
        <v>161732.44</v>
      </c>
      <c r="G697" s="20">
        <v>122314.326</v>
      </c>
      <c r="H697" s="20">
        <v>2582.3690000000001</v>
      </c>
    </row>
    <row r="698" spans="1:8" x14ac:dyDescent="0.55000000000000004">
      <c r="A698" s="19">
        <v>44546</v>
      </c>
      <c r="B698" s="20">
        <v>100869.874</v>
      </c>
      <c r="C698" s="20">
        <v>151867.27799999999</v>
      </c>
      <c r="D698" s="20">
        <v>49090.292999999998</v>
      </c>
      <c r="E698" s="20">
        <v>9414.0669999999991</v>
      </c>
      <c r="F698" s="20">
        <v>163019.198</v>
      </c>
      <c r="G698" s="20">
        <v>122710.186</v>
      </c>
      <c r="H698" s="20">
        <v>2597.7800000000002</v>
      </c>
    </row>
    <row r="699" spans="1:8" x14ac:dyDescent="0.55000000000000004">
      <c r="A699" s="19">
        <v>44547</v>
      </c>
      <c r="B699" s="20">
        <v>101368.15300000001</v>
      </c>
      <c r="C699" s="20">
        <v>152445.96299999999</v>
      </c>
      <c r="D699" s="20">
        <v>49353.428</v>
      </c>
      <c r="E699" s="20">
        <v>9569.8359999999993</v>
      </c>
      <c r="F699" s="20">
        <v>164378.90900000001</v>
      </c>
      <c r="G699" s="20">
        <v>123116.67600000001</v>
      </c>
      <c r="H699" s="20">
        <v>2607.3389999999999</v>
      </c>
    </row>
    <row r="700" spans="1:8" x14ac:dyDescent="0.55000000000000004">
      <c r="A700" s="19">
        <v>44548</v>
      </c>
      <c r="B700" s="20">
        <v>101713.73699999999</v>
      </c>
      <c r="C700" s="20">
        <v>152685.549</v>
      </c>
      <c r="D700" s="20">
        <v>49571.563999999998</v>
      </c>
      <c r="E700" s="20">
        <v>9719.5939999999991</v>
      </c>
      <c r="F700" s="20">
        <v>165687.878</v>
      </c>
      <c r="G700" s="20">
        <v>123116.67600000001</v>
      </c>
      <c r="H700" s="20">
        <v>2618.848</v>
      </c>
    </row>
    <row r="701" spans="1:8" x14ac:dyDescent="0.55000000000000004">
      <c r="A701" s="19">
        <v>44549</v>
      </c>
      <c r="B701" s="20">
        <v>102015.899</v>
      </c>
      <c r="C701" s="20">
        <v>152953.48300000001</v>
      </c>
      <c r="D701" s="20">
        <v>49791.855000000003</v>
      </c>
      <c r="E701" s="20">
        <v>9875.9060000000009</v>
      </c>
      <c r="F701" s="20">
        <v>166892.78200000001</v>
      </c>
      <c r="G701" s="20">
        <v>123116.67600000001</v>
      </c>
      <c r="H701" s="20">
        <v>2632.5030000000002</v>
      </c>
    </row>
    <row r="702" spans="1:8" x14ac:dyDescent="0.55000000000000004">
      <c r="A702" s="19">
        <v>44550</v>
      </c>
      <c r="B702" s="20">
        <v>102506.751</v>
      </c>
      <c r="C702" s="20">
        <v>153674.53700000001</v>
      </c>
      <c r="D702" s="20">
        <v>50197.709000000003</v>
      </c>
      <c r="E702" s="20">
        <v>10050.093999999999</v>
      </c>
      <c r="F702" s="20">
        <v>168240.47099999999</v>
      </c>
      <c r="G702" s="20">
        <v>123116.67600000001</v>
      </c>
      <c r="H702" s="20">
        <v>2639.5259999999998</v>
      </c>
    </row>
    <row r="703" spans="1:8" x14ac:dyDescent="0.55000000000000004">
      <c r="A703" s="19">
        <v>44551</v>
      </c>
      <c r="B703" s="20">
        <v>102993.739</v>
      </c>
      <c r="C703" s="20">
        <v>154213.42300000001</v>
      </c>
      <c r="D703" s="20">
        <v>50569.175999999999</v>
      </c>
      <c r="E703" s="20">
        <v>10264.572</v>
      </c>
      <c r="F703" s="20">
        <v>169548.97099999999</v>
      </c>
      <c r="G703" s="20">
        <v>124364.78599999999</v>
      </c>
      <c r="H703" s="20">
        <v>2650.84</v>
      </c>
    </row>
    <row r="704" spans="1:8" x14ac:dyDescent="0.55000000000000004">
      <c r="A704" s="19">
        <v>44552</v>
      </c>
      <c r="B704" s="20">
        <v>103595.60400000001</v>
      </c>
      <c r="C704" s="20">
        <v>154945.59400000001</v>
      </c>
      <c r="D704" s="20">
        <v>51065.656999999999</v>
      </c>
      <c r="E704" s="20">
        <v>10588.634</v>
      </c>
      <c r="F704" s="20">
        <v>171097.255</v>
      </c>
      <c r="G704" s="20">
        <v>124826.196</v>
      </c>
      <c r="H704" s="20">
        <v>2662.3490000000002</v>
      </c>
    </row>
    <row r="705" spans="1:8" x14ac:dyDescent="0.55000000000000004">
      <c r="A705" s="19">
        <v>44553</v>
      </c>
      <c r="B705" s="20">
        <v>104269.834</v>
      </c>
      <c r="C705" s="20">
        <v>155755.90599999999</v>
      </c>
      <c r="D705" s="20">
        <v>51747.728000000003</v>
      </c>
      <c r="E705" s="20">
        <v>10907.307000000001</v>
      </c>
      <c r="F705" s="20">
        <v>172896.818</v>
      </c>
      <c r="G705" s="20">
        <v>125324.121</v>
      </c>
      <c r="H705" s="20">
        <v>2676.1990000000001</v>
      </c>
    </row>
    <row r="706" spans="1:8" x14ac:dyDescent="0.55000000000000004">
      <c r="A706" s="19">
        <v>44554</v>
      </c>
      <c r="B706" s="20">
        <v>104847.655</v>
      </c>
      <c r="C706" s="20">
        <v>156502.391</v>
      </c>
      <c r="D706" s="20">
        <v>52409.281999999999</v>
      </c>
      <c r="E706" s="20">
        <v>11289.458000000001</v>
      </c>
      <c r="F706" s="20">
        <v>174681.61799999999</v>
      </c>
      <c r="G706" s="20">
        <v>125324.121</v>
      </c>
      <c r="H706" s="20">
        <v>2676.1990000000001</v>
      </c>
    </row>
    <row r="707" spans="1:8" x14ac:dyDescent="0.55000000000000004">
      <c r="A707" s="19">
        <v>44555</v>
      </c>
      <c r="B707" s="20">
        <v>105290.465</v>
      </c>
      <c r="C707" s="20">
        <v>156762.66399999999</v>
      </c>
      <c r="D707" s="20">
        <v>52909.072999999997</v>
      </c>
      <c r="E707" s="20">
        <v>11656.254000000001</v>
      </c>
      <c r="F707" s="20">
        <v>176474.114</v>
      </c>
      <c r="G707" s="20">
        <v>125324.121</v>
      </c>
      <c r="H707" s="20">
        <v>2702.7289999999998</v>
      </c>
    </row>
    <row r="708" spans="1:8" x14ac:dyDescent="0.55000000000000004">
      <c r="A708" s="19">
        <v>44556</v>
      </c>
      <c r="B708" s="20">
        <v>105659.117</v>
      </c>
      <c r="C708" s="20">
        <v>157298.48000000001</v>
      </c>
      <c r="D708" s="20">
        <v>53386.483</v>
      </c>
      <c r="E708" s="20">
        <v>12039.53</v>
      </c>
      <c r="F708" s="20">
        <v>178224.166</v>
      </c>
      <c r="G708" s="20">
        <v>125324.121</v>
      </c>
      <c r="H708" s="20">
        <v>2711.3119999999999</v>
      </c>
    </row>
    <row r="709" spans="1:8" x14ac:dyDescent="0.55000000000000004">
      <c r="A709" s="19">
        <v>44557</v>
      </c>
      <c r="B709" s="20">
        <v>106567.49400000001</v>
      </c>
      <c r="C709" s="20">
        <v>158802.049</v>
      </c>
      <c r="D709" s="20">
        <v>53974.59</v>
      </c>
      <c r="E709" s="20">
        <v>12496.986999999999</v>
      </c>
      <c r="F709" s="20">
        <v>179804.22099999999</v>
      </c>
      <c r="G709" s="20">
        <v>125324.121</v>
      </c>
      <c r="H709" s="20">
        <v>2717.75</v>
      </c>
    </row>
    <row r="710" spans="1:8" x14ac:dyDescent="0.55000000000000004">
      <c r="A710" s="19">
        <v>44558</v>
      </c>
      <c r="B710" s="20">
        <v>107485.185</v>
      </c>
      <c r="C710" s="20">
        <v>159889.47399999999</v>
      </c>
      <c r="D710" s="20">
        <v>54712.351000000002</v>
      </c>
      <c r="E710" s="20">
        <v>13182.493</v>
      </c>
      <c r="F710" s="20">
        <v>181829.611</v>
      </c>
      <c r="G710" s="20">
        <v>127415.329</v>
      </c>
      <c r="H710" s="20">
        <v>2728.2840000000001</v>
      </c>
    </row>
    <row r="711" spans="1:8" x14ac:dyDescent="0.55000000000000004">
      <c r="A711" s="19">
        <v>44559</v>
      </c>
      <c r="B711" s="20">
        <v>108673.735</v>
      </c>
      <c r="C711" s="20">
        <v>161397.693</v>
      </c>
      <c r="D711" s="20">
        <v>56158.713000000003</v>
      </c>
      <c r="E711" s="20">
        <v>14011.128000000001</v>
      </c>
      <c r="F711" s="20">
        <v>184511.32500000001</v>
      </c>
      <c r="G711" s="20">
        <v>128311.27899999999</v>
      </c>
      <c r="H711" s="20">
        <v>2742.134</v>
      </c>
    </row>
    <row r="712" spans="1:8" x14ac:dyDescent="0.55000000000000004">
      <c r="A712" s="19">
        <v>44560</v>
      </c>
      <c r="B712" s="20">
        <v>110030.00599999999</v>
      </c>
      <c r="C712" s="20">
        <v>163171.96299999999</v>
      </c>
      <c r="D712" s="20">
        <v>57287.065000000002</v>
      </c>
      <c r="E712" s="20">
        <v>15322.23</v>
      </c>
      <c r="F712" s="20">
        <v>187283.20600000001</v>
      </c>
      <c r="G712" s="20">
        <v>129405.849</v>
      </c>
      <c r="H712" s="20">
        <v>2754.0329999999999</v>
      </c>
    </row>
    <row r="713" spans="1:8" x14ac:dyDescent="0.55000000000000004">
      <c r="A713" s="19">
        <v>44561</v>
      </c>
      <c r="B713" s="20">
        <v>111213.03200000001</v>
      </c>
      <c r="C713" s="20">
        <v>164714.76999999999</v>
      </c>
      <c r="D713" s="20">
        <v>58414.944000000003</v>
      </c>
      <c r="E713" s="20">
        <v>16499.628000000001</v>
      </c>
      <c r="F713" s="20">
        <v>190078.26699999999</v>
      </c>
      <c r="G713" s="20">
        <v>129405.849</v>
      </c>
      <c r="H713" s="20">
        <v>2754.0329999999999</v>
      </c>
    </row>
    <row r="714" spans="1:8" x14ac:dyDescent="0.55000000000000004">
      <c r="A714" s="19">
        <v>44562</v>
      </c>
      <c r="B714" s="20">
        <v>112029.958</v>
      </c>
      <c r="C714" s="20">
        <v>165281.663</v>
      </c>
      <c r="D714" s="20">
        <v>59282.131000000001</v>
      </c>
      <c r="E714" s="20">
        <v>17952.190999999999</v>
      </c>
      <c r="F714" s="20">
        <v>192472.10800000001</v>
      </c>
      <c r="G714" s="20">
        <v>129405.849</v>
      </c>
      <c r="H714" s="20">
        <v>2780.7579999999998</v>
      </c>
    </row>
    <row r="715" spans="1:8" x14ac:dyDescent="0.55000000000000004">
      <c r="A715" s="19">
        <v>44563</v>
      </c>
      <c r="B715" s="20">
        <v>112615.678</v>
      </c>
      <c r="C715" s="20">
        <v>166140.473</v>
      </c>
      <c r="D715" s="20">
        <v>60069.881000000001</v>
      </c>
      <c r="E715" s="20">
        <v>19100.312000000002</v>
      </c>
      <c r="F715" s="20">
        <v>194458.90900000001</v>
      </c>
      <c r="G715" s="20">
        <v>129405.849</v>
      </c>
      <c r="H715" s="20">
        <v>2790.7069999999999</v>
      </c>
    </row>
    <row r="716" spans="1:8" x14ac:dyDescent="0.55000000000000004">
      <c r="A716" s="19">
        <v>44564</v>
      </c>
      <c r="B716" s="20">
        <v>114335.314</v>
      </c>
      <c r="C716" s="20">
        <v>169279.20800000001</v>
      </c>
      <c r="D716" s="20">
        <v>61023.991999999998</v>
      </c>
      <c r="E716" s="20">
        <v>20835.406999999999</v>
      </c>
      <c r="F716" s="20">
        <v>197216.34899999999</v>
      </c>
      <c r="G716" s="20">
        <v>129405.849</v>
      </c>
      <c r="H716" s="20">
        <v>2802.2159999999999</v>
      </c>
    </row>
    <row r="717" spans="1:8" x14ac:dyDescent="0.55000000000000004">
      <c r="A717" s="19">
        <v>44565</v>
      </c>
      <c r="B717" s="20">
        <v>116051.567</v>
      </c>
      <c r="C717" s="20">
        <v>171718.755</v>
      </c>
      <c r="D717" s="20">
        <v>62318.178999999996</v>
      </c>
      <c r="E717" s="20">
        <v>23607.796999999999</v>
      </c>
      <c r="F717" s="20">
        <v>200431.41</v>
      </c>
      <c r="G717" s="20">
        <v>133635.01500000001</v>
      </c>
      <c r="H717" s="20">
        <v>2810.0189999999998</v>
      </c>
    </row>
    <row r="718" spans="1:8" x14ac:dyDescent="0.55000000000000004">
      <c r="A718" s="19">
        <v>44566</v>
      </c>
      <c r="B718" s="20">
        <v>117750.765</v>
      </c>
      <c r="C718" s="20">
        <v>173709.00099999999</v>
      </c>
      <c r="D718" s="20">
        <v>63366.803999999996</v>
      </c>
      <c r="E718" s="20">
        <v>26532.620999999999</v>
      </c>
      <c r="F718" s="20">
        <v>203282.93</v>
      </c>
      <c r="G718" s="20">
        <v>135358.807</v>
      </c>
      <c r="H718" s="20">
        <v>2822.1129999999998</v>
      </c>
    </row>
    <row r="719" spans="1:8" x14ac:dyDescent="0.55000000000000004">
      <c r="A719" s="19">
        <v>44567</v>
      </c>
      <c r="B719" s="20">
        <v>119433.65300000001</v>
      </c>
      <c r="C719" s="20">
        <v>176217.196</v>
      </c>
      <c r="D719" s="20">
        <v>64466.917000000001</v>
      </c>
      <c r="E719" s="20">
        <v>29566.138999999999</v>
      </c>
      <c r="F719" s="20">
        <v>205929.516</v>
      </c>
      <c r="G719" s="20">
        <v>135358.807</v>
      </c>
      <c r="H719" s="20">
        <v>2833.4279999999999</v>
      </c>
    </row>
    <row r="720" spans="1:8" x14ac:dyDescent="0.55000000000000004">
      <c r="A720" s="19">
        <v>44568</v>
      </c>
      <c r="B720" s="20">
        <v>121315.802</v>
      </c>
      <c r="C720" s="20">
        <v>178829.63399999999</v>
      </c>
      <c r="D720" s="20">
        <v>65661.913</v>
      </c>
      <c r="E720" s="20">
        <v>33369.891000000003</v>
      </c>
      <c r="F720" s="20">
        <v>208554.52100000001</v>
      </c>
      <c r="G720" s="20">
        <v>139431.87299999999</v>
      </c>
      <c r="H720" s="20">
        <v>2833.4279999999999</v>
      </c>
    </row>
    <row r="721" spans="1:8" x14ac:dyDescent="0.55000000000000004">
      <c r="A721" s="19">
        <v>44569</v>
      </c>
      <c r="B721" s="20">
        <v>122561.606</v>
      </c>
      <c r="C721" s="20">
        <v>180024.14300000001</v>
      </c>
      <c r="D721" s="20">
        <v>66424.55</v>
      </c>
      <c r="E721" s="20">
        <v>37709.353999999999</v>
      </c>
      <c r="F721" s="20">
        <v>210626.959</v>
      </c>
      <c r="G721" s="20">
        <v>139431.87299999999</v>
      </c>
      <c r="H721" s="20">
        <v>2862.2979999999998</v>
      </c>
    </row>
    <row r="722" spans="1:8" x14ac:dyDescent="0.55000000000000004">
      <c r="A722" s="19">
        <v>44570</v>
      </c>
      <c r="B722" s="20">
        <v>123751.677</v>
      </c>
      <c r="C722" s="20">
        <v>181480.91099999999</v>
      </c>
      <c r="D722" s="20">
        <v>67114.684999999998</v>
      </c>
      <c r="E722" s="20">
        <v>40533.667000000001</v>
      </c>
      <c r="F722" s="20">
        <v>212708.34</v>
      </c>
      <c r="G722" s="20">
        <v>139431.87299999999</v>
      </c>
      <c r="H722" s="20">
        <v>2874.0030000000002</v>
      </c>
    </row>
    <row r="723" spans="1:8" x14ac:dyDescent="0.55000000000000004">
      <c r="A723" s="19">
        <v>44571</v>
      </c>
      <c r="B723" s="20">
        <v>125883.039</v>
      </c>
      <c r="C723" s="20">
        <v>185637.785</v>
      </c>
      <c r="D723" s="20">
        <v>68642.350000000006</v>
      </c>
      <c r="E723" s="20">
        <v>44171.22</v>
      </c>
      <c r="F723" s="20">
        <v>214800.51199999999</v>
      </c>
      <c r="G723" s="20">
        <v>139431.87299999999</v>
      </c>
      <c r="H723" s="20">
        <v>2878.489</v>
      </c>
    </row>
    <row r="724" spans="1:8" x14ac:dyDescent="0.55000000000000004">
      <c r="A724" s="19">
        <v>44572</v>
      </c>
      <c r="B724" s="20">
        <v>127720.16</v>
      </c>
      <c r="C724" s="20">
        <v>188002.71900000001</v>
      </c>
      <c r="D724" s="20">
        <v>69513.346000000005</v>
      </c>
      <c r="E724" s="20">
        <v>47444.343000000001</v>
      </c>
      <c r="F724" s="20">
        <v>216498.78</v>
      </c>
      <c r="G724" s="20">
        <v>146384.61900000001</v>
      </c>
      <c r="H724" s="20">
        <v>2896.4360000000001</v>
      </c>
    </row>
    <row r="725" spans="1:8" x14ac:dyDescent="0.55000000000000004">
      <c r="A725" s="19">
        <v>44573</v>
      </c>
      <c r="B725" s="20">
        <v>129784.47900000001</v>
      </c>
      <c r="C725" s="20">
        <v>190551.61799999999</v>
      </c>
      <c r="D725" s="20">
        <v>70429.418999999994</v>
      </c>
      <c r="E725" s="20">
        <v>54240.896000000001</v>
      </c>
      <c r="F725" s="20">
        <v>218406.04500000001</v>
      </c>
      <c r="G725" s="20">
        <v>148543.935</v>
      </c>
      <c r="H725" s="20">
        <v>2904.0439999999999</v>
      </c>
    </row>
    <row r="726" spans="1:8" x14ac:dyDescent="0.55000000000000004">
      <c r="A726" s="19">
        <v>44574</v>
      </c>
      <c r="B726" s="20">
        <v>131638.24400000001</v>
      </c>
      <c r="C726" s="20">
        <v>193138.74</v>
      </c>
      <c r="D726" s="20">
        <v>71259.172999999995</v>
      </c>
      <c r="E726" s="20">
        <v>59211.576999999997</v>
      </c>
      <c r="F726" s="20">
        <v>219961.52799999999</v>
      </c>
      <c r="G726" s="20">
        <v>151060.33300000001</v>
      </c>
      <c r="H726" s="20">
        <v>2915.748</v>
      </c>
    </row>
    <row r="727" spans="1:8" x14ac:dyDescent="0.55000000000000004">
      <c r="A727" s="19">
        <v>44575</v>
      </c>
      <c r="B727" s="20">
        <v>133568.55600000001</v>
      </c>
      <c r="C727" s="20">
        <v>195782.177</v>
      </c>
      <c r="D727" s="20">
        <v>72323.323999999993</v>
      </c>
      <c r="E727" s="20">
        <v>62557.601000000002</v>
      </c>
      <c r="F727" s="20">
        <v>221413.12100000001</v>
      </c>
      <c r="G727" s="20">
        <v>153576.63200000001</v>
      </c>
      <c r="H727" s="20">
        <v>2926.2820000000002</v>
      </c>
    </row>
    <row r="728" spans="1:8" x14ac:dyDescent="0.55000000000000004">
      <c r="A728" s="19">
        <v>44576</v>
      </c>
      <c r="B728" s="20">
        <v>134860.82699999999</v>
      </c>
      <c r="C728" s="20">
        <v>197008.568</v>
      </c>
      <c r="D728" s="20">
        <v>72800.024999999994</v>
      </c>
      <c r="E728" s="20">
        <v>66934.289999999994</v>
      </c>
      <c r="F728" s="20">
        <v>222602.17600000001</v>
      </c>
      <c r="G728" s="20">
        <v>153576.63200000001</v>
      </c>
      <c r="H728" s="20">
        <v>2939.547</v>
      </c>
    </row>
    <row r="729" spans="1:8" x14ac:dyDescent="0.55000000000000004">
      <c r="A729" s="19">
        <v>44577</v>
      </c>
      <c r="B729" s="20">
        <v>136021.473</v>
      </c>
      <c r="C729" s="20">
        <v>198449.68599999999</v>
      </c>
      <c r="D729" s="20">
        <v>73201.334000000003</v>
      </c>
      <c r="E729" s="20">
        <v>69256.706999999995</v>
      </c>
      <c r="F729" s="20">
        <v>223635.89499999999</v>
      </c>
      <c r="G729" s="20">
        <v>153576.63200000001</v>
      </c>
      <c r="H729" s="20">
        <v>2950.8609999999999</v>
      </c>
    </row>
    <row r="730" spans="1:8" x14ac:dyDescent="0.55000000000000004">
      <c r="A730" s="19">
        <v>44578</v>
      </c>
      <c r="B730" s="20">
        <v>137525.23699999999</v>
      </c>
      <c r="C730" s="20">
        <v>200477.39300000001</v>
      </c>
      <c r="D730" s="20">
        <v>74289.047999999995</v>
      </c>
      <c r="E730" s="20">
        <v>72527.774999999994</v>
      </c>
      <c r="F730" s="20">
        <v>224932.38800000001</v>
      </c>
      <c r="G730" s="20">
        <v>153576.63200000001</v>
      </c>
      <c r="H730" s="20">
        <v>2959.2489999999998</v>
      </c>
    </row>
    <row r="731" spans="1:8" x14ac:dyDescent="0.55000000000000004">
      <c r="A731" s="19">
        <v>44579</v>
      </c>
      <c r="B731" s="20">
        <v>139778.84700000001</v>
      </c>
      <c r="C731" s="20">
        <v>203870.19200000001</v>
      </c>
      <c r="D731" s="20">
        <v>74837.120999999999</v>
      </c>
      <c r="E731" s="20">
        <v>75808.925000000003</v>
      </c>
      <c r="F731" s="20">
        <v>226312.859</v>
      </c>
      <c r="G731" s="20">
        <v>163148.136</v>
      </c>
      <c r="H731" s="20">
        <v>2974.66</v>
      </c>
    </row>
    <row r="732" spans="1:8" x14ac:dyDescent="0.55000000000000004">
      <c r="A732" s="19">
        <v>44580</v>
      </c>
      <c r="B732" s="20">
        <v>142108.72200000001</v>
      </c>
      <c r="C732" s="20">
        <v>206597.86300000001</v>
      </c>
      <c r="D732" s="20">
        <v>75453.702999999994</v>
      </c>
      <c r="E732" s="20">
        <v>78430.432000000001</v>
      </c>
      <c r="F732" s="20">
        <v>227893.91099999999</v>
      </c>
      <c r="G732" s="20">
        <v>167353.28599999999</v>
      </c>
      <c r="H732" s="20">
        <v>2991.241</v>
      </c>
    </row>
    <row r="733" spans="1:8" x14ac:dyDescent="0.55000000000000004">
      <c r="A733" s="19">
        <v>44581</v>
      </c>
      <c r="B733" s="20">
        <v>144170.48499999999</v>
      </c>
      <c r="C733" s="20">
        <v>208798.41899999999</v>
      </c>
      <c r="D733" s="20">
        <v>76056.993000000002</v>
      </c>
      <c r="E733" s="20">
        <v>80909.898000000001</v>
      </c>
      <c r="F733" s="20">
        <v>229461.226</v>
      </c>
      <c r="G733" s="20">
        <v>171425.467</v>
      </c>
      <c r="H733" s="20">
        <v>3004.3110000000001</v>
      </c>
    </row>
    <row r="734" spans="1:8" x14ac:dyDescent="0.55000000000000004">
      <c r="A734" s="19">
        <v>44582</v>
      </c>
      <c r="B734" s="20">
        <v>146276.80100000001</v>
      </c>
      <c r="C734" s="20">
        <v>211324.745</v>
      </c>
      <c r="D734" s="20">
        <v>76613.709000000003</v>
      </c>
      <c r="E734" s="20">
        <v>82583.763000000006</v>
      </c>
      <c r="F734" s="20">
        <v>230870.53599999999</v>
      </c>
      <c r="G734" s="20">
        <v>175588.29500000001</v>
      </c>
      <c r="H734" s="20">
        <v>3019.527</v>
      </c>
    </row>
    <row r="735" spans="1:8" x14ac:dyDescent="0.55000000000000004">
      <c r="A735" s="19">
        <v>44583</v>
      </c>
      <c r="B735" s="20">
        <v>147664.81400000001</v>
      </c>
      <c r="C735" s="20">
        <v>212233.34599999999</v>
      </c>
      <c r="D735" s="20">
        <v>76975.771999999997</v>
      </c>
      <c r="E735" s="20">
        <v>85188.906000000003</v>
      </c>
      <c r="F735" s="20">
        <v>231980.905</v>
      </c>
      <c r="G735" s="20">
        <v>175588.29500000001</v>
      </c>
      <c r="H735" s="20">
        <v>3033.377</v>
      </c>
    </row>
    <row r="736" spans="1:8" x14ac:dyDescent="0.55000000000000004">
      <c r="A736" s="19">
        <v>44584</v>
      </c>
      <c r="B736" s="20">
        <v>148838.19699999999</v>
      </c>
      <c r="C736" s="20">
        <v>213330.93799999999</v>
      </c>
      <c r="D736" s="20">
        <v>77114.156000000003</v>
      </c>
      <c r="E736" s="20">
        <v>86438.857000000004</v>
      </c>
      <c r="F736" s="20">
        <v>233082.37299999999</v>
      </c>
      <c r="G736" s="20">
        <v>175588.29500000001</v>
      </c>
      <c r="H736" s="20">
        <v>3048.0070000000001</v>
      </c>
    </row>
    <row r="737" spans="1:8" x14ac:dyDescent="0.55000000000000004">
      <c r="A737" s="19">
        <v>44585</v>
      </c>
      <c r="B737" s="20">
        <v>150905.08100000001</v>
      </c>
      <c r="C737" s="20">
        <v>216100.54199999999</v>
      </c>
      <c r="D737" s="20">
        <v>77619.305999999997</v>
      </c>
      <c r="E737" s="20">
        <v>88688.798999999999</v>
      </c>
      <c r="F737" s="20">
        <v>234469.853</v>
      </c>
      <c r="G737" s="20">
        <v>175588.29500000001</v>
      </c>
      <c r="H737" s="20">
        <v>3060.1019999999999</v>
      </c>
    </row>
    <row r="738" spans="1:8" x14ac:dyDescent="0.55000000000000004">
      <c r="A738" s="19">
        <v>44586</v>
      </c>
      <c r="B738" s="20">
        <v>152915.03700000001</v>
      </c>
      <c r="C738" s="20">
        <v>217581.902</v>
      </c>
      <c r="D738" s="20">
        <v>78387.644</v>
      </c>
      <c r="E738" s="20">
        <v>90740.899000000005</v>
      </c>
      <c r="F738" s="20">
        <v>235853.24299999999</v>
      </c>
      <c r="G738" s="20">
        <v>189267.70699999999</v>
      </c>
      <c r="H738" s="20">
        <v>3071.4160000000002</v>
      </c>
    </row>
    <row r="739" spans="1:8" x14ac:dyDescent="0.55000000000000004">
      <c r="A739" s="19">
        <v>44587</v>
      </c>
      <c r="B739" s="20">
        <v>154999.26999999999</v>
      </c>
      <c r="C739" s="20">
        <v>219456.25399999999</v>
      </c>
      <c r="D739" s="20">
        <v>78584.107999999993</v>
      </c>
      <c r="E739" s="20">
        <v>92719.167000000001</v>
      </c>
      <c r="F739" s="20">
        <v>237350.06599999999</v>
      </c>
      <c r="G739" s="20">
        <v>194237.61</v>
      </c>
      <c r="H739" s="20">
        <v>3090.3380000000002</v>
      </c>
    </row>
    <row r="740" spans="1:8" x14ac:dyDescent="0.55000000000000004">
      <c r="A740" s="19">
        <v>44588</v>
      </c>
      <c r="B740" s="20">
        <v>157022.53</v>
      </c>
      <c r="C740" s="20">
        <v>220976.951</v>
      </c>
      <c r="D740" s="20">
        <v>79334.740999999995</v>
      </c>
      <c r="E740" s="20">
        <v>95287.123000000007</v>
      </c>
      <c r="F740" s="20">
        <v>238766.61900000001</v>
      </c>
      <c r="G740" s="20">
        <v>198350.83300000001</v>
      </c>
      <c r="H740" s="20">
        <v>3119.404</v>
      </c>
    </row>
    <row r="741" spans="1:8" x14ac:dyDescent="0.55000000000000004">
      <c r="A741" s="19">
        <v>44589</v>
      </c>
      <c r="B741" s="20">
        <v>158991.764</v>
      </c>
      <c r="C741" s="20">
        <v>222821.40299999999</v>
      </c>
      <c r="D741" s="20">
        <v>79769.201000000001</v>
      </c>
      <c r="E741" s="20">
        <v>97845.656000000003</v>
      </c>
      <c r="F741" s="20">
        <v>240070.50099999999</v>
      </c>
      <c r="G741" s="20">
        <v>203781.85</v>
      </c>
      <c r="H741" s="20">
        <v>3149.64</v>
      </c>
    </row>
    <row r="742" spans="1:8" x14ac:dyDescent="0.55000000000000004">
      <c r="A742" s="19">
        <v>44590</v>
      </c>
      <c r="B742" s="20">
        <v>160318.02299999999</v>
      </c>
      <c r="C742" s="20">
        <v>223357.91899999999</v>
      </c>
      <c r="D742" s="20">
        <v>79990.804999999993</v>
      </c>
      <c r="E742" s="20">
        <v>99678.198000000004</v>
      </c>
      <c r="F742" s="20">
        <v>241134.27499999999</v>
      </c>
      <c r="G742" s="20">
        <v>203781.85</v>
      </c>
      <c r="H742" s="20">
        <v>3176.95</v>
      </c>
    </row>
    <row r="743" spans="1:8" x14ac:dyDescent="0.55000000000000004">
      <c r="A743" s="19">
        <v>44591</v>
      </c>
      <c r="B743" s="20">
        <v>161459.11199999999</v>
      </c>
      <c r="C743" s="20">
        <v>223952.5</v>
      </c>
      <c r="D743" s="20">
        <v>80182.304999999993</v>
      </c>
      <c r="E743" s="20">
        <v>101102.065</v>
      </c>
      <c r="F743" s="20">
        <v>242055.29399999999</v>
      </c>
      <c r="G743" s="20">
        <v>203781.85</v>
      </c>
      <c r="H743" s="20">
        <v>3202.31</v>
      </c>
    </row>
    <row r="744" spans="1:8" x14ac:dyDescent="0.55000000000000004">
      <c r="A744" s="19">
        <v>44592</v>
      </c>
      <c r="B744" s="20">
        <v>163594.87</v>
      </c>
      <c r="C744" s="20">
        <v>225581.26300000001</v>
      </c>
      <c r="D744" s="20">
        <v>80741.331999999995</v>
      </c>
      <c r="E744" s="20">
        <v>100060.659</v>
      </c>
      <c r="F744" s="20">
        <v>254483.367</v>
      </c>
      <c r="G744" s="20">
        <v>203781.85</v>
      </c>
      <c r="H744" s="20">
        <v>3242.1039999999998</v>
      </c>
    </row>
    <row r="745" spans="1:8" x14ac:dyDescent="0.55000000000000004">
      <c r="A745" s="19">
        <v>44593</v>
      </c>
      <c r="B745" s="20">
        <v>165314.46900000001</v>
      </c>
      <c r="C745" s="20">
        <v>226558.68700000001</v>
      </c>
      <c r="D745" s="20">
        <v>81054.903000000006</v>
      </c>
      <c r="E745" s="20">
        <v>101617.417</v>
      </c>
      <c r="F745" s="20">
        <v>256137.432</v>
      </c>
      <c r="G745" s="20">
        <v>214948.408</v>
      </c>
      <c r="H745" s="20">
        <v>3280.5340000000001</v>
      </c>
    </row>
    <row r="746" spans="1:8" x14ac:dyDescent="0.55000000000000004">
      <c r="A746" s="19">
        <v>44594</v>
      </c>
      <c r="B746" s="20">
        <v>167035.91200000001</v>
      </c>
      <c r="C746" s="20">
        <v>227548.44399999999</v>
      </c>
      <c r="D746" s="20">
        <v>81458.182000000001</v>
      </c>
      <c r="E746" s="20">
        <v>102556.916</v>
      </c>
      <c r="F746" s="20">
        <v>257417.85500000001</v>
      </c>
      <c r="G746" s="20">
        <v>218807.10699999999</v>
      </c>
      <c r="H746" s="20">
        <v>3317.2069999999999</v>
      </c>
    </row>
    <row r="747" spans="1:8" x14ac:dyDescent="0.55000000000000004">
      <c r="A747" s="19">
        <v>44595</v>
      </c>
      <c r="B747" s="20">
        <v>168640.432</v>
      </c>
      <c r="C747" s="20">
        <v>228373.84299999999</v>
      </c>
      <c r="D747" s="20">
        <v>81804.195999999996</v>
      </c>
      <c r="E747" s="20">
        <v>103804.734</v>
      </c>
      <c r="F747" s="20">
        <v>258783.37299999999</v>
      </c>
      <c r="G747" s="20">
        <v>222403.606</v>
      </c>
      <c r="H747" s="20">
        <v>3370.2669999999998</v>
      </c>
    </row>
    <row r="748" spans="1:8" x14ac:dyDescent="0.55000000000000004">
      <c r="A748" s="19">
        <v>44596</v>
      </c>
      <c r="B748" s="20">
        <v>170116.10500000001</v>
      </c>
      <c r="C748" s="20">
        <v>229440.05499999999</v>
      </c>
      <c r="D748" s="20">
        <v>82148.264999999999</v>
      </c>
      <c r="E748" s="20">
        <v>104864.753</v>
      </c>
      <c r="F748" s="20">
        <v>259992.777</v>
      </c>
      <c r="G748" s="20">
        <v>225172.16500000001</v>
      </c>
      <c r="H748" s="20">
        <v>3422.7420000000002</v>
      </c>
    </row>
    <row r="749" spans="1:8" x14ac:dyDescent="0.55000000000000004">
      <c r="A749" s="19">
        <v>44597</v>
      </c>
      <c r="B749" s="20">
        <v>171215</v>
      </c>
      <c r="C749" s="20">
        <v>229699.62899999999</v>
      </c>
      <c r="D749" s="20">
        <v>82322.243000000002</v>
      </c>
      <c r="E749" s="20">
        <v>105756.05100000001</v>
      </c>
      <c r="F749" s="20">
        <v>260879.59099999999</v>
      </c>
      <c r="G749" s="20">
        <v>225172.16500000001</v>
      </c>
      <c r="H749" s="20">
        <v>3467.0230000000001</v>
      </c>
    </row>
    <row r="750" spans="1:8" x14ac:dyDescent="0.55000000000000004">
      <c r="A750" s="19">
        <v>44598</v>
      </c>
      <c r="B750" s="20">
        <v>172125.82199999999</v>
      </c>
      <c r="C750" s="20">
        <v>229950.32399999999</v>
      </c>
      <c r="D750" s="20">
        <v>82464.173999999999</v>
      </c>
      <c r="E750" s="20">
        <v>106735.064</v>
      </c>
      <c r="F750" s="20">
        <v>261665.755</v>
      </c>
      <c r="G750" s="20">
        <v>225172.16500000001</v>
      </c>
      <c r="H750" s="20">
        <v>3508.9639999999999</v>
      </c>
    </row>
    <row r="751" spans="1:8" x14ac:dyDescent="0.55000000000000004">
      <c r="A751" s="19">
        <v>44599</v>
      </c>
      <c r="B751" s="20">
        <v>173631.88399999999</v>
      </c>
      <c r="C751" s="20">
        <v>230990.913</v>
      </c>
      <c r="D751" s="20">
        <v>82885.789000000004</v>
      </c>
      <c r="E751" s="20">
        <v>107796.518</v>
      </c>
      <c r="F751" s="20">
        <v>262598.60499999998</v>
      </c>
      <c r="G751" s="20">
        <v>225172.16500000001</v>
      </c>
      <c r="H751" s="20">
        <v>3560.6579999999999</v>
      </c>
    </row>
    <row r="752" spans="1:8" x14ac:dyDescent="0.55000000000000004">
      <c r="A752" s="19">
        <v>44600</v>
      </c>
      <c r="B752" s="20">
        <v>174992.698</v>
      </c>
      <c r="C752" s="20">
        <v>231634.72</v>
      </c>
      <c r="D752" s="20">
        <v>83149.528000000006</v>
      </c>
      <c r="E752" s="20">
        <v>109018.394</v>
      </c>
      <c r="F752" s="20">
        <v>263573.69400000002</v>
      </c>
      <c r="G752" s="20">
        <v>231734.07</v>
      </c>
      <c r="H752" s="20">
        <v>3609.4259999999999</v>
      </c>
    </row>
    <row r="753" spans="1:8" x14ac:dyDescent="0.55000000000000004">
      <c r="A753" s="19">
        <v>44601</v>
      </c>
      <c r="B753" s="20">
        <v>176166.90900000001</v>
      </c>
      <c r="C753" s="20">
        <v>232200.65700000001</v>
      </c>
      <c r="D753" s="20">
        <v>83420.754000000001</v>
      </c>
      <c r="E753" s="20">
        <v>109463.675</v>
      </c>
      <c r="F753" s="20">
        <v>264567.47600000002</v>
      </c>
      <c r="G753" s="20">
        <v>233523.609</v>
      </c>
      <c r="H753" s="20">
        <v>3674.58</v>
      </c>
    </row>
    <row r="754" spans="1:8" x14ac:dyDescent="0.55000000000000004">
      <c r="A754" s="19">
        <v>44602</v>
      </c>
      <c r="B754" s="20">
        <v>177682.38399999999</v>
      </c>
      <c r="C754" s="20">
        <v>232715.56</v>
      </c>
      <c r="D754" s="20">
        <v>83694.763999999996</v>
      </c>
      <c r="E754" s="20">
        <v>110675.469</v>
      </c>
      <c r="F754" s="20">
        <v>266949.42700000003</v>
      </c>
      <c r="G754" s="20">
        <v>235193.66200000001</v>
      </c>
      <c r="H754" s="20">
        <v>3767.4349999999999</v>
      </c>
    </row>
    <row r="755" spans="1:8" x14ac:dyDescent="0.55000000000000004">
      <c r="A755" s="19">
        <v>44603</v>
      </c>
      <c r="B755" s="20">
        <v>178889.36199999999</v>
      </c>
      <c r="C755" s="20">
        <v>233344.318</v>
      </c>
      <c r="D755" s="20">
        <v>83887.918999999994</v>
      </c>
      <c r="E755" s="20">
        <v>111550.442</v>
      </c>
      <c r="F755" s="20">
        <v>267809.90899999999</v>
      </c>
      <c r="G755" s="20">
        <v>235953.98499999999</v>
      </c>
      <c r="H755" s="20">
        <v>3857.9479999999999</v>
      </c>
    </row>
    <row r="756" spans="1:8" x14ac:dyDescent="0.55000000000000004">
      <c r="A756" s="19">
        <v>44604</v>
      </c>
      <c r="B756" s="20">
        <v>179748.03599999999</v>
      </c>
      <c r="C756" s="20">
        <v>233500.11799999999</v>
      </c>
      <c r="D756" s="20">
        <v>84146.509000000005</v>
      </c>
      <c r="E756" s="20">
        <v>112543.41499999999</v>
      </c>
      <c r="F756" s="20">
        <v>268482.44900000002</v>
      </c>
      <c r="G756" s="20">
        <v>235953.98499999999</v>
      </c>
      <c r="H756" s="20">
        <v>3857.9479999999999</v>
      </c>
    </row>
    <row r="757" spans="1:8" x14ac:dyDescent="0.55000000000000004">
      <c r="A757" s="19">
        <v>44605</v>
      </c>
      <c r="B757" s="20">
        <v>180450.57</v>
      </c>
      <c r="C757" s="20">
        <v>233675.28899999999</v>
      </c>
      <c r="D757" s="20">
        <v>84241.471000000005</v>
      </c>
      <c r="E757" s="20">
        <v>113019.95</v>
      </c>
      <c r="F757" s="20">
        <v>269086.24200000003</v>
      </c>
      <c r="G757" s="20">
        <v>235953.98499999999</v>
      </c>
      <c r="H757" s="20">
        <v>4208.2979999999998</v>
      </c>
    </row>
    <row r="758" spans="1:8" x14ac:dyDescent="0.55000000000000004">
      <c r="A758" s="19">
        <v>44606</v>
      </c>
      <c r="B758" s="20">
        <v>181273.77799999999</v>
      </c>
      <c r="C758" s="20">
        <v>234186.48499999999</v>
      </c>
      <c r="D758" s="20">
        <v>84561.661999999997</v>
      </c>
      <c r="E758" s="20">
        <v>114218.67600000001</v>
      </c>
      <c r="F758" s="20">
        <v>269693.20199999999</v>
      </c>
      <c r="G758" s="20">
        <v>235953.98499999999</v>
      </c>
      <c r="H758" s="20">
        <v>4355.5780000000004</v>
      </c>
    </row>
    <row r="759" spans="1:8" x14ac:dyDescent="0.55000000000000004">
      <c r="A759" s="19">
        <v>44607</v>
      </c>
      <c r="B759" s="20">
        <v>182169.59700000001</v>
      </c>
      <c r="C759" s="20">
        <v>234520.42300000001</v>
      </c>
      <c r="D759" s="20">
        <v>84731.254000000001</v>
      </c>
      <c r="E759" s="20">
        <v>115164.61199999999</v>
      </c>
      <c r="F759" s="20">
        <v>270370.31699999998</v>
      </c>
      <c r="G759" s="20">
        <v>237110.56099999999</v>
      </c>
      <c r="H759" s="20">
        <v>4585.9589999999998</v>
      </c>
    </row>
    <row r="760" spans="1:8" x14ac:dyDescent="0.55000000000000004">
      <c r="A760" s="19">
        <v>44608</v>
      </c>
      <c r="B760" s="20">
        <v>183296.06099999999</v>
      </c>
      <c r="C760" s="20">
        <v>234865.35800000001</v>
      </c>
      <c r="D760" s="20">
        <v>84934.994999999995</v>
      </c>
      <c r="E760" s="20">
        <v>115064.799</v>
      </c>
      <c r="F760" s="20">
        <v>271163.35700000002</v>
      </c>
      <c r="G760" s="20">
        <v>237640.277</v>
      </c>
      <c r="H760" s="20">
        <v>4886.5649999999996</v>
      </c>
    </row>
    <row r="761" spans="1:8" x14ac:dyDescent="0.55000000000000004">
      <c r="A761" s="19">
        <v>44609</v>
      </c>
      <c r="B761" s="20">
        <v>184312.33300000001</v>
      </c>
      <c r="C761" s="20">
        <v>235170.829</v>
      </c>
      <c r="D761" s="20">
        <v>85123.998999999996</v>
      </c>
      <c r="E761" s="20">
        <v>115946.17</v>
      </c>
      <c r="F761" s="20">
        <v>271921.70899999997</v>
      </c>
      <c r="G761" s="20">
        <v>238043.519</v>
      </c>
      <c r="H761" s="20">
        <v>5254.277</v>
      </c>
    </row>
    <row r="762" spans="1:8" x14ac:dyDescent="0.55000000000000004">
      <c r="A762" s="19">
        <v>44610</v>
      </c>
      <c r="B762" s="20">
        <v>185303.18799999999</v>
      </c>
      <c r="C762" s="20">
        <v>235606.90700000001</v>
      </c>
      <c r="D762" s="20">
        <v>85301.235000000001</v>
      </c>
      <c r="E762" s="20">
        <v>116846.465</v>
      </c>
      <c r="F762" s="20">
        <v>272617.83899999998</v>
      </c>
      <c r="G762" s="20">
        <v>238466.34700000001</v>
      </c>
      <c r="H762" s="20">
        <v>5608.5290000000005</v>
      </c>
    </row>
    <row r="763" spans="1:8" x14ac:dyDescent="0.55000000000000004">
      <c r="A763" s="19">
        <v>44611</v>
      </c>
      <c r="B763" s="20">
        <v>186034.149</v>
      </c>
      <c r="C763" s="20">
        <v>235701.25</v>
      </c>
      <c r="D763" s="20">
        <v>85394.331999999995</v>
      </c>
      <c r="E763" s="20">
        <v>117520.261</v>
      </c>
      <c r="F763" s="20">
        <v>273192.82299999997</v>
      </c>
      <c r="G763" s="20">
        <v>238466.34700000001</v>
      </c>
      <c r="H763" s="20">
        <v>6064.2179999999998</v>
      </c>
    </row>
    <row r="764" spans="1:8" x14ac:dyDescent="0.55000000000000004">
      <c r="A764" s="19">
        <v>44612</v>
      </c>
      <c r="B764" s="20">
        <v>186647.3</v>
      </c>
      <c r="C764" s="20">
        <v>235770.345</v>
      </c>
      <c r="D764" s="20">
        <v>85458.638000000006</v>
      </c>
      <c r="E764" s="20">
        <v>118226.747</v>
      </c>
      <c r="F764" s="20">
        <v>273647.467</v>
      </c>
      <c r="G764" s="20">
        <v>238466.34700000001</v>
      </c>
      <c r="H764" s="20">
        <v>6499.2290000000003</v>
      </c>
    </row>
    <row r="765" spans="1:8" x14ac:dyDescent="0.55000000000000004">
      <c r="A765" s="19">
        <v>44613</v>
      </c>
      <c r="B765" s="20">
        <v>187326.198</v>
      </c>
      <c r="C765" s="20">
        <v>236019.31899999999</v>
      </c>
      <c r="D765" s="20">
        <v>85554.702999999994</v>
      </c>
      <c r="E765" s="20">
        <v>119202.50199999999</v>
      </c>
      <c r="F765" s="20">
        <v>274212.27600000001</v>
      </c>
      <c r="G765" s="20">
        <v>238466.34700000001</v>
      </c>
      <c r="H765" s="20">
        <v>7054.2110000000002</v>
      </c>
    </row>
    <row r="766" spans="1:8" x14ac:dyDescent="0.55000000000000004">
      <c r="A766" s="19">
        <v>44614</v>
      </c>
      <c r="B766" s="20">
        <v>188178.81200000001</v>
      </c>
      <c r="C766" s="20">
        <v>236287.69099999999</v>
      </c>
      <c r="D766" s="20">
        <v>85764.618000000002</v>
      </c>
      <c r="E766" s="20">
        <v>120180.817</v>
      </c>
      <c r="F766" s="20">
        <v>274818.56199999998</v>
      </c>
      <c r="G766" s="20">
        <v>239303.834</v>
      </c>
      <c r="H766" s="20">
        <v>7675.1260000000002</v>
      </c>
    </row>
    <row r="767" spans="1:8" x14ac:dyDescent="0.55000000000000004">
      <c r="A767" s="19">
        <v>44615</v>
      </c>
      <c r="B767" s="20">
        <v>189136.40299999999</v>
      </c>
      <c r="C767" s="20">
        <v>236543.44699999999</v>
      </c>
      <c r="D767" s="20">
        <v>86022.366999999998</v>
      </c>
      <c r="E767" s="20">
        <v>121144.51300000001</v>
      </c>
      <c r="F767" s="20">
        <v>275402.636</v>
      </c>
      <c r="G767" s="20">
        <v>239640.24600000001</v>
      </c>
      <c r="H767" s="20">
        <v>8870.5300000000007</v>
      </c>
    </row>
    <row r="768" spans="1:8" x14ac:dyDescent="0.55000000000000004">
      <c r="A768" s="19">
        <v>44616</v>
      </c>
      <c r="B768" s="20">
        <v>190037.853</v>
      </c>
      <c r="C768" s="20">
        <v>236744.93299999999</v>
      </c>
      <c r="D768" s="20">
        <v>86173.702000000005</v>
      </c>
      <c r="E768" s="20">
        <v>122178.70699999999</v>
      </c>
      <c r="F768" s="20">
        <v>275969.55599999998</v>
      </c>
      <c r="G768" s="20">
        <v>239942.111</v>
      </c>
      <c r="H768" s="20">
        <v>11216.082</v>
      </c>
    </row>
    <row r="769" spans="1:8" x14ac:dyDescent="0.55000000000000004">
      <c r="A769" s="19">
        <v>44617</v>
      </c>
      <c r="B769" s="20">
        <v>190890.05499999999</v>
      </c>
      <c r="C769" s="20">
        <v>236968.36300000001</v>
      </c>
      <c r="D769" s="20">
        <v>86400.455000000002</v>
      </c>
      <c r="E769" s="20">
        <v>122946.61599999999</v>
      </c>
      <c r="F769" s="20">
        <v>276437.03000000003</v>
      </c>
      <c r="G769" s="20">
        <v>240266.122</v>
      </c>
      <c r="H769" s="20">
        <v>13873.944</v>
      </c>
    </row>
    <row r="770" spans="1:8" x14ac:dyDescent="0.55000000000000004">
      <c r="A770" s="19">
        <v>44618</v>
      </c>
      <c r="B770" s="20">
        <v>191615.71599999999</v>
      </c>
      <c r="C770" s="20">
        <v>237110.78</v>
      </c>
      <c r="D770" s="20">
        <v>86448.054000000004</v>
      </c>
      <c r="E770" s="20">
        <v>123626.887</v>
      </c>
      <c r="F770" s="20">
        <v>276437.03000000003</v>
      </c>
      <c r="G770" s="20">
        <v>240266.122</v>
      </c>
      <c r="H770" s="20">
        <v>13873.944</v>
      </c>
    </row>
    <row r="771" spans="1:8" x14ac:dyDescent="0.55000000000000004">
      <c r="A771" s="19">
        <v>44619</v>
      </c>
      <c r="B771" s="20">
        <v>192184.14499999999</v>
      </c>
      <c r="C771" s="20">
        <v>237165.503</v>
      </c>
      <c r="D771" s="20">
        <v>86542.202000000005</v>
      </c>
      <c r="E771" s="20">
        <v>124459.90399999999</v>
      </c>
      <c r="F771" s="20">
        <v>276437.03000000003</v>
      </c>
      <c r="G771" s="20">
        <v>240266.122</v>
      </c>
      <c r="H771" s="20">
        <v>16803.151999999998</v>
      </c>
    </row>
    <row r="772" spans="1:8" x14ac:dyDescent="0.55000000000000004">
      <c r="A772" s="19">
        <v>44620</v>
      </c>
      <c r="B772" s="20">
        <v>192927.81400000001</v>
      </c>
      <c r="C772" s="20">
        <v>237462.64799999999</v>
      </c>
      <c r="D772" s="20">
        <v>86750.225000000006</v>
      </c>
      <c r="E772" s="20">
        <v>125445.54700000001</v>
      </c>
      <c r="F772" s="20">
        <v>277640.90700000001</v>
      </c>
      <c r="G772" s="20">
        <v>240266.122</v>
      </c>
      <c r="H772" s="20">
        <v>23176.95</v>
      </c>
    </row>
    <row r="773" spans="1:8" x14ac:dyDescent="0.55000000000000004">
      <c r="A773" s="19">
        <v>44621</v>
      </c>
      <c r="B773" s="20">
        <v>193866.16699999999</v>
      </c>
      <c r="C773" s="20">
        <v>237602.96900000001</v>
      </c>
      <c r="D773" s="20">
        <v>86884.457999999999</v>
      </c>
      <c r="E773" s="20">
        <v>126289.15</v>
      </c>
      <c r="F773" s="20">
        <v>279099.47899999999</v>
      </c>
      <c r="G773" s="20">
        <v>240959.024</v>
      </c>
      <c r="H773" s="20">
        <v>27879.366999999998</v>
      </c>
    </row>
    <row r="774" spans="1:8" x14ac:dyDescent="0.55000000000000004">
      <c r="A774" s="19">
        <v>44622</v>
      </c>
      <c r="B774" s="20">
        <v>194819.698</v>
      </c>
      <c r="C774" s="20">
        <v>237763.391</v>
      </c>
      <c r="D774" s="20">
        <v>87039.785999999993</v>
      </c>
      <c r="E774" s="20">
        <v>127840.711</v>
      </c>
      <c r="F774" s="20">
        <v>279759.76199999999</v>
      </c>
      <c r="G774" s="20">
        <v>241282.05100000001</v>
      </c>
      <c r="H774" s="20">
        <v>32401.147000000001</v>
      </c>
    </row>
    <row r="775" spans="1:8" x14ac:dyDescent="0.55000000000000004">
      <c r="A775" s="19">
        <v>44623</v>
      </c>
      <c r="B775" s="20">
        <v>195807.353</v>
      </c>
      <c r="C775" s="20">
        <v>237909.435</v>
      </c>
      <c r="D775" s="20">
        <v>87259.262000000002</v>
      </c>
      <c r="E775" s="20">
        <v>128816.31200000001</v>
      </c>
      <c r="F775" s="20">
        <v>280429.53100000002</v>
      </c>
      <c r="G775" s="20">
        <v>241525.35399999999</v>
      </c>
      <c r="H775" s="20">
        <v>36806.273999999998</v>
      </c>
    </row>
    <row r="776" spans="1:8" x14ac:dyDescent="0.55000000000000004">
      <c r="A776" s="19">
        <v>44624</v>
      </c>
      <c r="B776" s="20">
        <v>196815.095</v>
      </c>
      <c r="C776" s="20">
        <v>238063.42</v>
      </c>
      <c r="D776" s="20">
        <v>87508.895000000004</v>
      </c>
      <c r="E776" s="20">
        <v>129697.179</v>
      </c>
      <c r="F776" s="20">
        <v>281086.44199999998</v>
      </c>
      <c r="G776" s="20">
        <v>241725.15400000001</v>
      </c>
      <c r="H776" s="20">
        <v>40489.631999999998</v>
      </c>
    </row>
    <row r="777" spans="1:8" x14ac:dyDescent="0.55000000000000004">
      <c r="A777" s="19">
        <v>44625</v>
      </c>
      <c r="B777" s="20">
        <v>197611.75700000001</v>
      </c>
      <c r="C777" s="20">
        <v>238108.236</v>
      </c>
      <c r="D777" s="20">
        <v>87592.876000000004</v>
      </c>
      <c r="E777" s="20">
        <v>130370.97500000001</v>
      </c>
      <c r="F777" s="20">
        <v>281086.44199999998</v>
      </c>
      <c r="G777" s="20">
        <v>241725.15400000001</v>
      </c>
      <c r="H777" s="20">
        <v>43455.709000000003</v>
      </c>
    </row>
    <row r="778" spans="1:8" x14ac:dyDescent="0.55000000000000004">
      <c r="A778" s="19">
        <v>44626</v>
      </c>
      <c r="B778" s="20">
        <v>198242.04300000001</v>
      </c>
      <c r="C778" s="20">
        <v>238145.486</v>
      </c>
      <c r="D778" s="20">
        <v>87661.517000000007</v>
      </c>
      <c r="E778" s="20">
        <v>131231.136</v>
      </c>
      <c r="F778" s="20">
        <v>281086.44199999998</v>
      </c>
      <c r="G778" s="20">
        <v>241725.15400000001</v>
      </c>
      <c r="H778" s="20">
        <v>46879.620999999999</v>
      </c>
    </row>
    <row r="779" spans="1:8" x14ac:dyDescent="0.55000000000000004">
      <c r="A779" s="19">
        <v>44627</v>
      </c>
      <c r="B779" s="20">
        <v>199070.622</v>
      </c>
      <c r="C779" s="20">
        <v>238337.99400000001</v>
      </c>
      <c r="D779" s="20">
        <v>87883.62</v>
      </c>
      <c r="E779" s="20">
        <v>132974.64499999999</v>
      </c>
      <c r="F779" s="20">
        <v>282940.14899999998</v>
      </c>
      <c r="G779" s="20">
        <v>241725.15400000001</v>
      </c>
      <c r="H779" s="20">
        <v>51548.875</v>
      </c>
    </row>
    <row r="780" spans="1:8" x14ac:dyDescent="0.55000000000000004">
      <c r="A780" s="19">
        <v>44628</v>
      </c>
      <c r="B780" s="20">
        <v>200073.253</v>
      </c>
      <c r="C780" s="20">
        <v>238427.38</v>
      </c>
      <c r="D780" s="20">
        <v>87992.714000000007</v>
      </c>
      <c r="E780" s="20">
        <v>134164.76199999999</v>
      </c>
      <c r="F780" s="20">
        <v>283855.11200000002</v>
      </c>
      <c r="G780" s="20">
        <v>242199.261</v>
      </c>
      <c r="H780" s="20">
        <v>55937.031000000003</v>
      </c>
    </row>
    <row r="781" spans="1:8" x14ac:dyDescent="0.55000000000000004">
      <c r="A781" s="19">
        <v>44629</v>
      </c>
      <c r="B781" s="20">
        <v>201141.318</v>
      </c>
      <c r="C781" s="20">
        <v>238540.641</v>
      </c>
      <c r="D781" s="20">
        <v>88169.793000000005</v>
      </c>
      <c r="E781" s="20">
        <v>135573.739</v>
      </c>
      <c r="F781" s="20">
        <v>284857.61800000002</v>
      </c>
      <c r="G781" s="20">
        <v>242412.742</v>
      </c>
      <c r="H781" s="20">
        <v>55937.031000000003</v>
      </c>
    </row>
    <row r="782" spans="1:8" x14ac:dyDescent="0.55000000000000004">
      <c r="A782" s="19">
        <v>44630</v>
      </c>
      <c r="B782" s="20">
        <v>202255.73</v>
      </c>
      <c r="C782" s="20">
        <v>238680.57399999999</v>
      </c>
      <c r="D782" s="20">
        <v>88317.081999999995</v>
      </c>
      <c r="E782" s="20">
        <v>136802.55600000001</v>
      </c>
      <c r="F782" s="20">
        <v>286095.03999999998</v>
      </c>
      <c r="G782" s="20">
        <v>242624.057</v>
      </c>
      <c r="H782" s="20">
        <v>60043.891000000003</v>
      </c>
    </row>
    <row r="783" spans="1:8" x14ac:dyDescent="0.55000000000000004">
      <c r="A783" s="19">
        <v>44631</v>
      </c>
      <c r="B783" s="20">
        <v>203417.80900000001</v>
      </c>
      <c r="C783" s="20">
        <v>238829.913</v>
      </c>
      <c r="D783" s="20">
        <v>88528.755999999994</v>
      </c>
      <c r="E783" s="20">
        <v>138162.75099999999</v>
      </c>
      <c r="F783" s="20">
        <v>287163.228</v>
      </c>
      <c r="G783" s="20">
        <v>242769.52799999999</v>
      </c>
      <c r="H783" s="20">
        <v>67802.509000000005</v>
      </c>
    </row>
    <row r="784" spans="1:8" x14ac:dyDescent="0.55000000000000004">
      <c r="A784" s="19">
        <v>44632</v>
      </c>
      <c r="B784" s="20">
        <v>204307.04</v>
      </c>
      <c r="C784" s="20">
        <v>238860.60500000001</v>
      </c>
      <c r="D784" s="20">
        <v>88576.671000000002</v>
      </c>
      <c r="E784" s="20">
        <v>139461.6</v>
      </c>
      <c r="F784" s="20">
        <v>287163.228</v>
      </c>
      <c r="G784" s="20">
        <v>242769.52799999999</v>
      </c>
      <c r="H784" s="20">
        <v>70637.497000000003</v>
      </c>
    </row>
    <row r="785" spans="1:8" x14ac:dyDescent="0.55000000000000004">
      <c r="A785" s="19">
        <v>44633</v>
      </c>
      <c r="B785" s="20">
        <v>205036.837</v>
      </c>
      <c r="C785" s="20">
        <v>238893.8</v>
      </c>
      <c r="D785" s="20">
        <v>88613.263000000006</v>
      </c>
      <c r="E785" s="20">
        <v>140486.87400000001</v>
      </c>
      <c r="F785" s="20">
        <v>287163.228</v>
      </c>
      <c r="G785" s="20">
        <v>242769.52799999999</v>
      </c>
      <c r="H785" s="20">
        <v>73675.945999999996</v>
      </c>
    </row>
    <row r="786" spans="1:8" x14ac:dyDescent="0.55000000000000004">
      <c r="A786" s="19">
        <v>44634</v>
      </c>
      <c r="B786" s="20">
        <v>205994.06700000001</v>
      </c>
      <c r="C786" s="20">
        <v>239000.109</v>
      </c>
      <c r="D786" s="20">
        <v>88732.051000000007</v>
      </c>
      <c r="E786" s="20">
        <v>141603.78</v>
      </c>
      <c r="F786" s="20">
        <v>289667.57</v>
      </c>
      <c r="G786" s="20">
        <v>242769.52799999999</v>
      </c>
      <c r="H786" s="20">
        <v>77900.63</v>
      </c>
    </row>
    <row r="787" spans="1:8" x14ac:dyDescent="0.55000000000000004">
      <c r="A787" s="19">
        <v>44635</v>
      </c>
      <c r="B787" s="20">
        <v>207151.454</v>
      </c>
      <c r="C787" s="20">
        <v>239073.356</v>
      </c>
      <c r="D787" s="20">
        <v>88969.285000000003</v>
      </c>
      <c r="E787" s="20">
        <v>143709.742</v>
      </c>
      <c r="F787" s="20">
        <v>291427.75300000003</v>
      </c>
      <c r="G787" s="20">
        <v>243131.43100000001</v>
      </c>
      <c r="H787" s="20">
        <v>77900.63</v>
      </c>
    </row>
    <row r="788" spans="1:8" x14ac:dyDescent="0.55000000000000004">
      <c r="A788" s="19">
        <v>44636</v>
      </c>
      <c r="B788" s="20">
        <v>208578.15900000001</v>
      </c>
      <c r="C788" s="20">
        <v>239211.94399999999</v>
      </c>
      <c r="D788" s="20">
        <v>89108.221000000005</v>
      </c>
      <c r="E788" s="20">
        <v>145925.79199999999</v>
      </c>
      <c r="F788" s="20">
        <v>292799.69199999998</v>
      </c>
      <c r="G788" s="20">
        <v>243309.97200000001</v>
      </c>
      <c r="H788" s="20">
        <v>85534.790999999997</v>
      </c>
    </row>
    <row r="789" spans="1:8" x14ac:dyDescent="0.55000000000000004">
      <c r="A789" s="19">
        <v>44637</v>
      </c>
      <c r="B789" s="20">
        <v>209794.777</v>
      </c>
      <c r="C789" s="20">
        <v>239371.66</v>
      </c>
      <c r="D789" s="20">
        <v>89218.55</v>
      </c>
      <c r="E789" s="20">
        <v>147832.32199999999</v>
      </c>
      <c r="F789" s="20">
        <v>294131.152</v>
      </c>
      <c r="G789" s="20">
        <v>243471.288</v>
      </c>
      <c r="H789" s="20">
        <v>88303.455000000002</v>
      </c>
    </row>
    <row r="790" spans="1:8" x14ac:dyDescent="0.55000000000000004">
      <c r="A790" s="19">
        <v>44638</v>
      </c>
      <c r="B790" s="20">
        <v>211024.70800000001</v>
      </c>
      <c r="C790" s="20">
        <v>239465.84299999999</v>
      </c>
      <c r="D790" s="20">
        <v>89306.288</v>
      </c>
      <c r="E790" s="20">
        <v>149652.99799999999</v>
      </c>
      <c r="F790" s="20">
        <v>295486.56800000003</v>
      </c>
      <c r="G790" s="20">
        <v>243666.16699999999</v>
      </c>
      <c r="H790" s="20">
        <v>91923.024000000005</v>
      </c>
    </row>
    <row r="791" spans="1:8" x14ac:dyDescent="0.55000000000000004">
      <c r="A791" s="19">
        <v>44639</v>
      </c>
      <c r="B791" s="20">
        <v>211933.84099999999</v>
      </c>
      <c r="C791" s="20">
        <v>239498.53</v>
      </c>
      <c r="D791" s="20">
        <v>89385.278000000006</v>
      </c>
      <c r="E791" s="20">
        <v>151237.21</v>
      </c>
      <c r="F791" s="20">
        <v>295486.56800000003</v>
      </c>
      <c r="G791" s="20">
        <v>243666.16699999999</v>
      </c>
      <c r="H791" s="20">
        <v>94263.308999999994</v>
      </c>
    </row>
    <row r="792" spans="1:8" x14ac:dyDescent="0.55000000000000004">
      <c r="A792" s="19">
        <v>44640</v>
      </c>
      <c r="B792" s="20">
        <v>212565.39300000001</v>
      </c>
      <c r="C792" s="20">
        <v>239532.924</v>
      </c>
      <c r="D792" s="20">
        <v>89444.462</v>
      </c>
      <c r="E792" s="20">
        <v>152913.557</v>
      </c>
      <c r="F792" s="20">
        <v>295486.56800000003</v>
      </c>
      <c r="G792" s="20">
        <v>243666.16699999999</v>
      </c>
      <c r="H792" s="20">
        <v>97093.615000000005</v>
      </c>
    </row>
    <row r="793" spans="1:8" x14ac:dyDescent="0.55000000000000004">
      <c r="A793" s="19">
        <v>44641</v>
      </c>
      <c r="B793" s="20">
        <v>213546.524</v>
      </c>
      <c r="C793" s="20">
        <v>239659.92300000001</v>
      </c>
      <c r="D793" s="20">
        <v>89658.631999999998</v>
      </c>
      <c r="E793" s="20">
        <v>154971.20300000001</v>
      </c>
      <c r="F793" s="20">
        <v>298799.88799999998</v>
      </c>
      <c r="G793" s="20">
        <v>243666.16699999999</v>
      </c>
      <c r="H793" s="20">
        <v>101181.164</v>
      </c>
    </row>
    <row r="794" spans="1:8" x14ac:dyDescent="0.55000000000000004">
      <c r="A794" s="19">
        <v>44642</v>
      </c>
      <c r="B794" s="20">
        <v>214815.07</v>
      </c>
      <c r="C794" s="20">
        <v>239733.726</v>
      </c>
      <c r="D794" s="20">
        <v>89907.293000000005</v>
      </c>
      <c r="E794" s="20">
        <v>157203.07500000001</v>
      </c>
      <c r="F794" s="20">
        <v>300194.141</v>
      </c>
      <c r="G794" s="20">
        <v>243666.16699999999</v>
      </c>
      <c r="H794" s="20">
        <v>105112.65399999999</v>
      </c>
    </row>
    <row r="795" spans="1:8" x14ac:dyDescent="0.55000000000000004">
      <c r="A795" s="19">
        <v>44643</v>
      </c>
      <c r="B795" s="20">
        <v>216030.79</v>
      </c>
      <c r="C795" s="20">
        <v>239856.973</v>
      </c>
      <c r="D795" s="20">
        <v>90086.551000000007</v>
      </c>
      <c r="E795" s="20">
        <v>159518.24</v>
      </c>
      <c r="F795" s="20">
        <v>301699.40899999999</v>
      </c>
      <c r="G795" s="20">
        <v>243666.16699999999</v>
      </c>
      <c r="H795" s="20">
        <v>108719.739</v>
      </c>
    </row>
    <row r="796" spans="1:8" x14ac:dyDescent="0.55000000000000004">
      <c r="A796" s="19">
        <v>44644</v>
      </c>
      <c r="B796" s="20">
        <v>217216.823</v>
      </c>
      <c r="C796" s="20">
        <v>239986.141</v>
      </c>
      <c r="D796" s="20">
        <v>90271.826000000001</v>
      </c>
      <c r="E796" s="20">
        <v>162107.87299999999</v>
      </c>
      <c r="F796" s="20">
        <v>303180.897</v>
      </c>
      <c r="G796" s="20">
        <v>244261.53200000001</v>
      </c>
      <c r="H796" s="20">
        <v>111824.12300000001</v>
      </c>
    </row>
    <row r="797" spans="1:8" x14ac:dyDescent="0.55000000000000004">
      <c r="A797" s="19">
        <v>44645</v>
      </c>
      <c r="B797" s="20">
        <v>218439.23300000001</v>
      </c>
      <c r="C797" s="20">
        <v>240125.636</v>
      </c>
      <c r="D797" s="20">
        <v>90506.774000000005</v>
      </c>
      <c r="E797" s="20">
        <v>163968.723</v>
      </c>
      <c r="F797" s="20">
        <v>304319.67800000001</v>
      </c>
      <c r="G797" s="20">
        <v>244261.53200000001</v>
      </c>
      <c r="H797" s="20">
        <v>114598.63800000001</v>
      </c>
    </row>
    <row r="798" spans="1:8" x14ac:dyDescent="0.55000000000000004">
      <c r="A798" s="19">
        <v>44646</v>
      </c>
      <c r="B798" s="20">
        <v>219309.788</v>
      </c>
      <c r="C798" s="20">
        <v>240153.97099999999</v>
      </c>
      <c r="D798" s="20">
        <v>90621.673999999999</v>
      </c>
      <c r="E798" s="20">
        <v>165781.527</v>
      </c>
      <c r="F798" s="20">
        <v>304319.67800000001</v>
      </c>
      <c r="G798" s="20">
        <v>244261.53200000001</v>
      </c>
      <c r="H798" s="20">
        <v>116603.59299999999</v>
      </c>
    </row>
    <row r="799" spans="1:8" x14ac:dyDescent="0.55000000000000004">
      <c r="A799" s="19">
        <v>44647</v>
      </c>
      <c r="B799" s="20">
        <v>219882.53</v>
      </c>
      <c r="C799" s="20">
        <v>240189.38500000001</v>
      </c>
      <c r="D799" s="20">
        <v>90717.66</v>
      </c>
      <c r="E799" s="20">
        <v>167758.04999999999</v>
      </c>
      <c r="F799" s="20">
        <v>304319.67800000001</v>
      </c>
      <c r="G799" s="20">
        <v>244261.53200000001</v>
      </c>
      <c r="H799" s="20">
        <v>119128.22100000001</v>
      </c>
    </row>
    <row r="800" spans="1:8" x14ac:dyDescent="0.55000000000000004">
      <c r="A800" s="19">
        <v>44648</v>
      </c>
      <c r="B800" s="20">
        <v>220792.579</v>
      </c>
      <c r="C800" s="20">
        <v>240306.451</v>
      </c>
      <c r="D800" s="20">
        <v>90879.214000000007</v>
      </c>
      <c r="E800" s="20">
        <v>169919.42499999999</v>
      </c>
      <c r="F800" s="20">
        <v>307467.136</v>
      </c>
      <c r="G800" s="20">
        <v>244261.53200000001</v>
      </c>
      <c r="H800" s="20">
        <v>122485.613</v>
      </c>
    </row>
    <row r="801" spans="1:8" x14ac:dyDescent="0.55000000000000004">
      <c r="A801" s="19">
        <v>44649</v>
      </c>
      <c r="B801" s="20">
        <v>222014.734</v>
      </c>
      <c r="C801" s="20">
        <v>240379.08799999999</v>
      </c>
      <c r="D801" s="20">
        <v>91156.638999999996</v>
      </c>
      <c r="E801" s="20">
        <v>172460.236</v>
      </c>
      <c r="F801" s="20">
        <v>308658.80099999998</v>
      </c>
      <c r="G801" s="20">
        <v>244261.53200000001</v>
      </c>
      <c r="H801" s="20">
        <v>125602.28599999999</v>
      </c>
    </row>
    <row r="802" spans="1:8" x14ac:dyDescent="0.55000000000000004">
      <c r="A802" s="19">
        <v>44650</v>
      </c>
      <c r="B802" s="20">
        <v>223084.57500000001</v>
      </c>
      <c r="C802" s="20">
        <v>240496.79699999999</v>
      </c>
      <c r="D802" s="20">
        <v>91444.966</v>
      </c>
      <c r="E802" s="20">
        <v>174796.14799999999</v>
      </c>
      <c r="F802" s="20">
        <v>309958.489</v>
      </c>
      <c r="G802" s="20">
        <v>244261.53200000001</v>
      </c>
      <c r="H802" s="20">
        <v>128586.895</v>
      </c>
    </row>
    <row r="803" spans="1:8" x14ac:dyDescent="0.55000000000000004">
      <c r="A803" s="19">
        <v>44651</v>
      </c>
      <c r="B803" s="20">
        <v>224400.467</v>
      </c>
      <c r="C803" s="20">
        <v>240633.89499999999</v>
      </c>
      <c r="D803" s="20">
        <v>91675.895000000004</v>
      </c>
      <c r="E803" s="20">
        <v>177331.60800000001</v>
      </c>
      <c r="F803" s="20">
        <v>311053.15500000003</v>
      </c>
      <c r="G803" s="20">
        <v>244863.49100000001</v>
      </c>
      <c r="H803" s="20">
        <v>131227.59099999999</v>
      </c>
    </row>
    <row r="804" spans="1:8" x14ac:dyDescent="0.55000000000000004">
      <c r="A804" s="19">
        <v>44652</v>
      </c>
      <c r="B804" s="20">
        <v>225169.03099999999</v>
      </c>
      <c r="C804" s="20">
        <v>240730.69200000001</v>
      </c>
      <c r="D804" s="20">
        <v>92017.784</v>
      </c>
      <c r="E804" s="20">
        <v>179468.12700000001</v>
      </c>
      <c r="F804" s="20">
        <v>312074.88099999999</v>
      </c>
      <c r="G804" s="20">
        <v>244863.49100000001</v>
      </c>
      <c r="H804" s="20">
        <v>133502.52600000001</v>
      </c>
    </row>
    <row r="805" spans="1:8" x14ac:dyDescent="0.55000000000000004">
      <c r="A805" s="19">
        <v>44653</v>
      </c>
      <c r="B805" s="20">
        <v>225879.65900000001</v>
      </c>
      <c r="C805" s="20">
        <v>240766.163</v>
      </c>
      <c r="D805" s="20">
        <v>92202.034</v>
      </c>
      <c r="E805" s="20">
        <v>181333.20300000001</v>
      </c>
      <c r="F805" s="20">
        <v>312074.88099999999</v>
      </c>
      <c r="G805" s="20">
        <v>244863.49100000001</v>
      </c>
      <c r="H805" s="20">
        <v>135227.94200000001</v>
      </c>
    </row>
    <row r="806" spans="1:8" x14ac:dyDescent="0.55000000000000004">
      <c r="A806" s="19">
        <v>44654</v>
      </c>
      <c r="B806" s="20">
        <v>226360.71</v>
      </c>
      <c r="C806" s="20">
        <v>240780.446</v>
      </c>
      <c r="D806" s="20">
        <v>92269.834000000003</v>
      </c>
      <c r="E806" s="20">
        <v>182907.954</v>
      </c>
      <c r="F806" s="20">
        <v>312074.88099999999</v>
      </c>
      <c r="G806" s="20">
        <v>244863.49100000001</v>
      </c>
      <c r="H806" s="20">
        <v>137227.04500000001</v>
      </c>
    </row>
    <row r="807" spans="1:8" x14ac:dyDescent="0.55000000000000004">
      <c r="A807" s="19">
        <v>44655</v>
      </c>
      <c r="B807" s="20">
        <v>226973.38800000001</v>
      </c>
      <c r="C807" s="20">
        <v>240867.32399999999</v>
      </c>
      <c r="D807" s="20">
        <v>92284.623000000007</v>
      </c>
      <c r="E807" s="20">
        <v>185061.80600000001</v>
      </c>
      <c r="F807" s="20">
        <v>314171.28999999998</v>
      </c>
      <c r="G807" s="20">
        <v>244863.49100000001</v>
      </c>
      <c r="H807" s="20">
        <v>139993.758</v>
      </c>
    </row>
    <row r="808" spans="1:8" x14ac:dyDescent="0.55000000000000004">
      <c r="A808" s="19">
        <v>44656</v>
      </c>
      <c r="B808" s="20">
        <v>227940.8</v>
      </c>
      <c r="C808" s="20">
        <v>240944.236</v>
      </c>
      <c r="D808" s="20">
        <v>92518.520999999993</v>
      </c>
      <c r="E808" s="20">
        <v>188001.016</v>
      </c>
      <c r="F808" s="20">
        <v>314919.027</v>
      </c>
      <c r="G808" s="20">
        <v>244863.49100000001</v>
      </c>
      <c r="H808" s="20">
        <v>142458.49799999999</v>
      </c>
    </row>
    <row r="809" spans="1:8" x14ac:dyDescent="0.55000000000000004">
      <c r="A809" s="19">
        <v>44657</v>
      </c>
      <c r="B809" s="20">
        <v>228941.26800000001</v>
      </c>
      <c r="C809" s="20">
        <v>241067.24299999999</v>
      </c>
      <c r="D809" s="20">
        <v>92769.441000000006</v>
      </c>
      <c r="E809" s="20">
        <v>190428.79199999999</v>
      </c>
      <c r="F809" s="20">
        <v>315673.52299999999</v>
      </c>
      <c r="G809" s="20">
        <v>244863.49100000001</v>
      </c>
      <c r="H809" s="20">
        <v>144741.236</v>
      </c>
    </row>
    <row r="810" spans="1:8" x14ac:dyDescent="0.55000000000000004">
      <c r="A810" s="19">
        <v>44658</v>
      </c>
      <c r="B810" s="20">
        <v>229747.04699999999</v>
      </c>
      <c r="C810" s="20">
        <v>241209.58799999999</v>
      </c>
      <c r="D810" s="20">
        <v>92927.553</v>
      </c>
      <c r="E810" s="20">
        <v>192774.087</v>
      </c>
      <c r="F810" s="20">
        <v>316365.299</v>
      </c>
      <c r="G810" s="20">
        <v>245269.78400000001</v>
      </c>
      <c r="H810" s="20">
        <v>144741.236</v>
      </c>
    </row>
    <row r="811" spans="1:8" x14ac:dyDescent="0.55000000000000004">
      <c r="A811" s="19">
        <v>44659</v>
      </c>
      <c r="B811" s="20">
        <v>230535.666</v>
      </c>
      <c r="C811" s="20">
        <v>241472.677</v>
      </c>
      <c r="D811" s="20">
        <v>92927.553</v>
      </c>
      <c r="E811" s="20">
        <v>194686.473</v>
      </c>
      <c r="F811" s="20">
        <v>316973.28499999997</v>
      </c>
      <c r="G811" s="20">
        <v>245269.78400000001</v>
      </c>
      <c r="H811" s="20">
        <v>148360.416</v>
      </c>
    </row>
    <row r="812" spans="1:8" x14ac:dyDescent="0.55000000000000004">
      <c r="A812" s="19">
        <v>44660</v>
      </c>
      <c r="B812" s="20">
        <v>231041.93400000001</v>
      </c>
      <c r="C812" s="20">
        <v>241510.66800000001</v>
      </c>
      <c r="D812" s="20">
        <v>93336.48</v>
      </c>
      <c r="E812" s="20">
        <v>196199.761</v>
      </c>
      <c r="F812" s="20">
        <v>316973.28499999997</v>
      </c>
      <c r="G812" s="20">
        <v>245269.78400000001</v>
      </c>
      <c r="H812" s="20">
        <v>149678.13</v>
      </c>
    </row>
    <row r="813" spans="1:8" x14ac:dyDescent="0.55000000000000004">
      <c r="A813" s="19">
        <v>44661</v>
      </c>
      <c r="B813" s="20">
        <v>231406.32399999999</v>
      </c>
      <c r="C813" s="20">
        <v>241539.06299999999</v>
      </c>
      <c r="D813" s="20">
        <v>93336.48</v>
      </c>
      <c r="E813" s="20">
        <v>198089.15100000001</v>
      </c>
      <c r="F813" s="20">
        <v>316973.28499999997</v>
      </c>
      <c r="G813" s="20">
        <v>245269.78400000001</v>
      </c>
      <c r="H813" s="20">
        <v>151167.11900000001</v>
      </c>
    </row>
    <row r="814" spans="1:8" x14ac:dyDescent="0.55000000000000004">
      <c r="A814" s="19">
        <v>44662</v>
      </c>
      <c r="B814" s="20">
        <v>232081.60399999999</v>
      </c>
      <c r="C814" s="20">
        <v>241664.50899999999</v>
      </c>
      <c r="D814" s="20">
        <v>93336.48</v>
      </c>
      <c r="E814" s="20">
        <v>199883.26500000001</v>
      </c>
      <c r="F814" s="20">
        <v>318311.98700000002</v>
      </c>
      <c r="G814" s="20">
        <v>245269.78400000001</v>
      </c>
      <c r="H814" s="20">
        <v>153338.27499999999</v>
      </c>
    </row>
    <row r="815" spans="1:8" x14ac:dyDescent="0.55000000000000004">
      <c r="A815" s="19">
        <v>44663</v>
      </c>
      <c r="B815" s="20">
        <v>232868.24900000001</v>
      </c>
      <c r="C815" s="20">
        <v>241771.67199999999</v>
      </c>
      <c r="D815" s="20">
        <v>93336.48</v>
      </c>
      <c r="E815" s="20">
        <v>201939.12599999999</v>
      </c>
      <c r="F815" s="20">
        <v>318877.28000000003</v>
      </c>
      <c r="G815" s="20">
        <v>245269.78400000001</v>
      </c>
      <c r="H815" s="20">
        <v>155200.82699999999</v>
      </c>
    </row>
    <row r="816" spans="1:8" x14ac:dyDescent="0.55000000000000004">
      <c r="A816" s="19">
        <v>44664</v>
      </c>
      <c r="B816" s="20">
        <v>233582.37899999999</v>
      </c>
      <c r="C816" s="20">
        <v>241896.43900000001</v>
      </c>
      <c r="D816" s="20">
        <v>95012.642000000007</v>
      </c>
      <c r="E816" s="20">
        <v>204060.59899999999</v>
      </c>
      <c r="F816" s="20">
        <v>319425.69799999997</v>
      </c>
      <c r="G816" s="20">
        <v>245269.78400000001</v>
      </c>
      <c r="H816" s="20">
        <v>157080.155</v>
      </c>
    </row>
    <row r="817" spans="1:8" x14ac:dyDescent="0.55000000000000004">
      <c r="A817" s="19">
        <v>44665</v>
      </c>
      <c r="B817" s="20">
        <v>234263.27</v>
      </c>
      <c r="C817" s="20">
        <v>242043.402</v>
      </c>
      <c r="D817" s="20">
        <v>95510.304999999993</v>
      </c>
      <c r="E817" s="20">
        <v>205863.709</v>
      </c>
      <c r="F817" s="20">
        <v>319905.79499999998</v>
      </c>
      <c r="G817" s="20">
        <v>245665.05300000001</v>
      </c>
      <c r="H817" s="20">
        <v>158607.573</v>
      </c>
    </row>
    <row r="818" spans="1:8" x14ac:dyDescent="0.55000000000000004">
      <c r="A818" s="19">
        <v>44666</v>
      </c>
      <c r="B818" s="20">
        <v>234682.372</v>
      </c>
      <c r="C818" s="20">
        <v>242149.753</v>
      </c>
      <c r="D818" s="20">
        <v>95298.945999999996</v>
      </c>
      <c r="E818" s="20">
        <v>207282.18599999999</v>
      </c>
      <c r="F818" s="20">
        <v>319905.79499999998</v>
      </c>
      <c r="G818" s="20">
        <v>245665.05300000001</v>
      </c>
      <c r="H818" s="20">
        <v>159741.334</v>
      </c>
    </row>
    <row r="819" spans="1:8" x14ac:dyDescent="0.55000000000000004">
      <c r="A819" s="19">
        <v>44667</v>
      </c>
      <c r="B819" s="20">
        <v>235067.85200000001</v>
      </c>
      <c r="C819" s="20">
        <v>242186.639</v>
      </c>
      <c r="D819" s="20">
        <v>95737.294999999998</v>
      </c>
      <c r="E819" s="20">
        <v>208801.36799999999</v>
      </c>
      <c r="F819" s="20">
        <v>319905.79499999998</v>
      </c>
      <c r="G819" s="20">
        <v>245665.05300000001</v>
      </c>
      <c r="H819" s="20">
        <v>160908.84299999999</v>
      </c>
    </row>
    <row r="820" spans="1:8" x14ac:dyDescent="0.55000000000000004">
      <c r="A820" s="19">
        <v>44668</v>
      </c>
      <c r="B820" s="20">
        <v>235334.201</v>
      </c>
      <c r="C820" s="20">
        <v>242206.97200000001</v>
      </c>
      <c r="D820" s="20">
        <v>95788.203999999998</v>
      </c>
      <c r="E820" s="20">
        <v>210056.399</v>
      </c>
      <c r="F820" s="20">
        <v>319905.79499999998</v>
      </c>
      <c r="G820" s="20">
        <v>245665.05300000001</v>
      </c>
      <c r="H820" s="20">
        <v>162134.288</v>
      </c>
    </row>
    <row r="821" spans="1:8" x14ac:dyDescent="0.55000000000000004">
      <c r="A821" s="19">
        <v>44669</v>
      </c>
      <c r="B821" s="20">
        <v>235617.12</v>
      </c>
      <c r="C821" s="20">
        <v>242389.274</v>
      </c>
      <c r="D821" s="20">
        <v>96102.747000000003</v>
      </c>
      <c r="E821" s="20">
        <v>211686.291</v>
      </c>
      <c r="F821" s="20">
        <v>319905.79499999998</v>
      </c>
      <c r="G821" s="20">
        <v>245665.05300000001</v>
      </c>
      <c r="H821" s="20">
        <v>162134.288</v>
      </c>
    </row>
    <row r="822" spans="1:8" x14ac:dyDescent="0.55000000000000004">
      <c r="A822" s="19">
        <v>44670</v>
      </c>
      <c r="B822" s="20">
        <v>236324.60800000001</v>
      </c>
      <c r="C822" s="20">
        <v>242506.93400000001</v>
      </c>
      <c r="D822" s="20">
        <v>96310.087</v>
      </c>
      <c r="E822" s="20">
        <v>213647.652</v>
      </c>
      <c r="F822" s="20">
        <v>321612.66899999999</v>
      </c>
      <c r="G822" s="20">
        <v>245665.05300000001</v>
      </c>
      <c r="H822" s="20">
        <v>165957.318</v>
      </c>
    </row>
    <row r="823" spans="1:8" x14ac:dyDescent="0.55000000000000004">
      <c r="A823" s="19">
        <v>44671</v>
      </c>
      <c r="B823" s="20">
        <v>236997.859</v>
      </c>
      <c r="C823" s="20">
        <v>242712.76199999999</v>
      </c>
      <c r="D823" s="20">
        <v>96662.956000000006</v>
      </c>
      <c r="E823" s="20">
        <v>215737.79199999999</v>
      </c>
      <c r="F823" s="20">
        <v>322009.53399999999</v>
      </c>
      <c r="G823" s="20">
        <v>245665.05300000001</v>
      </c>
      <c r="H823" s="20">
        <v>167980.41500000001</v>
      </c>
    </row>
    <row r="824" spans="1:8" x14ac:dyDescent="0.55000000000000004">
      <c r="A824" s="19">
        <v>44672</v>
      </c>
      <c r="B824" s="20">
        <v>237628.40599999999</v>
      </c>
      <c r="C824" s="20">
        <v>242890.50399999999</v>
      </c>
      <c r="D824" s="20">
        <v>96939.172999999995</v>
      </c>
      <c r="E824" s="20">
        <v>217670.76800000001</v>
      </c>
      <c r="F824" s="20">
        <v>322296.84999999998</v>
      </c>
      <c r="G824" s="20">
        <v>245900.48199999999</v>
      </c>
      <c r="H824" s="20">
        <v>169828.33600000001</v>
      </c>
    </row>
    <row r="825" spans="1:8" x14ac:dyDescent="0.55000000000000004">
      <c r="A825" s="19">
        <v>44673</v>
      </c>
      <c r="B825" s="20">
        <v>238208.201</v>
      </c>
      <c r="C825" s="20">
        <v>243159.81599999999</v>
      </c>
      <c r="D825" s="20">
        <v>97393.361000000004</v>
      </c>
      <c r="E825" s="20">
        <v>219113.636</v>
      </c>
      <c r="F825" s="20">
        <v>322645.65500000003</v>
      </c>
      <c r="G825" s="20">
        <v>245900.48199999999</v>
      </c>
      <c r="H825" s="20">
        <v>171385.79500000001</v>
      </c>
    </row>
    <row r="826" spans="1:8" x14ac:dyDescent="0.55000000000000004">
      <c r="A826" s="19">
        <v>44674</v>
      </c>
      <c r="B826" s="20">
        <v>238549.62400000001</v>
      </c>
      <c r="C826" s="20">
        <v>243218.87599999999</v>
      </c>
      <c r="D826" s="20">
        <v>97518.164000000004</v>
      </c>
      <c r="E826" s="20">
        <v>220472.86199999999</v>
      </c>
      <c r="F826" s="20">
        <v>322645.65500000003</v>
      </c>
      <c r="G826" s="20">
        <v>245900.48199999999</v>
      </c>
      <c r="H826" s="20">
        <v>172500.43900000001</v>
      </c>
    </row>
    <row r="827" spans="1:8" x14ac:dyDescent="0.55000000000000004">
      <c r="A827" s="19">
        <v>44675</v>
      </c>
      <c r="B827" s="20">
        <v>238789.90299999999</v>
      </c>
      <c r="C827" s="20">
        <v>243257.87700000001</v>
      </c>
      <c r="D827" s="20">
        <v>97640.498000000007</v>
      </c>
      <c r="E827" s="20">
        <v>221780.00899999999</v>
      </c>
      <c r="F827" s="20">
        <v>322645.65500000003</v>
      </c>
      <c r="G827" s="20">
        <v>245900.48199999999</v>
      </c>
      <c r="H827" s="20">
        <v>173622.106</v>
      </c>
    </row>
    <row r="828" spans="1:8" x14ac:dyDescent="0.55000000000000004">
      <c r="A828" s="19">
        <v>44676</v>
      </c>
      <c r="B828" s="20">
        <v>239185.12100000001</v>
      </c>
      <c r="C828" s="20">
        <v>243435.402</v>
      </c>
      <c r="D828" s="20">
        <v>97742.5</v>
      </c>
      <c r="E828" s="20">
        <v>223233.386</v>
      </c>
      <c r="F828" s="20">
        <v>323306.554</v>
      </c>
      <c r="G828" s="20">
        <v>245900.48199999999</v>
      </c>
      <c r="H828" s="20">
        <v>174881.49299999999</v>
      </c>
    </row>
    <row r="829" spans="1:8" x14ac:dyDescent="0.55000000000000004">
      <c r="A829" s="19">
        <v>44677</v>
      </c>
      <c r="B829" s="20">
        <v>239606.77600000001</v>
      </c>
      <c r="C829" s="20">
        <v>243607.47</v>
      </c>
      <c r="D829" s="20">
        <v>97941.880999999994</v>
      </c>
      <c r="E829" s="20">
        <v>224780.95300000001</v>
      </c>
      <c r="F829" s="20">
        <v>323552.53999999998</v>
      </c>
      <c r="G829" s="20">
        <v>245900.48199999999</v>
      </c>
      <c r="H829" s="20">
        <v>176813.101</v>
      </c>
    </row>
    <row r="830" spans="1:8" x14ac:dyDescent="0.55000000000000004">
      <c r="A830" s="19">
        <v>44678</v>
      </c>
      <c r="B830" s="20">
        <v>240207.08600000001</v>
      </c>
      <c r="C830" s="20">
        <v>243874.14499999999</v>
      </c>
      <c r="D830" s="20">
        <v>98285.608999999997</v>
      </c>
      <c r="E830" s="20">
        <v>226753.79199999999</v>
      </c>
      <c r="F830" s="20">
        <v>323810.05</v>
      </c>
      <c r="G830" s="20">
        <v>245900.48199999999</v>
      </c>
      <c r="H830" s="20">
        <v>178593.13699999999</v>
      </c>
    </row>
    <row r="831" spans="1:8" x14ac:dyDescent="0.55000000000000004">
      <c r="A831" s="19">
        <v>44679</v>
      </c>
      <c r="B831" s="20">
        <v>240723.383</v>
      </c>
      <c r="C831" s="20">
        <v>244061.136</v>
      </c>
      <c r="D831" s="20">
        <v>98508.815000000002</v>
      </c>
      <c r="E831" s="20">
        <v>228373.91200000001</v>
      </c>
      <c r="F831" s="20">
        <v>324016.27500000002</v>
      </c>
      <c r="G831" s="20">
        <v>246149.39600000001</v>
      </c>
      <c r="H831" s="20">
        <v>180217.11600000001</v>
      </c>
    </row>
    <row r="832" spans="1:8" x14ac:dyDescent="0.55000000000000004">
      <c r="A832" s="19">
        <v>44680</v>
      </c>
      <c r="B832" s="20">
        <v>241196.62400000001</v>
      </c>
      <c r="C832" s="20">
        <v>244283.67</v>
      </c>
      <c r="D832" s="20">
        <v>98830.057000000001</v>
      </c>
      <c r="E832" s="20">
        <v>229854.12299999999</v>
      </c>
      <c r="F832" s="20">
        <v>324199.18800000002</v>
      </c>
      <c r="G832" s="20">
        <v>246149.39600000001</v>
      </c>
      <c r="H832" s="20">
        <v>181606.42199999999</v>
      </c>
    </row>
    <row r="833" spans="1:8" x14ac:dyDescent="0.55000000000000004">
      <c r="A833" s="21">
        <v>44681</v>
      </c>
      <c r="B833" s="22">
        <v>241422.21799999999</v>
      </c>
      <c r="C833" s="22">
        <v>244353.80499999999</v>
      </c>
      <c r="D833" s="22">
        <v>98920.842000000004</v>
      </c>
      <c r="E833" s="22">
        <v>230847.367</v>
      </c>
      <c r="F833" s="22">
        <v>324199.18800000002</v>
      </c>
      <c r="G833" s="22">
        <v>246149.39600000001</v>
      </c>
      <c r="H833" s="22">
        <v>182723.79699999999</v>
      </c>
    </row>
    <row r="834" spans="1:8" x14ac:dyDescent="0.55000000000000004">
      <c r="A834" s="23" t="s">
        <v>35</v>
      </c>
      <c r="B834" s="17"/>
      <c r="C834" s="17"/>
      <c r="D834" s="17"/>
      <c r="E834" s="17"/>
      <c r="F834" s="17"/>
      <c r="G834" s="17"/>
      <c r="H834" s="17"/>
    </row>
    <row r="835" spans="1:8" x14ac:dyDescent="0.55000000000000004">
      <c r="A835" s="23" t="s">
        <v>36</v>
      </c>
      <c r="B835" s="17"/>
      <c r="C835" s="17"/>
      <c r="D835" s="17"/>
      <c r="E835" s="17"/>
      <c r="F835" s="17"/>
      <c r="G835" s="17"/>
      <c r="H835" s="17"/>
    </row>
    <row r="836" spans="1:8" x14ac:dyDescent="0.55000000000000004">
      <c r="A836" s="23" t="s">
        <v>37</v>
      </c>
      <c r="B836" s="17"/>
      <c r="C836" s="17"/>
      <c r="D836" s="17"/>
      <c r="E836" s="17"/>
      <c r="F836" s="17"/>
      <c r="G836" s="17"/>
      <c r="H836" s="17"/>
    </row>
    <row r="837" spans="1:8" x14ac:dyDescent="0.55000000000000004">
      <c r="A837" s="24" t="s">
        <v>38</v>
      </c>
      <c r="B837" s="17"/>
      <c r="C837" s="17"/>
      <c r="D837" s="17"/>
      <c r="E837" s="17"/>
      <c r="F837" s="17"/>
      <c r="G837" s="17"/>
      <c r="H837" s="17"/>
    </row>
  </sheetData>
  <hyperlinks>
    <hyperlink ref="N1" location="Contents!A1" display="Return to contents page" xr:uid="{557ABA23-2425-427A-8698-80A2078BDD30}"/>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3A4D7-A436-4EFD-B525-616769680CC1}">
  <dimension ref="A1:O15"/>
  <sheetViews>
    <sheetView showGridLines="0" workbookViewId="0"/>
  </sheetViews>
  <sheetFormatPr defaultRowHeight="14.4" x14ac:dyDescent="0.55000000000000004"/>
  <sheetData>
    <row r="1" spans="1:15" x14ac:dyDescent="0.55000000000000004">
      <c r="A1" s="134" t="s">
        <v>248</v>
      </c>
      <c r="O1" s="2" t="s">
        <v>887</v>
      </c>
    </row>
    <row r="2" spans="1:15" x14ac:dyDescent="0.55000000000000004">
      <c r="A2" s="134"/>
      <c r="O2" s="2"/>
    </row>
    <row r="3" spans="1:15" x14ac:dyDescent="0.55000000000000004">
      <c r="A3" s="377"/>
      <c r="B3" s="388">
        <v>2015</v>
      </c>
      <c r="C3" s="388">
        <v>2016</v>
      </c>
      <c r="D3" s="388">
        <v>2017</v>
      </c>
      <c r="E3" s="388">
        <v>2018</v>
      </c>
      <c r="F3" s="388">
        <v>2019</v>
      </c>
      <c r="G3" s="388">
        <v>2020</v>
      </c>
      <c r="H3" s="388">
        <v>2021</v>
      </c>
      <c r="I3" s="388">
        <v>2022</v>
      </c>
    </row>
    <row r="4" spans="1:15" x14ac:dyDescent="0.55000000000000004">
      <c r="A4" t="s">
        <v>216</v>
      </c>
      <c r="B4" s="135">
        <v>0.57153718590000002</v>
      </c>
      <c r="C4" s="135">
        <v>0.49594599189999999</v>
      </c>
      <c r="D4" s="135">
        <v>0.58585757910000003</v>
      </c>
      <c r="E4" s="135">
        <v>0.60571770800000002</v>
      </c>
      <c r="F4" s="135">
        <v>0.60165344239999996</v>
      </c>
      <c r="G4" s="135">
        <v>0.503</v>
      </c>
      <c r="H4" s="135">
        <v>0.35299999999999998</v>
      </c>
      <c r="I4">
        <v>0.441</v>
      </c>
    </row>
    <row r="5" spans="1:15" x14ac:dyDescent="0.55000000000000004">
      <c r="A5" t="s">
        <v>217</v>
      </c>
      <c r="B5" s="135">
        <v>0.5369243829</v>
      </c>
      <c r="C5" s="135">
        <v>0.4672416546</v>
      </c>
      <c r="D5" s="135">
        <v>0.50136764749999996</v>
      </c>
      <c r="E5" s="135">
        <v>0.5043716359</v>
      </c>
      <c r="F5" s="135">
        <v>0.50098605880000002</v>
      </c>
      <c r="G5" s="135">
        <v>0.51300000000000001</v>
      </c>
      <c r="H5" s="135">
        <v>0.376</v>
      </c>
      <c r="I5">
        <v>0.41</v>
      </c>
    </row>
    <row r="6" spans="1:15" x14ac:dyDescent="0.55000000000000004">
      <c r="A6" t="s">
        <v>218</v>
      </c>
      <c r="B6" s="135">
        <v>0.49803729839999999</v>
      </c>
      <c r="C6" s="135">
        <v>0.541639545</v>
      </c>
      <c r="D6" s="135">
        <v>0.53947346289999998</v>
      </c>
      <c r="E6" s="135">
        <v>0.59127749709999999</v>
      </c>
      <c r="F6" s="135">
        <v>0.52919651359999997</v>
      </c>
      <c r="G6" s="135">
        <v>0.68899999999999995</v>
      </c>
      <c r="H6" s="135">
        <v>0.4</v>
      </c>
    </row>
    <row r="7" spans="1:15" x14ac:dyDescent="0.55000000000000004">
      <c r="A7" t="s">
        <v>219</v>
      </c>
      <c r="B7" s="135">
        <v>0.59375257059999997</v>
      </c>
      <c r="C7" s="135">
        <v>0.55753384630000002</v>
      </c>
      <c r="D7" s="135">
        <v>0.68834955419999999</v>
      </c>
      <c r="E7" s="135">
        <v>0.56115618720000005</v>
      </c>
      <c r="F7" s="135">
        <v>0.74947153440000003</v>
      </c>
      <c r="G7" s="135">
        <v>0.64600000000000002</v>
      </c>
      <c r="H7" s="135">
        <v>0.377</v>
      </c>
    </row>
    <row r="8" spans="1:15" x14ac:dyDescent="0.55000000000000004">
      <c r="A8" t="s">
        <v>220</v>
      </c>
      <c r="B8" s="135">
        <v>0.63227913840000005</v>
      </c>
      <c r="C8" s="135">
        <v>0.70310606639999995</v>
      </c>
      <c r="D8" s="135">
        <v>0.61654619740000005</v>
      </c>
      <c r="E8" s="135">
        <v>0.75607356879999998</v>
      </c>
      <c r="F8" s="135">
        <v>1.0311797846999999</v>
      </c>
      <c r="G8" s="135">
        <v>0.53300000000000003</v>
      </c>
      <c r="H8" s="135">
        <v>0.55900000000000005</v>
      </c>
    </row>
    <row r="9" spans="1:15" x14ac:dyDescent="0.55000000000000004">
      <c r="A9" t="s">
        <v>221</v>
      </c>
      <c r="B9" s="135">
        <v>0.66101231729999999</v>
      </c>
      <c r="C9" s="135">
        <v>0.68412242420000002</v>
      </c>
      <c r="D9" s="135">
        <v>0.77981850919999995</v>
      </c>
      <c r="E9" s="135">
        <v>0.8179334909</v>
      </c>
      <c r="F9" s="135">
        <v>1.2783582795999999</v>
      </c>
      <c r="G9" s="135">
        <v>0.52100000000000002</v>
      </c>
      <c r="H9" s="135">
        <v>0.51300000000000001</v>
      </c>
    </row>
    <row r="10" spans="1:15" x14ac:dyDescent="0.55000000000000004">
      <c r="A10" t="s">
        <v>222</v>
      </c>
      <c r="B10" s="135">
        <v>0.93293274699999995</v>
      </c>
      <c r="C10" s="135">
        <v>0.90222715310000001</v>
      </c>
      <c r="D10" s="135">
        <v>1.173867236</v>
      </c>
      <c r="E10" s="135">
        <v>0.90013532689999998</v>
      </c>
      <c r="F10" s="135">
        <v>1.5155511292999999</v>
      </c>
      <c r="G10" s="135">
        <v>0.53300000000000003</v>
      </c>
      <c r="H10" s="135">
        <v>0.67</v>
      </c>
    </row>
    <row r="11" spans="1:15" x14ac:dyDescent="0.55000000000000004">
      <c r="A11" t="s">
        <v>223</v>
      </c>
      <c r="B11" s="135">
        <v>1.4282394475</v>
      </c>
      <c r="C11" s="135">
        <v>1.3924488264999999</v>
      </c>
      <c r="D11" s="135">
        <v>2.4015753612999999</v>
      </c>
      <c r="E11" s="135">
        <v>0.84320688170000002</v>
      </c>
      <c r="F11" s="135">
        <v>1.4540139830000001</v>
      </c>
      <c r="G11" s="135">
        <v>0.52700000000000002</v>
      </c>
      <c r="H11" s="135">
        <v>0.60199999999999998</v>
      </c>
    </row>
    <row r="12" spans="1:15" x14ac:dyDescent="0.55000000000000004">
      <c r="A12" t="s">
        <v>224</v>
      </c>
      <c r="B12" s="135">
        <v>1.1914246488</v>
      </c>
      <c r="C12" s="135">
        <v>1.3103095167000001</v>
      </c>
      <c r="D12" s="135">
        <v>2.5386626430999999</v>
      </c>
      <c r="E12" s="135">
        <v>0.87545417209999998</v>
      </c>
      <c r="F12" s="135">
        <v>1.1903743996</v>
      </c>
      <c r="G12" s="135">
        <v>0.41599999999999998</v>
      </c>
      <c r="H12" s="135">
        <v>0.44</v>
      </c>
    </row>
    <row r="13" spans="1:15" x14ac:dyDescent="0.55000000000000004">
      <c r="A13" t="s">
        <v>225</v>
      </c>
      <c r="B13" s="135">
        <v>0.79400566419999996</v>
      </c>
      <c r="C13" s="135">
        <v>1.119058012</v>
      </c>
      <c r="D13" s="135">
        <v>1.2810557601999999</v>
      </c>
      <c r="E13" s="135">
        <v>0.80530723869999998</v>
      </c>
      <c r="F13" s="135">
        <v>0.8871143776</v>
      </c>
      <c r="G13" s="135">
        <v>0.35799999999999998</v>
      </c>
      <c r="H13" s="135">
        <v>0.59899999999999998</v>
      </c>
    </row>
    <row r="14" spans="1:15" x14ac:dyDescent="0.55000000000000004">
      <c r="A14" t="s">
        <v>226</v>
      </c>
      <c r="B14" s="135">
        <v>0.59000013849999999</v>
      </c>
      <c r="C14" s="135">
        <v>0.77887061930000001</v>
      </c>
      <c r="D14" s="135">
        <v>0.6488553078</v>
      </c>
      <c r="E14" s="135">
        <v>0.74072037989999995</v>
      </c>
      <c r="F14" s="135">
        <v>0.65181474019999996</v>
      </c>
      <c r="G14" s="135">
        <v>0.34100000000000003</v>
      </c>
      <c r="H14" s="135">
        <v>0.36499999999999999</v>
      </c>
    </row>
    <row r="15" spans="1:15" x14ac:dyDescent="0.55000000000000004">
      <c r="A15" t="s">
        <v>227</v>
      </c>
      <c r="B15" s="135">
        <v>0.60046384289999999</v>
      </c>
      <c r="C15" s="135">
        <v>0.57579019659999997</v>
      </c>
      <c r="D15" s="135">
        <v>0.62141547649999995</v>
      </c>
      <c r="E15" s="135">
        <v>0.63631298940000003</v>
      </c>
      <c r="F15" s="135">
        <v>0.58759217330000002</v>
      </c>
      <c r="G15" s="135">
        <v>0.39900000000000002</v>
      </c>
      <c r="H15" s="135">
        <v>0.42299999999999999</v>
      </c>
    </row>
  </sheetData>
  <hyperlinks>
    <hyperlink ref="O1" location="Contents!A1" display="Return to contents page" xr:uid="{E20A0E48-1635-4FE7-A617-DE8993290387}"/>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1190-6792-4A03-80EB-E1A9539F6CB4}">
  <dimension ref="A1:J30"/>
  <sheetViews>
    <sheetView showGridLines="0" workbookViewId="0"/>
  </sheetViews>
  <sheetFormatPr defaultRowHeight="14.4" x14ac:dyDescent="0.55000000000000004"/>
  <cols>
    <col min="6" max="6" width="11.15625" customWidth="1"/>
    <col min="7" max="7" width="12.15625" customWidth="1"/>
  </cols>
  <sheetData>
    <row r="1" spans="1:10" x14ac:dyDescent="0.55000000000000004">
      <c r="A1" s="127" t="s">
        <v>250</v>
      </c>
      <c r="J1" s="2" t="s">
        <v>887</v>
      </c>
    </row>
    <row r="2" spans="1:10" x14ac:dyDescent="0.55000000000000004">
      <c r="A2" s="127"/>
      <c r="J2" s="2"/>
    </row>
    <row r="3" spans="1:10" ht="57.6" x14ac:dyDescent="0.55000000000000004">
      <c r="A3" s="387"/>
      <c r="B3" s="384" t="s">
        <v>206</v>
      </c>
      <c r="C3" s="384" t="s">
        <v>207</v>
      </c>
      <c r="D3" s="384" t="s">
        <v>208</v>
      </c>
      <c r="E3" s="384" t="s">
        <v>209</v>
      </c>
      <c r="F3" s="384" t="s">
        <v>212</v>
      </c>
      <c r="G3" s="384" t="s">
        <v>249</v>
      </c>
      <c r="H3" s="131"/>
      <c r="I3" s="131"/>
    </row>
    <row r="4" spans="1:10" x14ac:dyDescent="0.55000000000000004">
      <c r="A4">
        <v>1997</v>
      </c>
      <c r="B4" s="135">
        <v>228.78606454999999</v>
      </c>
      <c r="C4" s="135">
        <v>131.85180557999999</v>
      </c>
      <c r="D4" s="135">
        <v>186.79149132000001</v>
      </c>
      <c r="E4" s="135">
        <v>117.2775461</v>
      </c>
      <c r="F4" s="135"/>
      <c r="G4" s="135"/>
    </row>
    <row r="5" spans="1:10" x14ac:dyDescent="0.55000000000000004">
      <c r="A5">
        <v>1998</v>
      </c>
      <c r="B5" s="135">
        <v>214.56492023000001</v>
      </c>
      <c r="C5" s="135">
        <v>123.06893675000001</v>
      </c>
      <c r="D5" s="135">
        <v>172.47879685999999</v>
      </c>
      <c r="E5" s="135">
        <v>107.52348517999999</v>
      </c>
      <c r="F5" s="135"/>
      <c r="G5" s="135"/>
    </row>
    <row r="6" spans="1:10" x14ac:dyDescent="0.55000000000000004">
      <c r="A6">
        <v>1999</v>
      </c>
      <c r="B6" s="135">
        <v>203.97872115999999</v>
      </c>
      <c r="C6" s="135">
        <v>115.412864</v>
      </c>
      <c r="D6" s="135">
        <v>163.95855691</v>
      </c>
      <c r="E6" s="135">
        <v>101.72109021999999</v>
      </c>
      <c r="F6" s="135"/>
      <c r="G6" s="135"/>
    </row>
    <row r="7" spans="1:10" x14ac:dyDescent="0.55000000000000004">
      <c r="A7">
        <v>2000</v>
      </c>
      <c r="B7" s="135">
        <v>186.11195917000001</v>
      </c>
      <c r="C7" s="135">
        <v>109.31022319</v>
      </c>
      <c r="D7" s="135">
        <v>147.85887439000001</v>
      </c>
      <c r="E7" s="135">
        <v>94.516652226000005</v>
      </c>
      <c r="F7" s="135"/>
      <c r="G7" s="135"/>
    </row>
    <row r="8" spans="1:10" x14ac:dyDescent="0.55000000000000004">
      <c r="A8">
        <v>2001</v>
      </c>
      <c r="B8" s="135">
        <v>177.77540127</v>
      </c>
      <c r="C8" s="135">
        <v>103.41360733</v>
      </c>
      <c r="D8" s="135">
        <v>140.22301682</v>
      </c>
      <c r="E8" s="135">
        <v>89.906354186000002</v>
      </c>
      <c r="F8" s="135"/>
      <c r="G8" s="135"/>
    </row>
    <row r="9" spans="1:10" x14ac:dyDescent="0.55000000000000004">
      <c r="A9">
        <v>2002</v>
      </c>
      <c r="B9" s="135">
        <v>171.08532385000001</v>
      </c>
      <c r="C9" s="135">
        <v>98.295899500999994</v>
      </c>
      <c r="D9" s="135">
        <v>135.70436147999999</v>
      </c>
      <c r="E9" s="135">
        <v>85.713020276999998</v>
      </c>
      <c r="F9" s="135"/>
      <c r="G9" s="135"/>
    </row>
    <row r="10" spans="1:10" x14ac:dyDescent="0.55000000000000004">
      <c r="A10">
        <v>2003</v>
      </c>
      <c r="B10" s="135">
        <v>162.87576362999999</v>
      </c>
      <c r="C10" s="135">
        <v>93.671090985999996</v>
      </c>
      <c r="D10" s="135">
        <v>127.25146248999999</v>
      </c>
      <c r="E10" s="135">
        <v>81.380522522000007</v>
      </c>
      <c r="F10" s="135"/>
      <c r="G10" s="135"/>
    </row>
    <row r="11" spans="1:10" x14ac:dyDescent="0.55000000000000004">
      <c r="A11">
        <v>2004</v>
      </c>
      <c r="B11" s="135">
        <v>154.50824105999999</v>
      </c>
      <c r="C11" s="135">
        <v>87.893056603000005</v>
      </c>
      <c r="D11" s="135">
        <v>119.02009510000001</v>
      </c>
      <c r="E11" s="135">
        <v>75.872542499999994</v>
      </c>
      <c r="F11" s="135"/>
      <c r="G11" s="135"/>
    </row>
    <row r="12" spans="1:10" x14ac:dyDescent="0.55000000000000004">
      <c r="A12">
        <v>2005</v>
      </c>
      <c r="B12" s="135">
        <v>141.16565467999999</v>
      </c>
      <c r="C12" s="135">
        <v>83.032036746000003</v>
      </c>
      <c r="D12" s="135">
        <v>108.22347028</v>
      </c>
      <c r="E12" s="135">
        <v>72.115364236999994</v>
      </c>
      <c r="F12" s="135"/>
      <c r="G12" s="135"/>
    </row>
    <row r="13" spans="1:10" x14ac:dyDescent="0.55000000000000004">
      <c r="A13">
        <v>2006</v>
      </c>
      <c r="B13" s="135">
        <v>135.30913071000001</v>
      </c>
      <c r="C13" s="135">
        <v>77.907755911999999</v>
      </c>
      <c r="D13" s="135">
        <v>104.56777853</v>
      </c>
      <c r="E13" s="135">
        <v>68.221806189000006</v>
      </c>
      <c r="F13" s="135"/>
      <c r="G13" s="135"/>
    </row>
    <row r="14" spans="1:10" x14ac:dyDescent="0.55000000000000004">
      <c r="A14">
        <v>2007</v>
      </c>
      <c r="B14" s="135">
        <v>130.62680627</v>
      </c>
      <c r="C14" s="135">
        <v>74.888757796999997</v>
      </c>
      <c r="D14" s="135">
        <v>100.5692081</v>
      </c>
      <c r="E14" s="135">
        <v>65.778346193999994</v>
      </c>
      <c r="F14" s="135"/>
      <c r="G14" s="135"/>
    </row>
    <row r="15" spans="1:10" x14ac:dyDescent="0.55000000000000004">
      <c r="A15">
        <v>2008</v>
      </c>
      <c r="B15" s="135">
        <v>126.73830026</v>
      </c>
      <c r="C15" s="135">
        <v>74.899574279999996</v>
      </c>
      <c r="D15" s="135">
        <v>96.723224784999999</v>
      </c>
      <c r="E15" s="135">
        <v>64.823933753000006</v>
      </c>
      <c r="F15" s="135"/>
      <c r="G15" s="135"/>
    </row>
    <row r="16" spans="1:10" x14ac:dyDescent="0.55000000000000004">
      <c r="A16">
        <v>2009</v>
      </c>
      <c r="B16" s="135">
        <v>120.47279156</v>
      </c>
      <c r="C16" s="135">
        <v>68.183104037000007</v>
      </c>
      <c r="D16" s="135">
        <v>90.859973187999998</v>
      </c>
      <c r="E16" s="135">
        <v>58.832223831</v>
      </c>
      <c r="F16" s="135"/>
      <c r="G16" s="135"/>
    </row>
    <row r="17" spans="1:7" x14ac:dyDescent="0.55000000000000004">
      <c r="A17">
        <v>2010</v>
      </c>
      <c r="B17" s="135">
        <v>110.66118619</v>
      </c>
      <c r="C17" s="135">
        <v>62.368536591999998</v>
      </c>
      <c r="D17" s="135">
        <v>84.628121952000001</v>
      </c>
      <c r="E17" s="135">
        <v>54.531119060000002</v>
      </c>
      <c r="F17" s="135"/>
      <c r="G17" s="135"/>
    </row>
    <row r="18" spans="1:7" x14ac:dyDescent="0.55000000000000004">
      <c r="A18">
        <v>2011</v>
      </c>
      <c r="B18" s="135">
        <v>107.23693765</v>
      </c>
      <c r="C18" s="135">
        <v>58.980898691</v>
      </c>
      <c r="D18" s="135">
        <v>82.577532300000001</v>
      </c>
      <c r="E18" s="135">
        <v>52.413254872000003</v>
      </c>
      <c r="F18" s="135"/>
      <c r="G18" s="135"/>
    </row>
    <row r="19" spans="1:7" x14ac:dyDescent="0.55000000000000004">
      <c r="A19">
        <v>2012</v>
      </c>
      <c r="B19" s="135">
        <v>97.778333466999996</v>
      </c>
      <c r="C19" s="135">
        <v>54.261533380000003</v>
      </c>
      <c r="D19" s="135">
        <v>76.038866284999997</v>
      </c>
      <c r="E19" s="135">
        <v>48.621128634999998</v>
      </c>
      <c r="F19" s="135"/>
      <c r="G19" s="135"/>
    </row>
    <row r="20" spans="1:7" x14ac:dyDescent="0.55000000000000004">
      <c r="A20">
        <v>2013</v>
      </c>
      <c r="B20" s="135">
        <v>94.674312380000003</v>
      </c>
      <c r="C20" s="135">
        <v>50.276438935999998</v>
      </c>
      <c r="D20" s="135">
        <v>69.871724837000002</v>
      </c>
      <c r="E20" s="135">
        <v>43.333090718000001</v>
      </c>
      <c r="F20" s="135"/>
      <c r="G20" s="135"/>
    </row>
    <row r="21" spans="1:7" x14ac:dyDescent="0.55000000000000004">
      <c r="A21">
        <v>2014</v>
      </c>
      <c r="B21" s="135">
        <v>91.236042497</v>
      </c>
      <c r="C21" s="135">
        <v>51.113691508000002</v>
      </c>
      <c r="D21" s="135">
        <v>66.590588901999993</v>
      </c>
      <c r="E21" s="135">
        <v>43.516528108999999</v>
      </c>
      <c r="F21" s="135"/>
      <c r="G21" s="135"/>
    </row>
    <row r="22" spans="1:7" x14ac:dyDescent="0.55000000000000004">
      <c r="A22">
        <v>2015</v>
      </c>
      <c r="B22" s="135">
        <v>88.485919515999996</v>
      </c>
      <c r="C22" s="135">
        <v>47.248966234999997</v>
      </c>
      <c r="D22" s="135">
        <v>66.121908696000006</v>
      </c>
      <c r="E22" s="135">
        <v>41.111052215000001</v>
      </c>
      <c r="F22" s="135"/>
      <c r="G22" s="135"/>
    </row>
    <row r="23" spans="1:7" x14ac:dyDescent="0.55000000000000004">
      <c r="A23">
        <v>2016</v>
      </c>
      <c r="B23" s="135">
        <v>84.515776643999999</v>
      </c>
      <c r="C23" s="135">
        <v>44.290696478999998</v>
      </c>
      <c r="D23" s="135">
        <v>64.400719811000002</v>
      </c>
      <c r="E23" s="135">
        <v>38.617639881000002</v>
      </c>
      <c r="F23" s="135"/>
      <c r="G23" s="135"/>
    </row>
    <row r="24" spans="1:7" x14ac:dyDescent="0.55000000000000004">
      <c r="A24">
        <v>2017</v>
      </c>
      <c r="B24" s="135">
        <v>82.002154004999994</v>
      </c>
      <c r="C24" s="135">
        <v>43.392704561999999</v>
      </c>
      <c r="D24" s="135">
        <v>61.443662836999998</v>
      </c>
      <c r="E24" s="135">
        <v>37.336713131000003</v>
      </c>
      <c r="F24" s="135"/>
      <c r="G24" s="135"/>
    </row>
    <row r="25" spans="1:7" x14ac:dyDescent="0.55000000000000004">
      <c r="A25">
        <v>2018</v>
      </c>
      <c r="B25" s="135">
        <v>77.104570776000003</v>
      </c>
      <c r="C25" s="135">
        <v>38.398859356000003</v>
      </c>
      <c r="D25" s="135">
        <v>57.440946826999998</v>
      </c>
      <c r="E25" s="135">
        <v>32.851069709999997</v>
      </c>
      <c r="F25" s="135"/>
      <c r="G25" s="135"/>
    </row>
    <row r="26" spans="1:7" x14ac:dyDescent="0.55000000000000004">
      <c r="A26">
        <v>2019</v>
      </c>
      <c r="B26" s="135">
        <v>72.139923764000002</v>
      </c>
      <c r="C26" s="135">
        <v>36.263079038000001</v>
      </c>
      <c r="D26" s="135">
        <v>53.698936218</v>
      </c>
      <c r="E26" s="135">
        <v>31.208879918000001</v>
      </c>
      <c r="F26" s="135">
        <v>53.698936218</v>
      </c>
      <c r="G26" s="135">
        <v>31.208879918000001</v>
      </c>
    </row>
    <row r="27" spans="1:7" x14ac:dyDescent="0.55000000000000004">
      <c r="A27">
        <v>2020</v>
      </c>
      <c r="B27" s="135">
        <v>68.155431527000005</v>
      </c>
      <c r="C27" s="135">
        <v>32.177162670999998</v>
      </c>
      <c r="D27" s="135">
        <v>52.225014536624535</v>
      </c>
      <c r="E27" s="135">
        <v>28.003109878389985</v>
      </c>
      <c r="F27" s="135">
        <v>52.812563268154882</v>
      </c>
      <c r="G27" s="135">
        <v>28.814074228836308</v>
      </c>
    </row>
    <row r="28" spans="1:7" x14ac:dyDescent="0.55000000000000004">
      <c r="A28">
        <v>2021</v>
      </c>
      <c r="B28" s="135"/>
      <c r="C28" s="135"/>
      <c r="D28" s="135">
        <v>50.536000000000001</v>
      </c>
      <c r="E28" s="135">
        <v>28.414000000000001</v>
      </c>
      <c r="F28" s="135">
        <v>51.059616348903624</v>
      </c>
      <c r="G28" s="135">
        <v>26.56383343517534</v>
      </c>
    </row>
    <row r="30" spans="1:7" x14ac:dyDescent="0.55000000000000004">
      <c r="A30" s="129" t="s">
        <v>214</v>
      </c>
      <c r="D30">
        <v>7.6710000000000003</v>
      </c>
      <c r="E30">
        <v>4.4050000000000002</v>
      </c>
    </row>
  </sheetData>
  <hyperlinks>
    <hyperlink ref="J1" location="Contents!A1" display="Return to contents page" xr:uid="{9AB9EB57-FC49-4FAA-96FF-9116B16960E6}"/>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0C850-C5E3-4509-86DE-8DDCBC84CDD5}">
  <dimension ref="A1:O15"/>
  <sheetViews>
    <sheetView showGridLines="0" workbookViewId="0">
      <selection activeCell="I3" sqref="A3:I3"/>
    </sheetView>
  </sheetViews>
  <sheetFormatPr defaultRowHeight="14.4" x14ac:dyDescent="0.55000000000000004"/>
  <sheetData>
    <row r="1" spans="1:15" x14ac:dyDescent="0.55000000000000004">
      <c r="A1" s="134" t="s">
        <v>251</v>
      </c>
      <c r="O1" s="2" t="s">
        <v>887</v>
      </c>
    </row>
    <row r="2" spans="1:15" x14ac:dyDescent="0.55000000000000004">
      <c r="A2" s="149"/>
    </row>
    <row r="3" spans="1:15" x14ac:dyDescent="0.55000000000000004">
      <c r="A3" s="377"/>
      <c r="B3" s="388">
        <v>2015</v>
      </c>
      <c r="C3" s="388">
        <v>2016</v>
      </c>
      <c r="D3" s="388">
        <v>2017</v>
      </c>
      <c r="E3" s="388">
        <v>2018</v>
      </c>
      <c r="F3" s="388">
        <v>2019</v>
      </c>
      <c r="G3" s="388">
        <v>2020</v>
      </c>
      <c r="H3" s="388">
        <v>2021</v>
      </c>
      <c r="I3" s="388">
        <v>2022</v>
      </c>
    </row>
    <row r="4" spans="1:15" x14ac:dyDescent="0.55000000000000004">
      <c r="A4" t="s">
        <v>216</v>
      </c>
      <c r="B4" s="135">
        <v>3.7273990428000001</v>
      </c>
      <c r="C4" s="135">
        <v>3.9354263232000002</v>
      </c>
      <c r="D4" s="135">
        <v>3.7317734470000001</v>
      </c>
      <c r="E4" s="135">
        <v>3.3486812682</v>
      </c>
      <c r="F4" s="135">
        <v>3.2998343159000001</v>
      </c>
      <c r="G4" s="135">
        <v>2.98</v>
      </c>
      <c r="H4" s="135">
        <v>2.9390000000000001</v>
      </c>
      <c r="I4">
        <v>3.1909999999999998</v>
      </c>
    </row>
    <row r="5" spans="1:15" x14ac:dyDescent="0.55000000000000004">
      <c r="A5" t="s">
        <v>217</v>
      </c>
      <c r="B5" s="135">
        <v>3.6878408939999998</v>
      </c>
      <c r="C5" s="135">
        <v>3.3977284513999999</v>
      </c>
      <c r="D5" s="135">
        <v>3.2400801286999998</v>
      </c>
      <c r="E5" s="135">
        <v>3.0735988185999998</v>
      </c>
      <c r="F5" s="135">
        <v>2.8778349193000001</v>
      </c>
      <c r="G5" s="135">
        <v>2.9119999999999999</v>
      </c>
      <c r="H5" s="135">
        <v>2.722</v>
      </c>
      <c r="I5">
        <v>2.7080000000000002</v>
      </c>
    </row>
    <row r="6" spans="1:15" x14ac:dyDescent="0.55000000000000004">
      <c r="A6" t="s">
        <v>218</v>
      </c>
      <c r="B6" s="135">
        <v>3.7645512494000002</v>
      </c>
      <c r="C6" s="135">
        <v>3.6214994228999999</v>
      </c>
      <c r="D6" s="135">
        <v>3.6401953833</v>
      </c>
      <c r="E6" s="135">
        <v>3.5834953396999998</v>
      </c>
      <c r="F6" s="135">
        <v>3.2479078102000001</v>
      </c>
      <c r="G6" s="135">
        <v>3.12</v>
      </c>
      <c r="H6" s="135">
        <v>3.0859999999999999</v>
      </c>
    </row>
    <row r="7" spans="1:15" x14ac:dyDescent="0.55000000000000004">
      <c r="A7" t="s">
        <v>219</v>
      </c>
      <c r="B7" s="135">
        <v>4.0866902897999999</v>
      </c>
      <c r="C7" s="135">
        <v>3.7854851489999999</v>
      </c>
      <c r="D7" s="135">
        <v>3.8678280345</v>
      </c>
      <c r="E7" s="135">
        <v>3.3883603281000001</v>
      </c>
      <c r="F7" s="135">
        <v>3.1401708252999998</v>
      </c>
      <c r="G7" s="135">
        <v>3.1789999999999998</v>
      </c>
      <c r="H7" s="135">
        <v>3.032</v>
      </c>
    </row>
    <row r="8" spans="1:15" x14ac:dyDescent="0.55000000000000004">
      <c r="A8" t="s">
        <v>220</v>
      </c>
      <c r="B8" s="135">
        <v>4.7555307279000001</v>
      </c>
      <c r="C8" s="135">
        <v>4.3259539328000001</v>
      </c>
      <c r="D8" s="135">
        <v>4.0091314792999997</v>
      </c>
      <c r="E8" s="135">
        <v>3.9138803806000002</v>
      </c>
      <c r="F8" s="135">
        <v>3.7891915775</v>
      </c>
      <c r="G8" s="135">
        <v>3.5209999999999999</v>
      </c>
      <c r="H8" s="135">
        <v>3.4950000000000001</v>
      </c>
    </row>
    <row r="9" spans="1:15" x14ac:dyDescent="0.55000000000000004">
      <c r="A9" t="s">
        <v>221</v>
      </c>
      <c r="B9" s="135">
        <v>4.7335426998000001</v>
      </c>
      <c r="C9" s="135">
        <v>4.5719424380999998</v>
      </c>
      <c r="D9" s="135">
        <v>4.3175950100999998</v>
      </c>
      <c r="E9" s="135">
        <v>3.8595962709</v>
      </c>
      <c r="F9" s="135">
        <v>3.7712154959999999</v>
      </c>
      <c r="G9" s="135">
        <v>3.2810000000000001</v>
      </c>
      <c r="H9" s="135">
        <v>3.5190000000000001</v>
      </c>
    </row>
    <row r="10" spans="1:15" x14ac:dyDescent="0.55000000000000004">
      <c r="A10" t="s">
        <v>222</v>
      </c>
      <c r="B10" s="135">
        <v>5.1178279585000004</v>
      </c>
      <c r="C10" s="135">
        <v>4.7402354238999997</v>
      </c>
      <c r="D10" s="135">
        <v>5.1149736967999999</v>
      </c>
      <c r="E10" s="135">
        <v>4.3446251682000003</v>
      </c>
      <c r="F10" s="135">
        <v>3.8895616224</v>
      </c>
      <c r="G10" s="135">
        <v>3.4420000000000002</v>
      </c>
      <c r="H10" s="135">
        <v>3.6139999999999999</v>
      </c>
    </row>
    <row r="11" spans="1:15" x14ac:dyDescent="0.55000000000000004">
      <c r="A11" t="s">
        <v>223</v>
      </c>
      <c r="B11" s="135">
        <v>5.3750891181</v>
      </c>
      <c r="C11" s="135">
        <v>5.0966754692</v>
      </c>
      <c r="D11" s="135">
        <v>4.8880763628999997</v>
      </c>
      <c r="E11" s="135">
        <v>3.9933856893000002</v>
      </c>
      <c r="F11" s="135">
        <v>4.0281507628000002</v>
      </c>
      <c r="G11" s="135">
        <v>3.6640000000000001</v>
      </c>
      <c r="H11" s="135">
        <v>3.4670000000000001</v>
      </c>
    </row>
    <row r="12" spans="1:15" x14ac:dyDescent="0.55000000000000004">
      <c r="A12" t="s">
        <v>224</v>
      </c>
      <c r="B12" s="135">
        <v>4.6838083547</v>
      </c>
      <c r="C12" s="135">
        <v>4.4989491778000001</v>
      </c>
      <c r="D12" s="135">
        <v>4.5329136305000004</v>
      </c>
      <c r="E12" s="135">
        <v>3.6990788911000001</v>
      </c>
      <c r="F12" s="135">
        <v>3.6617949034000001</v>
      </c>
      <c r="G12" s="135">
        <v>3.4809999999999999</v>
      </c>
      <c r="H12" s="135">
        <v>3.2549999999999999</v>
      </c>
    </row>
    <row r="13" spans="1:15" x14ac:dyDescent="0.55000000000000004">
      <c r="A13" t="s">
        <v>225</v>
      </c>
      <c r="B13" s="135">
        <v>4.4773313563999997</v>
      </c>
      <c r="C13" s="135">
        <v>4.3031210155000004</v>
      </c>
      <c r="D13" s="135">
        <v>3.8977029879999998</v>
      </c>
      <c r="E13" s="135">
        <v>3.6478625273</v>
      </c>
      <c r="F13" s="135">
        <v>3.565946598</v>
      </c>
      <c r="G13" s="135">
        <v>3.242</v>
      </c>
      <c r="H13" s="135">
        <v>3.35</v>
      </c>
    </row>
    <row r="14" spans="1:15" x14ac:dyDescent="0.55000000000000004">
      <c r="A14" t="s">
        <v>226</v>
      </c>
      <c r="B14" s="135">
        <v>3.9946275565999998</v>
      </c>
      <c r="C14" s="135">
        <v>4.0748580090999997</v>
      </c>
      <c r="D14" s="135">
        <v>3.5496861458</v>
      </c>
      <c r="E14" s="135">
        <v>3.6248108164000001</v>
      </c>
      <c r="F14" s="135">
        <v>3.0814431576999999</v>
      </c>
      <c r="G14" s="135">
        <v>2.9390000000000001</v>
      </c>
      <c r="H14" s="135">
        <v>2.8610000000000002</v>
      </c>
    </row>
    <row r="15" spans="1:15" x14ac:dyDescent="0.55000000000000004">
      <c r="A15" t="s">
        <v>227</v>
      </c>
      <c r="B15" s="135">
        <v>3.9343060851999998</v>
      </c>
      <c r="C15" s="135">
        <v>3.7596175066000002</v>
      </c>
      <c r="D15" s="135">
        <v>3.5024286248999998</v>
      </c>
      <c r="E15" s="135">
        <v>3.4163329701</v>
      </c>
      <c r="F15" s="135">
        <v>3.0320458817999998</v>
      </c>
      <c r="G15" s="135">
        <v>3.081</v>
      </c>
      <c r="H15" s="135">
        <v>3.0059999999999998</v>
      </c>
    </row>
  </sheetData>
  <hyperlinks>
    <hyperlink ref="O1" location="Contents!A1" display="Return to contents page" xr:uid="{8D0DB5C8-C7CF-4A33-8122-7F8F1F3FD341}"/>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66A3E-E932-4A6B-9D89-7217A83DF78E}">
  <dimension ref="A1:I30"/>
  <sheetViews>
    <sheetView showGridLines="0" workbookViewId="0">
      <selection activeCell="G3" sqref="A3:G3"/>
    </sheetView>
  </sheetViews>
  <sheetFormatPr defaultRowHeight="14.4" x14ac:dyDescent="0.55000000000000004"/>
  <cols>
    <col min="6" max="6" width="11.41796875" customWidth="1"/>
    <col min="7" max="7" width="11.15625" customWidth="1"/>
  </cols>
  <sheetData>
    <row r="1" spans="1:9" x14ac:dyDescent="0.55000000000000004">
      <c r="A1" s="127" t="s">
        <v>252</v>
      </c>
      <c r="I1" s="2" t="s">
        <v>887</v>
      </c>
    </row>
    <row r="2" spans="1:9" x14ac:dyDescent="0.55000000000000004">
      <c r="A2" s="127"/>
      <c r="I2" s="2"/>
    </row>
    <row r="3" spans="1:9" s="131" customFormat="1" ht="57.6" x14ac:dyDescent="0.55000000000000004">
      <c r="A3" s="387"/>
      <c r="B3" s="384" t="s">
        <v>206</v>
      </c>
      <c r="C3" s="384" t="s">
        <v>207</v>
      </c>
      <c r="D3" s="384" t="s">
        <v>208</v>
      </c>
      <c r="E3" s="384" t="s">
        <v>209</v>
      </c>
      <c r="F3" s="384" t="s">
        <v>212</v>
      </c>
      <c r="G3" s="384" t="s">
        <v>213</v>
      </c>
    </row>
    <row r="4" spans="1:9" x14ac:dyDescent="0.55000000000000004">
      <c r="A4">
        <v>1997</v>
      </c>
      <c r="B4" s="135">
        <v>77.217951812999999</v>
      </c>
      <c r="C4" s="135">
        <v>71.228117675999997</v>
      </c>
      <c r="D4" s="135">
        <v>73.503886003000005</v>
      </c>
      <c r="E4" s="135">
        <v>67.504247202000002</v>
      </c>
      <c r="F4" s="135"/>
      <c r="G4" s="135"/>
    </row>
    <row r="5" spans="1:9" x14ac:dyDescent="0.55000000000000004">
      <c r="A5">
        <v>1998</v>
      </c>
      <c r="B5" s="135">
        <v>74.488021791999998</v>
      </c>
      <c r="C5" s="135">
        <v>68.636421529000003</v>
      </c>
      <c r="D5" s="135">
        <v>70.377488405999998</v>
      </c>
      <c r="E5" s="135">
        <v>64.858664585</v>
      </c>
      <c r="F5" s="135"/>
      <c r="G5" s="135"/>
    </row>
    <row r="6" spans="1:9" x14ac:dyDescent="0.55000000000000004">
      <c r="A6">
        <v>1999</v>
      </c>
      <c r="B6" s="135">
        <v>71.607442727000006</v>
      </c>
      <c r="C6" s="135">
        <v>66.201150910999999</v>
      </c>
      <c r="D6" s="135">
        <v>67.528093914999999</v>
      </c>
      <c r="E6" s="135">
        <v>62.057465712000003</v>
      </c>
      <c r="F6" s="135"/>
      <c r="G6" s="135"/>
    </row>
    <row r="7" spans="1:9" x14ac:dyDescent="0.55000000000000004">
      <c r="A7">
        <v>2000</v>
      </c>
      <c r="B7" s="135">
        <v>68.875431034000002</v>
      </c>
      <c r="C7" s="135">
        <v>64.043998080999998</v>
      </c>
      <c r="D7" s="135">
        <v>64.725941464000002</v>
      </c>
      <c r="E7" s="135">
        <v>60.219153181999999</v>
      </c>
      <c r="F7" s="135"/>
      <c r="G7" s="135"/>
    </row>
    <row r="8" spans="1:9" x14ac:dyDescent="0.55000000000000004">
      <c r="A8">
        <v>2001</v>
      </c>
      <c r="B8" s="135">
        <v>65.662619429000003</v>
      </c>
      <c r="C8" s="135">
        <v>60.690184103</v>
      </c>
      <c r="D8" s="135">
        <v>61.614526562999998</v>
      </c>
      <c r="E8" s="135">
        <v>56.480447581999996</v>
      </c>
      <c r="F8" s="135"/>
      <c r="G8" s="135"/>
    </row>
    <row r="9" spans="1:9" x14ac:dyDescent="0.55000000000000004">
      <c r="A9">
        <v>2002</v>
      </c>
      <c r="B9" s="135">
        <v>64.569979966000005</v>
      </c>
      <c r="C9" s="135">
        <v>60.048469296999997</v>
      </c>
      <c r="D9" s="135">
        <v>60.524060364999997</v>
      </c>
      <c r="E9" s="135">
        <v>56.119340356999999</v>
      </c>
      <c r="F9" s="135"/>
      <c r="G9" s="135"/>
    </row>
    <row r="10" spans="1:9" x14ac:dyDescent="0.55000000000000004">
      <c r="A10">
        <v>2003</v>
      </c>
      <c r="B10" s="135">
        <v>61.475310493999999</v>
      </c>
      <c r="C10" s="135">
        <v>57.591300195999999</v>
      </c>
      <c r="D10" s="135">
        <v>57.035035407999999</v>
      </c>
      <c r="E10" s="135">
        <v>53.716955607999999</v>
      </c>
      <c r="F10" s="135"/>
      <c r="G10" s="135"/>
    </row>
    <row r="11" spans="1:9" x14ac:dyDescent="0.55000000000000004">
      <c r="A11">
        <v>2004</v>
      </c>
      <c r="B11" s="135">
        <v>59.194237197</v>
      </c>
      <c r="C11" s="135">
        <v>55.095100653999999</v>
      </c>
      <c r="D11" s="135">
        <v>55.551285016999998</v>
      </c>
      <c r="E11" s="135">
        <v>51.195943428</v>
      </c>
      <c r="F11" s="135"/>
      <c r="G11" s="135"/>
    </row>
    <row r="12" spans="1:9" x14ac:dyDescent="0.55000000000000004">
      <c r="A12">
        <v>2005</v>
      </c>
      <c r="B12" s="135">
        <v>55.081637342999997</v>
      </c>
      <c r="C12" s="135">
        <v>50.804423106000002</v>
      </c>
      <c r="D12" s="135">
        <v>51.790708195000001</v>
      </c>
      <c r="E12" s="135">
        <v>47.921362817999999</v>
      </c>
      <c r="F12" s="135"/>
      <c r="G12" s="135"/>
    </row>
    <row r="13" spans="1:9" x14ac:dyDescent="0.55000000000000004">
      <c r="A13">
        <v>2006</v>
      </c>
      <c r="B13" s="135">
        <v>50.50786497</v>
      </c>
      <c r="C13" s="135">
        <v>50.376165319999998</v>
      </c>
      <c r="D13" s="135">
        <v>48.337756569</v>
      </c>
      <c r="E13" s="135">
        <v>48.475558034999999</v>
      </c>
      <c r="F13" s="135"/>
      <c r="G13" s="135"/>
    </row>
    <row r="14" spans="1:9" x14ac:dyDescent="0.55000000000000004">
      <c r="A14">
        <v>2007</v>
      </c>
      <c r="B14" s="135">
        <v>49.728082508999996</v>
      </c>
      <c r="C14" s="135">
        <v>48.893848550999998</v>
      </c>
      <c r="D14" s="135">
        <v>47.473336904</v>
      </c>
      <c r="E14" s="135">
        <v>46.948102314000003</v>
      </c>
      <c r="F14" s="135"/>
      <c r="G14" s="135"/>
    </row>
    <row r="15" spans="1:9" x14ac:dyDescent="0.55000000000000004">
      <c r="A15">
        <v>2008</v>
      </c>
      <c r="B15" s="135">
        <v>49.164048068</v>
      </c>
      <c r="C15" s="135">
        <v>47.887934700000002</v>
      </c>
      <c r="D15" s="135">
        <v>46.124430457999999</v>
      </c>
      <c r="E15" s="135">
        <v>45.852198418</v>
      </c>
      <c r="F15" s="135"/>
      <c r="G15" s="135"/>
    </row>
    <row r="16" spans="1:9" x14ac:dyDescent="0.55000000000000004">
      <c r="A16">
        <v>2009</v>
      </c>
      <c r="B16" s="135">
        <v>45.504701369000003</v>
      </c>
      <c r="C16" s="135">
        <v>43.319922923999997</v>
      </c>
      <c r="D16" s="135">
        <v>43.232819493000001</v>
      </c>
      <c r="E16" s="135">
        <v>41.227422042000001</v>
      </c>
      <c r="F16" s="135"/>
      <c r="G16" s="135"/>
    </row>
    <row r="17" spans="1:7" x14ac:dyDescent="0.55000000000000004">
      <c r="A17">
        <v>2010</v>
      </c>
      <c r="B17" s="135">
        <v>41.905413936999999</v>
      </c>
      <c r="C17" s="135">
        <v>43.203805553000002</v>
      </c>
      <c r="D17" s="135">
        <v>39.912373803000001</v>
      </c>
      <c r="E17" s="135">
        <v>41.383285211</v>
      </c>
      <c r="F17" s="135"/>
      <c r="G17" s="135"/>
    </row>
    <row r="18" spans="1:7" x14ac:dyDescent="0.55000000000000004">
      <c r="A18">
        <v>2011</v>
      </c>
      <c r="B18" s="135">
        <v>41.325595227999997</v>
      </c>
      <c r="C18" s="135">
        <v>41.251083241000003</v>
      </c>
      <c r="D18" s="135">
        <v>39.380842172999998</v>
      </c>
      <c r="E18" s="135">
        <v>39.704441836000001</v>
      </c>
      <c r="F18" s="135"/>
      <c r="G18" s="135"/>
    </row>
    <row r="19" spans="1:7" x14ac:dyDescent="0.55000000000000004">
      <c r="A19">
        <v>2012</v>
      </c>
      <c r="B19" s="135">
        <v>38.685902937999998</v>
      </c>
      <c r="C19" s="135">
        <v>39.595250321999998</v>
      </c>
      <c r="D19" s="135">
        <v>36.925033913999997</v>
      </c>
      <c r="E19" s="135">
        <v>38.093434707999997</v>
      </c>
      <c r="F19" s="135"/>
      <c r="G19" s="135"/>
    </row>
    <row r="20" spans="1:7" x14ac:dyDescent="0.55000000000000004">
      <c r="A20">
        <v>2013</v>
      </c>
      <c r="B20" s="135">
        <v>36.277568277</v>
      </c>
      <c r="C20" s="135">
        <v>37.075637819000001</v>
      </c>
      <c r="D20" s="135">
        <v>34.030167423999998</v>
      </c>
      <c r="E20" s="135">
        <v>34.995993832000003</v>
      </c>
      <c r="F20" s="135"/>
      <c r="G20" s="135"/>
    </row>
    <row r="21" spans="1:7" x14ac:dyDescent="0.55000000000000004">
      <c r="A21">
        <v>2014</v>
      </c>
      <c r="B21" s="135">
        <v>35.927681274000001</v>
      </c>
      <c r="C21" s="135">
        <v>36.367882215999998</v>
      </c>
      <c r="D21" s="135">
        <v>33.778946705000003</v>
      </c>
      <c r="E21" s="135">
        <v>34.536073694000002</v>
      </c>
      <c r="F21" s="135"/>
      <c r="G21" s="135"/>
    </row>
    <row r="22" spans="1:7" x14ac:dyDescent="0.55000000000000004">
      <c r="A22">
        <v>2015</v>
      </c>
      <c r="B22" s="135">
        <v>34.712047374999997</v>
      </c>
      <c r="C22" s="135">
        <v>35.244674371999999</v>
      </c>
      <c r="D22" s="135">
        <v>32.571563791000003</v>
      </c>
      <c r="E22" s="135">
        <v>33.612075943999997</v>
      </c>
      <c r="F22" s="135"/>
      <c r="G22" s="135"/>
    </row>
    <row r="23" spans="1:7" x14ac:dyDescent="0.55000000000000004">
      <c r="A23">
        <v>2016</v>
      </c>
      <c r="B23" s="135">
        <v>33.031465834999999</v>
      </c>
      <c r="C23" s="135">
        <v>33.791983324999997</v>
      </c>
      <c r="D23" s="135">
        <v>31.302157650000002</v>
      </c>
      <c r="E23" s="135">
        <v>32.124038308999999</v>
      </c>
      <c r="F23" s="135"/>
      <c r="G23" s="135"/>
    </row>
    <row r="24" spans="1:7" x14ac:dyDescent="0.55000000000000004">
      <c r="A24">
        <v>2017</v>
      </c>
      <c r="B24" s="135">
        <v>33.308345760999998</v>
      </c>
      <c r="C24" s="135">
        <v>31.993441291</v>
      </c>
      <c r="D24" s="135">
        <v>31.246659407999999</v>
      </c>
      <c r="E24" s="135">
        <v>30.558856982999998</v>
      </c>
      <c r="F24" s="135"/>
      <c r="G24" s="135"/>
    </row>
    <row r="25" spans="1:7" x14ac:dyDescent="0.55000000000000004">
      <c r="A25">
        <v>2018</v>
      </c>
      <c r="B25" s="135">
        <v>30.412367173</v>
      </c>
      <c r="C25" s="135">
        <v>30.545122309</v>
      </c>
      <c r="D25" s="135">
        <v>28.782590784</v>
      </c>
      <c r="E25" s="135">
        <v>29.113054446</v>
      </c>
      <c r="F25" s="135">
        <v>28.782590784</v>
      </c>
      <c r="G25" s="135"/>
    </row>
    <row r="26" spans="1:7" x14ac:dyDescent="0.55000000000000004">
      <c r="A26">
        <v>2019</v>
      </c>
      <c r="B26" s="135">
        <v>28.132013028999999</v>
      </c>
      <c r="C26" s="135">
        <v>28.795546807000001</v>
      </c>
      <c r="D26" s="135">
        <v>26.276872542</v>
      </c>
      <c r="E26" s="135">
        <v>27.292725398000002</v>
      </c>
      <c r="F26" s="135">
        <v>28.337538219131716</v>
      </c>
      <c r="G26" s="135">
        <v>27.292725398000002</v>
      </c>
    </row>
    <row r="27" spans="1:7" x14ac:dyDescent="0.55000000000000004">
      <c r="A27">
        <v>2020</v>
      </c>
      <c r="B27" s="135">
        <v>27.017356119999999</v>
      </c>
      <c r="C27" s="135">
        <v>27.256320755000001</v>
      </c>
      <c r="D27" s="135">
        <v>25.45981814276967</v>
      </c>
      <c r="E27" s="135">
        <v>26.112546384830871</v>
      </c>
      <c r="F27" s="135">
        <v>27.654573966641561</v>
      </c>
      <c r="G27" s="135">
        <v>26.128887926940116</v>
      </c>
    </row>
    <row r="28" spans="1:7" x14ac:dyDescent="0.55000000000000004">
      <c r="A28">
        <v>2021</v>
      </c>
      <c r="B28" s="135"/>
      <c r="C28" s="135"/>
      <c r="D28" s="135">
        <v>25.088000000000001</v>
      </c>
      <c r="E28" s="135">
        <v>25.262</v>
      </c>
      <c r="F28" s="135">
        <v>26.971609714151409</v>
      </c>
      <c r="G28" s="135">
        <v>24.723767775872723</v>
      </c>
    </row>
    <row r="30" spans="1:7" x14ac:dyDescent="0.55000000000000004">
      <c r="A30" s="129" t="s">
        <v>214</v>
      </c>
      <c r="D30">
        <v>3.827</v>
      </c>
      <c r="E30">
        <v>3.7509999999999999</v>
      </c>
    </row>
  </sheetData>
  <hyperlinks>
    <hyperlink ref="I1" location="Contents!A1" display="Return to contents page" xr:uid="{EECAFE1E-D38A-4546-90CF-10F302D5EA02}"/>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C7869-66A0-4898-B16C-98748D86B932}">
  <dimension ref="A1:M15"/>
  <sheetViews>
    <sheetView showGridLines="0" workbookViewId="0">
      <selection activeCell="I3" sqref="A3:I3"/>
    </sheetView>
  </sheetViews>
  <sheetFormatPr defaultRowHeight="14.4" x14ac:dyDescent="0.55000000000000004"/>
  <sheetData>
    <row r="1" spans="1:13" x14ac:dyDescent="0.55000000000000004">
      <c r="A1" s="127" t="s">
        <v>253</v>
      </c>
      <c r="M1" s="2" t="s">
        <v>887</v>
      </c>
    </row>
    <row r="3" spans="1:13" x14ac:dyDescent="0.55000000000000004">
      <c r="A3" s="377"/>
      <c r="B3" s="388">
        <v>2015</v>
      </c>
      <c r="C3" s="388">
        <v>2016</v>
      </c>
      <c r="D3" s="388">
        <v>2017</v>
      </c>
      <c r="E3" s="388">
        <v>2018</v>
      </c>
      <c r="F3" s="388">
        <v>2019</v>
      </c>
      <c r="G3" s="388">
        <v>2020</v>
      </c>
      <c r="H3" s="388">
        <v>2021</v>
      </c>
      <c r="I3" s="388">
        <v>2022</v>
      </c>
    </row>
    <row r="4" spans="1:13" x14ac:dyDescent="0.55000000000000004">
      <c r="A4" t="s">
        <v>216</v>
      </c>
      <c r="B4" s="135">
        <v>2.6347394507000002</v>
      </c>
      <c r="C4" s="135">
        <v>2.5977947613999999</v>
      </c>
      <c r="D4" s="135">
        <v>2.5051879611999999</v>
      </c>
      <c r="E4" s="135">
        <v>2.3432348773</v>
      </c>
      <c r="F4" s="135">
        <v>2.0961615913</v>
      </c>
      <c r="G4" s="135">
        <v>2.0030000000000001</v>
      </c>
      <c r="H4" s="135">
        <v>2.0339999999999998</v>
      </c>
      <c r="I4">
        <v>1.9730000000000001</v>
      </c>
    </row>
    <row r="5" spans="1:13" x14ac:dyDescent="0.55000000000000004">
      <c r="A5" t="s">
        <v>217</v>
      </c>
      <c r="B5" s="135">
        <v>2.3740484716000001</v>
      </c>
      <c r="C5" s="135">
        <v>2.1291644408999999</v>
      </c>
      <c r="D5" s="135">
        <v>2.2254293892999999</v>
      </c>
      <c r="E5" s="135">
        <v>2.0533097943</v>
      </c>
      <c r="F5" s="135">
        <v>1.8836084639999999</v>
      </c>
      <c r="G5" s="135">
        <v>1.9119999999999999</v>
      </c>
      <c r="H5" s="135">
        <v>1.885</v>
      </c>
      <c r="I5">
        <v>1.8480000000000001</v>
      </c>
    </row>
    <row r="6" spans="1:13" x14ac:dyDescent="0.55000000000000004">
      <c r="A6" t="s">
        <v>218</v>
      </c>
      <c r="B6" s="135">
        <v>2.6815612100999999</v>
      </c>
      <c r="C6" s="135">
        <v>2.5815607949000001</v>
      </c>
      <c r="D6" s="135">
        <v>2.4176916594</v>
      </c>
      <c r="E6" s="135">
        <v>2.3110571825999999</v>
      </c>
      <c r="F6" s="135">
        <v>2.1561208280000002</v>
      </c>
      <c r="G6" s="135">
        <v>2.0870000000000002</v>
      </c>
      <c r="H6" s="135">
        <v>1.9910000000000001</v>
      </c>
    </row>
    <row r="7" spans="1:13" x14ac:dyDescent="0.55000000000000004">
      <c r="A7" t="s">
        <v>219</v>
      </c>
      <c r="B7" s="135">
        <v>2.6812106844999999</v>
      </c>
      <c r="C7" s="135">
        <v>2.6191664674999999</v>
      </c>
      <c r="D7" s="135">
        <v>2.5214739595000002</v>
      </c>
      <c r="E7" s="135">
        <v>2.2768936880999999</v>
      </c>
      <c r="F7" s="135">
        <v>2.3116012060000002</v>
      </c>
      <c r="G7" s="135">
        <v>2.2530000000000001</v>
      </c>
      <c r="H7" s="135">
        <v>2.0470000000000002</v>
      </c>
    </row>
    <row r="8" spans="1:13" x14ac:dyDescent="0.55000000000000004">
      <c r="A8" t="s">
        <v>220</v>
      </c>
      <c r="B8" s="135">
        <v>3.0780776766</v>
      </c>
      <c r="C8" s="135">
        <v>2.7952782607</v>
      </c>
      <c r="D8" s="135">
        <v>2.6664430367</v>
      </c>
      <c r="E8" s="135">
        <v>2.6387618759000002</v>
      </c>
      <c r="F8" s="135">
        <v>2.3915761691999999</v>
      </c>
      <c r="G8" s="135">
        <v>2.4620000000000002</v>
      </c>
      <c r="H8" s="135">
        <v>2.2029999999999998</v>
      </c>
    </row>
    <row r="9" spans="1:13" x14ac:dyDescent="0.55000000000000004">
      <c r="A9" t="s">
        <v>221</v>
      </c>
      <c r="B9" s="135">
        <v>2.8702555414000002</v>
      </c>
      <c r="C9" s="135">
        <v>2.9700934301999999</v>
      </c>
      <c r="D9" s="135">
        <v>2.5765889736999998</v>
      </c>
      <c r="E9" s="135">
        <v>2.6750514245999999</v>
      </c>
      <c r="F9" s="135">
        <v>2.6279641028</v>
      </c>
      <c r="G9" s="135">
        <v>2.2730000000000001</v>
      </c>
      <c r="H9" s="135">
        <v>2.1949999999999998</v>
      </c>
    </row>
    <row r="10" spans="1:13" x14ac:dyDescent="0.55000000000000004">
      <c r="A10" t="s">
        <v>222</v>
      </c>
      <c r="B10" s="135">
        <v>3.1320019559999999</v>
      </c>
      <c r="C10" s="135">
        <v>2.9418134639</v>
      </c>
      <c r="D10" s="135">
        <v>3.0043258388999998</v>
      </c>
      <c r="E10" s="135">
        <v>2.6106568105000001</v>
      </c>
      <c r="F10" s="135">
        <v>2.3525035913000001</v>
      </c>
      <c r="G10" s="135">
        <v>2.2149999999999999</v>
      </c>
      <c r="H10" s="135">
        <v>2.4870000000000001</v>
      </c>
    </row>
    <row r="11" spans="1:13" x14ac:dyDescent="0.55000000000000004">
      <c r="A11" t="s">
        <v>223</v>
      </c>
      <c r="B11" s="135">
        <v>3.24227759</v>
      </c>
      <c r="C11" s="135">
        <v>3.0907106342000001</v>
      </c>
      <c r="D11" s="135">
        <v>2.9986315635</v>
      </c>
      <c r="E11" s="135">
        <v>2.8038011133</v>
      </c>
      <c r="F11" s="135">
        <v>2.5868542698999999</v>
      </c>
      <c r="G11" s="135">
        <v>2.339</v>
      </c>
      <c r="H11" s="135">
        <v>2.222</v>
      </c>
    </row>
    <row r="12" spans="1:13" x14ac:dyDescent="0.55000000000000004">
      <c r="A12" t="s">
        <v>224</v>
      </c>
      <c r="B12" s="135">
        <v>3.0985413482999999</v>
      </c>
      <c r="C12" s="135">
        <v>2.8163569945</v>
      </c>
      <c r="D12" s="135">
        <v>2.8259479222000001</v>
      </c>
      <c r="E12" s="135">
        <v>2.4988251562000001</v>
      </c>
      <c r="F12" s="135">
        <v>2.2525760875</v>
      </c>
      <c r="G12" s="135">
        <v>2.145</v>
      </c>
      <c r="H12" s="135">
        <v>2.1869999999999998</v>
      </c>
    </row>
    <row r="13" spans="1:13" x14ac:dyDescent="0.55000000000000004">
      <c r="A13" t="s">
        <v>225</v>
      </c>
      <c r="B13" s="135">
        <v>2.7572858562000002</v>
      </c>
      <c r="C13" s="135">
        <v>2.6308186038999999</v>
      </c>
      <c r="D13" s="135">
        <v>2.581233503</v>
      </c>
      <c r="E13" s="135">
        <v>2.4331087078999998</v>
      </c>
      <c r="F13" s="135">
        <v>2.3012236476000001</v>
      </c>
      <c r="G13" s="135">
        <v>2.2370000000000001</v>
      </c>
      <c r="H13" s="135">
        <v>2.069</v>
      </c>
    </row>
    <row r="14" spans="1:13" x14ac:dyDescent="0.55000000000000004">
      <c r="A14" t="s">
        <v>226</v>
      </c>
      <c r="B14" s="135">
        <v>2.3482889425</v>
      </c>
      <c r="C14" s="135">
        <v>2.5159263530999998</v>
      </c>
      <c r="D14" s="135">
        <v>2.3227104379000001</v>
      </c>
      <c r="E14" s="135">
        <v>2.2949961970000001</v>
      </c>
      <c r="F14" s="135">
        <v>2.0257565071000001</v>
      </c>
      <c r="G14" s="135">
        <v>2.004</v>
      </c>
      <c r="H14" s="135">
        <v>2.0510000000000002</v>
      </c>
    </row>
    <row r="15" spans="1:13" x14ac:dyDescent="0.55000000000000004">
      <c r="A15" t="s">
        <v>227</v>
      </c>
      <c r="B15" s="135">
        <v>2.6368970768</v>
      </c>
      <c r="C15" s="135">
        <v>2.4800611527999998</v>
      </c>
      <c r="D15" s="135">
        <v>2.4613943409000001</v>
      </c>
      <c r="E15" s="135">
        <v>2.319127682</v>
      </c>
      <c r="F15" s="135">
        <v>2.1678924295000002</v>
      </c>
      <c r="G15" s="135">
        <v>2.016</v>
      </c>
      <c r="H15" s="135">
        <v>1.9239999999999999</v>
      </c>
    </row>
  </sheetData>
  <hyperlinks>
    <hyperlink ref="M1" location="Contents!A1" display="Return to contents page" xr:uid="{360EB881-7E9E-48D6-BB90-699F405AC582}"/>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79C2-EE99-4C0F-A4D7-C8F337595A73}">
  <dimension ref="A1:I27"/>
  <sheetViews>
    <sheetView showGridLines="0" workbookViewId="0">
      <selection activeCell="E3" sqref="A3:E3"/>
    </sheetView>
  </sheetViews>
  <sheetFormatPr defaultRowHeight="14.4" x14ac:dyDescent="0.55000000000000004"/>
  <cols>
    <col min="4" max="4" width="10.68359375" customWidth="1"/>
    <col min="5" max="5" width="10.83984375" customWidth="1"/>
  </cols>
  <sheetData>
    <row r="1" spans="1:9" x14ac:dyDescent="0.55000000000000004">
      <c r="A1" s="127" t="s">
        <v>291</v>
      </c>
      <c r="I1" s="2" t="s">
        <v>887</v>
      </c>
    </row>
    <row r="2" spans="1:9" x14ac:dyDescent="0.55000000000000004">
      <c r="A2" s="149"/>
    </row>
    <row r="3" spans="1:9" ht="43.2" x14ac:dyDescent="0.55000000000000004">
      <c r="A3" s="377"/>
      <c r="B3" s="384" t="s">
        <v>206</v>
      </c>
      <c r="C3" s="384" t="s">
        <v>207</v>
      </c>
      <c r="D3" s="384" t="s">
        <v>254</v>
      </c>
      <c r="E3" s="384" t="s">
        <v>211</v>
      </c>
      <c r="F3" s="131"/>
    </row>
    <row r="4" spans="1:9" x14ac:dyDescent="0.55000000000000004">
      <c r="A4">
        <v>1997</v>
      </c>
      <c r="B4" s="135">
        <v>61.241685502000003</v>
      </c>
      <c r="C4" s="135">
        <v>24.882693368000002</v>
      </c>
      <c r="D4" s="135"/>
      <c r="E4" s="135"/>
    </row>
    <row r="5" spans="1:9" x14ac:dyDescent="0.55000000000000004">
      <c r="A5">
        <v>1998</v>
      </c>
      <c r="B5" s="135">
        <v>65.971153766</v>
      </c>
      <c r="C5" s="135">
        <v>24.921164566000002</v>
      </c>
      <c r="D5" s="135"/>
      <c r="E5" s="135"/>
    </row>
    <row r="6" spans="1:9" x14ac:dyDescent="0.55000000000000004">
      <c r="A6">
        <v>1999</v>
      </c>
      <c r="B6" s="135">
        <v>65.266421265999995</v>
      </c>
      <c r="C6" s="135">
        <v>24.988375208000001</v>
      </c>
      <c r="D6" s="135"/>
      <c r="E6" s="135"/>
    </row>
    <row r="7" spans="1:9" x14ac:dyDescent="0.55000000000000004">
      <c r="A7">
        <v>2000</v>
      </c>
      <c r="B7" s="135">
        <v>62.485143948999998</v>
      </c>
      <c r="C7" s="135">
        <v>25.118516155999998</v>
      </c>
      <c r="D7" s="135"/>
      <c r="E7" s="135"/>
    </row>
    <row r="8" spans="1:9" x14ac:dyDescent="0.55000000000000004">
      <c r="A8">
        <v>2001</v>
      </c>
      <c r="B8" s="135">
        <v>59.373157982000002</v>
      </c>
      <c r="C8" s="135">
        <v>22.990284388999999</v>
      </c>
      <c r="D8" s="135"/>
      <c r="E8" s="135"/>
    </row>
    <row r="9" spans="1:9" x14ac:dyDescent="0.55000000000000004">
      <c r="A9">
        <v>2002</v>
      </c>
      <c r="B9" s="135">
        <v>57.348334819999998</v>
      </c>
      <c r="C9" s="135">
        <v>23.497706547</v>
      </c>
      <c r="D9" s="135"/>
      <c r="E9" s="135"/>
    </row>
    <row r="10" spans="1:9" x14ac:dyDescent="0.55000000000000004">
      <c r="A10">
        <v>2003</v>
      </c>
      <c r="B10" s="135">
        <v>55.723558619000002</v>
      </c>
      <c r="C10" s="135">
        <v>22.755878946999999</v>
      </c>
      <c r="D10" s="135"/>
      <c r="E10" s="135"/>
    </row>
    <row r="11" spans="1:9" x14ac:dyDescent="0.55000000000000004">
      <c r="A11">
        <v>2004</v>
      </c>
      <c r="B11" s="135">
        <v>56.216008963999997</v>
      </c>
      <c r="C11" s="135">
        <v>23.703833886000002</v>
      </c>
      <c r="D11" s="135"/>
      <c r="E11" s="135"/>
    </row>
    <row r="12" spans="1:9" x14ac:dyDescent="0.55000000000000004">
      <c r="A12">
        <v>2005</v>
      </c>
      <c r="B12" s="135">
        <v>55.567159343999997</v>
      </c>
      <c r="C12" s="135">
        <v>22.846929191000001</v>
      </c>
      <c r="D12" s="135"/>
      <c r="E12" s="135"/>
    </row>
    <row r="13" spans="1:9" x14ac:dyDescent="0.55000000000000004">
      <c r="A13">
        <v>2006</v>
      </c>
      <c r="B13" s="135">
        <v>55.068052766000001</v>
      </c>
      <c r="C13" s="135">
        <v>22.754335140999999</v>
      </c>
      <c r="D13" s="135"/>
      <c r="E13" s="135"/>
    </row>
    <row r="14" spans="1:9" x14ac:dyDescent="0.55000000000000004">
      <c r="A14">
        <v>2007</v>
      </c>
      <c r="B14" s="135">
        <v>55.482197032999998</v>
      </c>
      <c r="C14" s="135">
        <v>24.337047969</v>
      </c>
      <c r="D14" s="135"/>
      <c r="E14" s="135"/>
    </row>
    <row r="15" spans="1:9" x14ac:dyDescent="0.55000000000000004">
      <c r="A15">
        <v>2008</v>
      </c>
      <c r="B15" s="135">
        <v>56.447617686000001</v>
      </c>
      <c r="C15" s="135">
        <v>23.531665857</v>
      </c>
      <c r="D15" s="135"/>
      <c r="E15" s="135"/>
    </row>
    <row r="16" spans="1:9" x14ac:dyDescent="0.55000000000000004">
      <c r="A16">
        <v>2009</v>
      </c>
      <c r="B16" s="135">
        <v>57.063809153999998</v>
      </c>
      <c r="C16" s="135">
        <v>24.237257478</v>
      </c>
      <c r="D16" s="135"/>
      <c r="E16" s="135"/>
    </row>
    <row r="17" spans="1:5" x14ac:dyDescent="0.55000000000000004">
      <c r="A17">
        <v>2010</v>
      </c>
      <c r="B17" s="135">
        <v>53.834185138000002</v>
      </c>
      <c r="C17" s="135">
        <v>23.525743468999998</v>
      </c>
      <c r="D17" s="135"/>
      <c r="E17" s="135"/>
    </row>
    <row r="18" spans="1:5" x14ac:dyDescent="0.55000000000000004">
      <c r="A18">
        <v>2011</v>
      </c>
      <c r="B18" s="135">
        <v>54.100004839999997</v>
      </c>
      <c r="C18" s="135">
        <v>24.304594636000001</v>
      </c>
      <c r="D18" s="135"/>
      <c r="E18" s="135"/>
    </row>
    <row r="19" spans="1:5" x14ac:dyDescent="0.55000000000000004">
      <c r="A19">
        <v>2012</v>
      </c>
      <c r="B19" s="135">
        <v>53.290492499999999</v>
      </c>
      <c r="C19" s="135">
        <v>24.372591773</v>
      </c>
      <c r="D19" s="135"/>
      <c r="E19" s="135"/>
    </row>
    <row r="20" spans="1:5" x14ac:dyDescent="0.55000000000000004">
      <c r="A20">
        <v>2013</v>
      </c>
      <c r="B20" s="135">
        <v>51.340244458999997</v>
      </c>
      <c r="C20" s="135">
        <v>24.030971953000002</v>
      </c>
      <c r="D20" s="135"/>
      <c r="E20" s="135"/>
    </row>
    <row r="21" spans="1:5" x14ac:dyDescent="0.55000000000000004">
      <c r="A21">
        <v>2014</v>
      </c>
      <c r="B21" s="135">
        <v>54.189533967000003</v>
      </c>
      <c r="C21" s="135">
        <v>24.986645013</v>
      </c>
      <c r="D21" s="135"/>
      <c r="E21" s="135"/>
    </row>
    <row r="22" spans="1:5" x14ac:dyDescent="0.55000000000000004">
      <c r="A22">
        <v>2015</v>
      </c>
      <c r="B22" s="135">
        <v>56.291236277000003</v>
      </c>
      <c r="C22" s="135">
        <v>25.869046834999999</v>
      </c>
      <c r="D22" s="135"/>
      <c r="E22" s="135"/>
    </row>
    <row r="23" spans="1:5" x14ac:dyDescent="0.55000000000000004">
      <c r="A23">
        <v>2016</v>
      </c>
      <c r="B23" s="135">
        <v>56.274135743999999</v>
      </c>
      <c r="C23" s="135">
        <v>25.626811215</v>
      </c>
      <c r="D23" s="135"/>
      <c r="E23" s="135"/>
    </row>
    <row r="24" spans="1:5" x14ac:dyDescent="0.55000000000000004">
      <c r="A24">
        <v>2017</v>
      </c>
      <c r="B24" s="135">
        <v>57.493358872999998</v>
      </c>
      <c r="C24" s="135">
        <v>26.136828406999999</v>
      </c>
      <c r="D24" s="135"/>
      <c r="E24" s="135"/>
    </row>
    <row r="25" spans="1:5" x14ac:dyDescent="0.55000000000000004">
      <c r="A25">
        <v>2018</v>
      </c>
      <c r="B25" s="135">
        <v>56.349893106000003</v>
      </c>
      <c r="C25" s="135">
        <v>25.214130525000002</v>
      </c>
      <c r="D25" s="135"/>
      <c r="E25" s="135"/>
    </row>
    <row r="26" spans="1:5" x14ac:dyDescent="0.55000000000000004">
      <c r="A26">
        <v>2019</v>
      </c>
      <c r="B26" s="135">
        <v>56.434770810000003</v>
      </c>
      <c r="C26" s="135">
        <v>24.813157620999998</v>
      </c>
      <c r="D26" s="135">
        <v>56.434770810000003</v>
      </c>
      <c r="E26" s="135">
        <v>24.813157620999998</v>
      </c>
    </row>
    <row r="27" spans="1:5" x14ac:dyDescent="0.55000000000000004">
      <c r="A27">
        <v>2020</v>
      </c>
      <c r="B27" s="135">
        <v>55.749776963000002</v>
      </c>
      <c r="C27" s="135">
        <v>23.928023194000001</v>
      </c>
      <c r="D27" s="135">
        <v>56.090732494046442</v>
      </c>
      <c r="E27" s="135">
        <v>25.707514516789161</v>
      </c>
    </row>
  </sheetData>
  <hyperlinks>
    <hyperlink ref="I1" location="Contents!A1" display="Return to contents page" xr:uid="{99C05745-0E56-4949-A936-CE9F1FD52694}"/>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5328-C91B-45CF-B0E8-FA8219138AE0}">
  <dimension ref="A1:J15"/>
  <sheetViews>
    <sheetView showGridLines="0" workbookViewId="0">
      <selection activeCell="G3" sqref="A3:G3"/>
    </sheetView>
  </sheetViews>
  <sheetFormatPr defaultRowHeight="14.4" x14ac:dyDescent="0.55000000000000004"/>
  <sheetData>
    <row r="1" spans="1:10" ht="14.25" customHeight="1" x14ac:dyDescent="0.55000000000000004">
      <c r="A1" s="134" t="s">
        <v>292</v>
      </c>
      <c r="J1" s="2" t="s">
        <v>887</v>
      </c>
    </row>
    <row r="3" spans="1:10" x14ac:dyDescent="0.55000000000000004">
      <c r="A3" s="377"/>
      <c r="B3" s="388">
        <v>2015</v>
      </c>
      <c r="C3" s="388">
        <v>2016</v>
      </c>
      <c r="D3" s="388">
        <v>2017</v>
      </c>
      <c r="E3" s="388">
        <v>2018</v>
      </c>
      <c r="F3" s="388">
        <v>2019</v>
      </c>
      <c r="G3" s="388">
        <v>2020</v>
      </c>
    </row>
    <row r="4" spans="1:10" x14ac:dyDescent="0.55000000000000004">
      <c r="A4" t="s">
        <v>216</v>
      </c>
      <c r="B4" s="145">
        <v>0.35448752859999999</v>
      </c>
      <c r="C4" s="145">
        <v>0.5254854846</v>
      </c>
      <c r="D4" s="145">
        <v>0.44441653879999998</v>
      </c>
      <c r="E4" s="145">
        <v>0.48816804139999997</v>
      </c>
      <c r="F4" s="145">
        <v>0.41291954419999999</v>
      </c>
      <c r="G4" s="145">
        <v>0.38933624589999999</v>
      </c>
    </row>
    <row r="5" spans="1:10" x14ac:dyDescent="0.55000000000000004">
      <c r="A5" t="s">
        <v>217</v>
      </c>
      <c r="B5" s="145">
        <v>0.37968441050000001</v>
      </c>
      <c r="C5" s="145">
        <v>0.48991351389999999</v>
      </c>
      <c r="D5" s="145">
        <v>0.3939781731</v>
      </c>
      <c r="E5" s="145">
        <v>0.40216984239999998</v>
      </c>
      <c r="F5" s="145">
        <v>0.41506051649999998</v>
      </c>
      <c r="G5" s="145">
        <v>0.44167073270000001</v>
      </c>
    </row>
    <row r="6" spans="1:10" x14ac:dyDescent="0.55000000000000004">
      <c r="A6" t="s">
        <v>218</v>
      </c>
      <c r="B6" s="145">
        <v>0.38612616109999998</v>
      </c>
      <c r="C6" s="145">
        <v>0.43867486290000002</v>
      </c>
      <c r="D6" s="145">
        <v>0.4867137117</v>
      </c>
      <c r="E6" s="145">
        <v>0.41428148460000003</v>
      </c>
      <c r="F6" s="145">
        <v>0.48981957910000001</v>
      </c>
      <c r="G6" s="145">
        <v>0.52415062970000004</v>
      </c>
    </row>
    <row r="7" spans="1:10" x14ac:dyDescent="0.55000000000000004">
      <c r="A7" t="s">
        <v>219</v>
      </c>
      <c r="B7" s="145">
        <v>0.48635971639999998</v>
      </c>
      <c r="C7" s="145">
        <v>0.47190545179999999</v>
      </c>
      <c r="D7" s="145">
        <v>0.4355173899</v>
      </c>
      <c r="E7" s="145">
        <v>0.51519662990000004</v>
      </c>
      <c r="F7" s="145">
        <v>0.46055631190000001</v>
      </c>
      <c r="G7" s="145">
        <v>0.38840915199999998</v>
      </c>
    </row>
    <row r="8" spans="1:10" x14ac:dyDescent="0.55000000000000004">
      <c r="A8" t="s">
        <v>220</v>
      </c>
      <c r="B8" s="145">
        <v>0.52425228040000005</v>
      </c>
      <c r="C8" s="145">
        <v>0.4952606624</v>
      </c>
      <c r="D8" s="145">
        <v>0.60210084740000003</v>
      </c>
      <c r="E8" s="145">
        <v>0.59496223120000002</v>
      </c>
      <c r="F8" s="145">
        <v>0.50420299999999996</v>
      </c>
      <c r="G8" s="145">
        <v>0.47050809830000001</v>
      </c>
    </row>
    <row r="9" spans="1:10" x14ac:dyDescent="0.55000000000000004">
      <c r="A9" t="s">
        <v>221</v>
      </c>
      <c r="B9" s="145">
        <v>0.56903824079999998</v>
      </c>
      <c r="C9" s="145">
        <v>0.59347838740000003</v>
      </c>
      <c r="D9" s="145">
        <v>0.51045530829999997</v>
      </c>
      <c r="E9" s="145">
        <v>0.58172984829999996</v>
      </c>
      <c r="F9" s="145">
        <v>0.45218740750000003</v>
      </c>
      <c r="G9" s="145">
        <v>0.47045315189999998</v>
      </c>
    </row>
    <row r="10" spans="1:10" x14ac:dyDescent="0.55000000000000004">
      <c r="A10" t="s">
        <v>222</v>
      </c>
      <c r="B10" s="145">
        <v>0.59784674250000003</v>
      </c>
      <c r="C10" s="145">
        <v>0.58251038659999999</v>
      </c>
      <c r="D10" s="145">
        <v>0.65571491169999996</v>
      </c>
      <c r="E10" s="145">
        <v>0.57142051289999996</v>
      </c>
      <c r="F10" s="145">
        <v>0.56873664469999996</v>
      </c>
      <c r="G10" s="145">
        <v>0.54077781039999995</v>
      </c>
    </row>
    <row r="11" spans="1:10" x14ac:dyDescent="0.55000000000000004">
      <c r="A11" t="s">
        <v>223</v>
      </c>
      <c r="B11" s="145">
        <v>0.63205322600000002</v>
      </c>
      <c r="C11" s="145">
        <v>0.60738610110000002</v>
      </c>
      <c r="D11" s="145">
        <v>0.57823072310000001</v>
      </c>
      <c r="E11" s="145">
        <v>0.54816000259999997</v>
      </c>
      <c r="F11" s="145">
        <v>0.56867863220000003</v>
      </c>
      <c r="G11" s="145">
        <v>0.53107633470000004</v>
      </c>
    </row>
    <row r="12" spans="1:10" x14ac:dyDescent="0.55000000000000004">
      <c r="A12" t="s">
        <v>224</v>
      </c>
      <c r="B12" s="145">
        <v>0.57322063919999999</v>
      </c>
      <c r="C12" s="145">
        <v>0.6022210308</v>
      </c>
      <c r="D12" s="145">
        <v>0.55510413469999997</v>
      </c>
      <c r="E12" s="145">
        <v>0.50686364989999999</v>
      </c>
      <c r="F12" s="145">
        <v>0.47912017629999998</v>
      </c>
      <c r="G12" s="145">
        <v>0.4629353068</v>
      </c>
    </row>
    <row r="13" spans="1:10" x14ac:dyDescent="0.55000000000000004">
      <c r="A13" t="s">
        <v>225</v>
      </c>
      <c r="B13" s="145">
        <v>0.56675641669999999</v>
      </c>
      <c r="C13" s="145">
        <v>0.49581442170000001</v>
      </c>
      <c r="D13" s="145">
        <v>0.4929145211</v>
      </c>
      <c r="E13" s="145">
        <v>0.48451704899999998</v>
      </c>
      <c r="F13" s="145">
        <v>0.45159789239999998</v>
      </c>
      <c r="G13" s="145">
        <v>0.39964724540000002</v>
      </c>
    </row>
    <row r="14" spans="1:10" x14ac:dyDescent="0.55000000000000004">
      <c r="A14" t="s">
        <v>226</v>
      </c>
      <c r="B14" s="145">
        <v>0.49759395839999998</v>
      </c>
      <c r="C14" s="145">
        <v>0.50570885379999997</v>
      </c>
      <c r="D14" s="145">
        <v>0.55725443190000001</v>
      </c>
      <c r="E14" s="145">
        <v>0.49459817789999999</v>
      </c>
      <c r="F14" s="145">
        <v>0.36951558429999998</v>
      </c>
      <c r="G14" s="145">
        <v>0.46652905039999998</v>
      </c>
    </row>
    <row r="15" spans="1:10" x14ac:dyDescent="0.55000000000000004">
      <c r="A15" t="s">
        <v>227</v>
      </c>
      <c r="B15" s="145">
        <v>0.50001702459999997</v>
      </c>
      <c r="C15" s="145">
        <v>0.45100336279999997</v>
      </c>
      <c r="D15" s="145">
        <v>0.43066504090000002</v>
      </c>
      <c r="E15" s="145">
        <v>0.39295297239999999</v>
      </c>
      <c r="F15" s="145">
        <v>0.4060606759</v>
      </c>
      <c r="G15" s="145"/>
    </row>
  </sheetData>
  <hyperlinks>
    <hyperlink ref="J1" location="Contents!A1" display="Return to contents page" xr:uid="{26845EB0-81DF-49AE-80AE-FEF51CFA3A8B}"/>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ED62-C89D-4A9B-B04E-F1D265B94E36}">
  <dimension ref="A1:K27"/>
  <sheetViews>
    <sheetView showGridLines="0" workbookViewId="0">
      <selection activeCell="E3" sqref="A3:E3"/>
    </sheetView>
  </sheetViews>
  <sheetFormatPr defaultRowHeight="14.4" x14ac:dyDescent="0.55000000000000004"/>
  <cols>
    <col min="4" max="4" width="11.578125" customWidth="1"/>
    <col min="5" max="5" width="10.83984375" customWidth="1"/>
  </cols>
  <sheetData>
    <row r="1" spans="1:11" x14ac:dyDescent="0.55000000000000004">
      <c r="A1" s="127" t="s">
        <v>255</v>
      </c>
      <c r="K1" s="2" t="s">
        <v>887</v>
      </c>
    </row>
    <row r="2" spans="1:11" x14ac:dyDescent="0.55000000000000004">
      <c r="A2" s="149"/>
    </row>
    <row r="3" spans="1:11" ht="43.2" x14ac:dyDescent="0.55000000000000004">
      <c r="A3" s="377"/>
      <c r="B3" s="384" t="s">
        <v>206</v>
      </c>
      <c r="C3" s="384" t="s">
        <v>207</v>
      </c>
      <c r="D3" s="384" t="s">
        <v>210</v>
      </c>
      <c r="E3" s="384" t="s">
        <v>211</v>
      </c>
    </row>
    <row r="4" spans="1:11" x14ac:dyDescent="0.55000000000000004">
      <c r="A4">
        <v>1997</v>
      </c>
      <c r="B4" s="135">
        <v>14.393510478</v>
      </c>
      <c r="C4" s="135">
        <v>6.0407932806</v>
      </c>
      <c r="D4" s="135"/>
      <c r="E4" s="135"/>
    </row>
    <row r="5" spans="1:11" x14ac:dyDescent="0.55000000000000004">
      <c r="A5">
        <v>1998</v>
      </c>
      <c r="B5" s="135">
        <v>14.696965541999999</v>
      </c>
      <c r="C5" s="135">
        <v>5.7611637478000004</v>
      </c>
      <c r="D5" s="135"/>
      <c r="E5" s="135"/>
    </row>
    <row r="6" spans="1:11" x14ac:dyDescent="0.55000000000000004">
      <c r="A6">
        <v>1999</v>
      </c>
      <c r="B6" s="135">
        <v>14.542160714</v>
      </c>
      <c r="C6" s="135">
        <v>5.7599159256999997</v>
      </c>
      <c r="D6" s="135"/>
      <c r="E6" s="135"/>
    </row>
    <row r="7" spans="1:11" x14ac:dyDescent="0.55000000000000004">
      <c r="A7">
        <v>2000</v>
      </c>
      <c r="B7" s="135">
        <v>15.004133969</v>
      </c>
      <c r="C7" s="135">
        <v>5.6237712357999996</v>
      </c>
      <c r="D7" s="135"/>
      <c r="E7" s="135"/>
    </row>
    <row r="8" spans="1:11" x14ac:dyDescent="0.55000000000000004">
      <c r="A8">
        <v>2001</v>
      </c>
      <c r="B8" s="135">
        <v>14.843384966</v>
      </c>
      <c r="C8" s="135">
        <v>5.0090778440000001</v>
      </c>
      <c r="D8" s="135"/>
      <c r="E8" s="135"/>
    </row>
    <row r="9" spans="1:11" x14ac:dyDescent="0.55000000000000004">
      <c r="A9">
        <v>2002</v>
      </c>
      <c r="B9" s="135">
        <v>14.000097602</v>
      </c>
      <c r="C9" s="135">
        <v>4.8759030270999997</v>
      </c>
      <c r="D9" s="135"/>
      <c r="E9" s="135"/>
    </row>
    <row r="10" spans="1:11" x14ac:dyDescent="0.55000000000000004">
      <c r="A10">
        <v>2003</v>
      </c>
      <c r="B10" s="135">
        <v>12.485881583999999</v>
      </c>
      <c r="C10" s="135">
        <v>4.5626625408999999</v>
      </c>
      <c r="D10" s="135"/>
      <c r="E10" s="135"/>
    </row>
    <row r="11" spans="1:11" x14ac:dyDescent="0.55000000000000004">
      <c r="A11">
        <v>2004</v>
      </c>
      <c r="B11" s="135">
        <v>11.965869302</v>
      </c>
      <c r="C11" s="135">
        <v>4.2228002433</v>
      </c>
      <c r="D11" s="135"/>
      <c r="E11" s="135"/>
    </row>
    <row r="12" spans="1:11" x14ac:dyDescent="0.55000000000000004">
      <c r="A12">
        <v>2005</v>
      </c>
      <c r="B12" s="135">
        <v>11.640770471</v>
      </c>
      <c r="C12" s="135">
        <v>3.9569089731</v>
      </c>
      <c r="D12" s="135"/>
      <c r="E12" s="135"/>
    </row>
    <row r="13" spans="1:11" x14ac:dyDescent="0.55000000000000004">
      <c r="A13">
        <v>2006</v>
      </c>
      <c r="B13" s="135">
        <v>12.678039425</v>
      </c>
      <c r="C13" s="135">
        <v>4.0666873613999996</v>
      </c>
      <c r="D13" s="135"/>
      <c r="E13" s="135"/>
    </row>
    <row r="14" spans="1:11" x14ac:dyDescent="0.55000000000000004">
      <c r="A14">
        <v>2007</v>
      </c>
      <c r="B14" s="135">
        <v>12.102680742</v>
      </c>
      <c r="C14" s="135">
        <v>4.1361088542999997</v>
      </c>
      <c r="D14" s="135"/>
      <c r="E14" s="135"/>
    </row>
    <row r="15" spans="1:11" x14ac:dyDescent="0.55000000000000004">
      <c r="A15">
        <v>2008</v>
      </c>
      <c r="B15" s="135">
        <v>10.296378220999999</v>
      </c>
      <c r="C15" s="135">
        <v>3.5598166483</v>
      </c>
      <c r="D15" s="135"/>
      <c r="E15" s="135"/>
    </row>
    <row r="16" spans="1:11" x14ac:dyDescent="0.55000000000000004">
      <c r="A16">
        <v>2009</v>
      </c>
      <c r="B16" s="135">
        <v>10.76497481</v>
      </c>
      <c r="C16" s="135">
        <v>3.7243469002</v>
      </c>
      <c r="D16" s="135"/>
      <c r="E16" s="135"/>
    </row>
    <row r="17" spans="1:5" x14ac:dyDescent="0.55000000000000004">
      <c r="A17">
        <v>2010</v>
      </c>
      <c r="B17" s="135">
        <v>9.9637946401999997</v>
      </c>
      <c r="C17" s="135">
        <v>3.4265514051000001</v>
      </c>
      <c r="D17" s="135"/>
      <c r="E17" s="135"/>
    </row>
    <row r="18" spans="1:5" x14ac:dyDescent="0.55000000000000004">
      <c r="A18">
        <v>2011</v>
      </c>
      <c r="B18" s="135">
        <v>9.3624331534999996</v>
      </c>
      <c r="C18" s="135">
        <v>3.3613213839</v>
      </c>
      <c r="D18" s="135"/>
      <c r="E18" s="135"/>
    </row>
    <row r="19" spans="1:5" x14ac:dyDescent="0.55000000000000004">
      <c r="A19">
        <v>2012</v>
      </c>
      <c r="B19" s="135">
        <v>9.0661615253000001</v>
      </c>
      <c r="C19" s="135">
        <v>3.2337107541000001</v>
      </c>
      <c r="D19" s="135"/>
      <c r="E19" s="135"/>
    </row>
    <row r="20" spans="1:5" x14ac:dyDescent="0.55000000000000004">
      <c r="A20">
        <v>2013</v>
      </c>
      <c r="B20" s="135">
        <v>8.3565084622000008</v>
      </c>
      <c r="C20" s="135">
        <v>2.9632855491000001</v>
      </c>
      <c r="D20" s="135"/>
      <c r="E20" s="135"/>
    </row>
    <row r="21" spans="1:5" x14ac:dyDescent="0.55000000000000004">
      <c r="A21">
        <v>2014</v>
      </c>
      <c r="B21" s="135">
        <v>7.9415459939000002</v>
      </c>
      <c r="C21" s="135">
        <v>2.9535486504000001</v>
      </c>
      <c r="D21" s="135"/>
      <c r="E21" s="135"/>
    </row>
    <row r="22" spans="1:5" x14ac:dyDescent="0.55000000000000004">
      <c r="A22">
        <v>2015</v>
      </c>
      <c r="B22" s="135">
        <v>8.1668322603999997</v>
      </c>
      <c r="C22" s="135">
        <v>2.8950725707</v>
      </c>
      <c r="D22" s="135"/>
      <c r="E22" s="135"/>
    </row>
    <row r="23" spans="1:5" x14ac:dyDescent="0.55000000000000004">
      <c r="A23">
        <v>2016</v>
      </c>
      <c r="B23" s="135">
        <v>8.7677319722</v>
      </c>
      <c r="C23" s="135">
        <v>2.8418482684000002</v>
      </c>
      <c r="D23" s="135"/>
      <c r="E23" s="135"/>
    </row>
    <row r="24" spans="1:5" x14ac:dyDescent="0.55000000000000004">
      <c r="A24">
        <v>2017</v>
      </c>
      <c r="B24" s="135">
        <v>8.1457454780000003</v>
      </c>
      <c r="C24" s="135">
        <v>2.7059608332999998</v>
      </c>
      <c r="D24" s="135"/>
      <c r="E24" s="135"/>
    </row>
    <row r="25" spans="1:5" x14ac:dyDescent="0.55000000000000004">
      <c r="A25">
        <v>2018</v>
      </c>
      <c r="B25" s="135">
        <v>7.6116018456000001</v>
      </c>
      <c r="C25" s="135">
        <v>2.3734581752000001</v>
      </c>
      <c r="D25" s="135"/>
      <c r="E25" s="135"/>
    </row>
    <row r="26" spans="1:5" x14ac:dyDescent="0.55000000000000004">
      <c r="A26">
        <v>2019</v>
      </c>
      <c r="B26" s="135">
        <v>7.7105961152000004</v>
      </c>
      <c r="C26" s="135">
        <v>2.2772022945999999</v>
      </c>
      <c r="D26" s="135">
        <v>7.7105961152000004</v>
      </c>
      <c r="E26" s="135">
        <v>2.2772022945999999</v>
      </c>
    </row>
    <row r="27" spans="1:5" x14ac:dyDescent="0.55000000000000004">
      <c r="A27">
        <v>2020</v>
      </c>
      <c r="B27" s="135">
        <v>7.1567011244999996</v>
      </c>
      <c r="C27" s="135">
        <v>2.2720797224</v>
      </c>
      <c r="D27" s="135">
        <v>7.2273386531608619</v>
      </c>
      <c r="E27" s="135">
        <v>2.1541585841228228</v>
      </c>
    </row>
  </sheetData>
  <hyperlinks>
    <hyperlink ref="K1" location="Contents!A1" display="Return to contents page" xr:uid="{FF2627DE-7DBD-4B5D-80D9-2CA7B8D23FDC}"/>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D1494-70F4-4AB9-BEE1-6A2B01BA7295}">
  <dimension ref="A1:J30"/>
  <sheetViews>
    <sheetView showGridLines="0" workbookViewId="0">
      <selection activeCell="E4" sqref="A4:E4"/>
    </sheetView>
  </sheetViews>
  <sheetFormatPr defaultRowHeight="14.4" x14ac:dyDescent="0.55000000000000004"/>
  <cols>
    <col min="4" max="4" width="11.15625" customWidth="1"/>
    <col min="5" max="5" width="11" customWidth="1"/>
  </cols>
  <sheetData>
    <row r="1" spans="1:10" x14ac:dyDescent="0.55000000000000004">
      <c r="A1" s="127" t="s">
        <v>293</v>
      </c>
      <c r="J1" s="2" t="s">
        <v>887</v>
      </c>
    </row>
    <row r="2" spans="1:10" x14ac:dyDescent="0.55000000000000004">
      <c r="A2" s="127"/>
      <c r="J2" s="2"/>
    </row>
    <row r="3" spans="1:10" x14ac:dyDescent="0.55000000000000004">
      <c r="A3" s="335"/>
      <c r="B3" s="341" t="s">
        <v>256</v>
      </c>
      <c r="C3" s="341"/>
      <c r="D3" s="341"/>
      <c r="E3" s="341"/>
      <c r="F3" s="335"/>
    </row>
    <row r="4" spans="1:10" ht="28.8" x14ac:dyDescent="0.55000000000000004">
      <c r="A4" s="335"/>
      <c r="B4" s="370" t="s">
        <v>157</v>
      </c>
      <c r="C4" s="370" t="s">
        <v>158</v>
      </c>
      <c r="D4" s="370" t="s">
        <v>257</v>
      </c>
      <c r="E4" s="370" t="s">
        <v>258</v>
      </c>
      <c r="F4" s="335"/>
    </row>
    <row r="5" spans="1:10" x14ac:dyDescent="0.55000000000000004">
      <c r="A5" s="151">
        <v>35065</v>
      </c>
      <c r="B5" s="135">
        <v>471.68674831699337</v>
      </c>
      <c r="C5" s="135">
        <v>656.16060932962853</v>
      </c>
      <c r="D5" s="135"/>
      <c r="E5" s="135"/>
    </row>
    <row r="6" spans="1:10" x14ac:dyDescent="0.55000000000000004">
      <c r="A6" s="151">
        <v>35431</v>
      </c>
      <c r="B6" s="135">
        <v>470.01611043561081</v>
      </c>
      <c r="C6" s="135">
        <v>647.07075535834144</v>
      </c>
      <c r="D6" s="135"/>
      <c r="E6" s="135"/>
    </row>
    <row r="7" spans="1:10" x14ac:dyDescent="0.55000000000000004">
      <c r="A7" s="151">
        <v>35796</v>
      </c>
      <c r="B7" s="135">
        <v>464.63817556430752</v>
      </c>
      <c r="C7" s="135">
        <v>641.66888338556464</v>
      </c>
      <c r="D7" s="135"/>
      <c r="E7" s="135"/>
    </row>
    <row r="8" spans="1:10" x14ac:dyDescent="0.55000000000000004">
      <c r="A8" s="151">
        <v>36161</v>
      </c>
      <c r="B8" s="135">
        <v>454.32561868389331</v>
      </c>
      <c r="C8" s="135">
        <v>627.20598427707318</v>
      </c>
      <c r="D8" s="135"/>
      <c r="E8" s="135"/>
    </row>
    <row r="9" spans="1:10" x14ac:dyDescent="0.55000000000000004">
      <c r="A9" s="151">
        <v>36526</v>
      </c>
      <c r="B9" s="135">
        <v>440.32782458557318</v>
      </c>
      <c r="C9" s="135">
        <v>610.32149417386165</v>
      </c>
      <c r="D9" s="135"/>
      <c r="E9" s="135"/>
    </row>
    <row r="10" spans="1:10" x14ac:dyDescent="0.55000000000000004">
      <c r="A10" s="151">
        <v>36892</v>
      </c>
      <c r="B10" s="135">
        <v>439.17437945430089</v>
      </c>
      <c r="C10" s="135">
        <v>606.00715030307708</v>
      </c>
      <c r="D10" s="135"/>
      <c r="E10" s="135"/>
    </row>
    <row r="11" spans="1:10" x14ac:dyDescent="0.55000000000000004">
      <c r="A11" s="151">
        <v>37257</v>
      </c>
      <c r="B11" s="135">
        <v>426.10562180720075</v>
      </c>
      <c r="C11" s="135">
        <v>589.32535497168089</v>
      </c>
      <c r="D11" s="135"/>
      <c r="E11" s="135"/>
    </row>
    <row r="12" spans="1:10" x14ac:dyDescent="0.55000000000000004">
      <c r="A12" s="151">
        <v>37622</v>
      </c>
      <c r="B12" s="135">
        <v>409.06816044837154</v>
      </c>
      <c r="C12" s="135">
        <v>564.90671630521672</v>
      </c>
      <c r="D12" s="135"/>
      <c r="E12" s="135"/>
    </row>
    <row r="13" spans="1:10" x14ac:dyDescent="0.55000000000000004">
      <c r="A13" s="151">
        <v>37987</v>
      </c>
      <c r="B13" s="135">
        <v>411.19027367859849</v>
      </c>
      <c r="C13" s="135">
        <v>563.1410540302254</v>
      </c>
      <c r="D13" s="135"/>
      <c r="E13" s="135"/>
    </row>
    <row r="14" spans="1:10" x14ac:dyDescent="0.55000000000000004">
      <c r="A14" s="151">
        <v>38353</v>
      </c>
      <c r="B14" s="135">
        <v>416.84119568052046</v>
      </c>
      <c r="C14" s="135">
        <v>567.95580007149601</v>
      </c>
      <c r="D14" s="135"/>
      <c r="E14" s="135"/>
    </row>
    <row r="15" spans="1:10" x14ac:dyDescent="0.55000000000000004">
      <c r="A15" s="151">
        <v>38718</v>
      </c>
      <c r="B15" s="135">
        <v>422.33163021840608</v>
      </c>
      <c r="C15" s="135">
        <v>574.03216155557641</v>
      </c>
      <c r="D15" s="135"/>
      <c r="E15" s="135"/>
    </row>
    <row r="16" spans="1:10" x14ac:dyDescent="0.55000000000000004">
      <c r="A16" s="151">
        <v>39083</v>
      </c>
      <c r="B16" s="135">
        <v>432.40853744520285</v>
      </c>
      <c r="C16" s="135">
        <v>589.46176746846902</v>
      </c>
      <c r="D16" s="135"/>
      <c r="E16" s="135"/>
    </row>
    <row r="17" spans="1:5" x14ac:dyDescent="0.55000000000000004">
      <c r="A17" s="151">
        <v>39448</v>
      </c>
      <c r="B17" s="135">
        <v>441.44103624227864</v>
      </c>
      <c r="C17" s="135">
        <v>602.31163660278764</v>
      </c>
      <c r="D17" s="135"/>
      <c r="E17" s="135"/>
    </row>
    <row r="18" spans="1:5" x14ac:dyDescent="0.55000000000000004">
      <c r="A18" s="151">
        <v>39814</v>
      </c>
      <c r="B18" s="135">
        <v>453.7998260683911</v>
      </c>
      <c r="C18" s="135">
        <v>612.85945751187967</v>
      </c>
      <c r="D18" s="135"/>
      <c r="E18" s="135"/>
    </row>
    <row r="19" spans="1:5" x14ac:dyDescent="0.55000000000000004">
      <c r="A19" s="151">
        <v>40179</v>
      </c>
      <c r="B19" s="135">
        <v>454.75360625086216</v>
      </c>
      <c r="C19" s="135">
        <v>609.51600422960439</v>
      </c>
      <c r="D19" s="135"/>
      <c r="E19" s="135"/>
    </row>
    <row r="20" spans="1:5" x14ac:dyDescent="0.55000000000000004">
      <c r="A20" s="151">
        <v>40544</v>
      </c>
      <c r="B20" s="135">
        <v>463.44832281817412</v>
      </c>
      <c r="C20" s="135">
        <v>618.44647779008517</v>
      </c>
      <c r="D20" s="135"/>
      <c r="E20" s="135"/>
    </row>
    <row r="21" spans="1:5" x14ac:dyDescent="0.55000000000000004">
      <c r="A21" s="151">
        <v>40909</v>
      </c>
      <c r="B21" s="135">
        <v>476.28077449803453</v>
      </c>
      <c r="C21" s="135">
        <v>635.12713031652061</v>
      </c>
      <c r="D21" s="135"/>
      <c r="E21" s="135"/>
    </row>
    <row r="22" spans="1:5" x14ac:dyDescent="0.55000000000000004">
      <c r="A22" s="151">
        <v>41275</v>
      </c>
      <c r="B22" s="135">
        <v>487.76331644818231</v>
      </c>
      <c r="C22" s="135">
        <v>647.76189291241997</v>
      </c>
      <c r="D22" s="135"/>
      <c r="E22" s="135"/>
    </row>
    <row r="23" spans="1:5" x14ac:dyDescent="0.55000000000000004">
      <c r="A23" s="151">
        <v>41640</v>
      </c>
      <c r="B23" s="135">
        <v>501.75995891629384</v>
      </c>
      <c r="C23" s="135">
        <v>662.81709547925948</v>
      </c>
      <c r="D23" s="135"/>
      <c r="E23" s="135"/>
    </row>
    <row r="24" spans="1:5" x14ac:dyDescent="0.55000000000000004">
      <c r="A24" s="151">
        <v>42005</v>
      </c>
      <c r="B24" s="135">
        <v>514.24888050476966</v>
      </c>
      <c r="C24" s="135">
        <v>676.0637395843612</v>
      </c>
      <c r="D24" s="135"/>
      <c r="E24" s="135"/>
    </row>
    <row r="25" spans="1:5" x14ac:dyDescent="0.55000000000000004">
      <c r="A25" s="151">
        <v>42370</v>
      </c>
      <c r="B25" s="135">
        <v>523.40957985723446</v>
      </c>
      <c r="C25" s="135">
        <v>686.4874890341772</v>
      </c>
      <c r="D25" s="135"/>
      <c r="E25" s="135"/>
    </row>
    <row r="26" spans="1:5" x14ac:dyDescent="0.55000000000000004">
      <c r="A26" s="151">
        <v>42736</v>
      </c>
      <c r="B26" s="135">
        <v>534.48923570339332</v>
      </c>
      <c r="C26" s="135">
        <v>700.11208178033871</v>
      </c>
      <c r="D26" s="135"/>
      <c r="E26" s="135"/>
    </row>
    <row r="27" spans="1:5" x14ac:dyDescent="0.55000000000000004">
      <c r="A27" s="151">
        <v>43101</v>
      </c>
      <c r="B27" s="135">
        <v>538.01393781087984</v>
      </c>
      <c r="C27" s="135">
        <v>705.99788939428572</v>
      </c>
      <c r="D27" s="135"/>
      <c r="E27" s="135"/>
    </row>
    <row r="28" spans="1:5" x14ac:dyDescent="0.55000000000000004">
      <c r="A28" s="151">
        <v>43466</v>
      </c>
      <c r="B28" s="135">
        <v>548.69733214927896</v>
      </c>
      <c r="C28" s="135">
        <v>717.53634808571132</v>
      </c>
      <c r="D28" s="135">
        <v>548.69733214927896</v>
      </c>
      <c r="E28" s="135">
        <v>717.53634808571132</v>
      </c>
    </row>
    <row r="29" spans="1:5" x14ac:dyDescent="0.55000000000000004">
      <c r="A29" s="151">
        <v>43831</v>
      </c>
      <c r="B29" s="135">
        <v>552.18819882732487</v>
      </c>
      <c r="C29" s="135">
        <v>740.71426736157696</v>
      </c>
      <c r="D29" s="135">
        <v>558.87294139654921</v>
      </c>
      <c r="E29" s="135">
        <v>729.74668141414043</v>
      </c>
    </row>
    <row r="30" spans="1:5" x14ac:dyDescent="0.55000000000000004">
      <c r="A30" s="151">
        <v>44197</v>
      </c>
      <c r="B30" s="135">
        <v>625.88493495335172</v>
      </c>
      <c r="C30" s="135">
        <v>823.40224863960657</v>
      </c>
      <c r="D30" s="135">
        <v>567.46211668252738</v>
      </c>
      <c r="E30" s="135">
        <v>740.20218624142024</v>
      </c>
    </row>
  </sheetData>
  <hyperlinks>
    <hyperlink ref="J1" location="Contents!A1" display="Return to contents page" xr:uid="{B3771BAE-6478-4962-AB55-8A99DC5F5D81}"/>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AF89B-A3D3-4C61-9933-074D5929D720}">
  <dimension ref="A1:L15"/>
  <sheetViews>
    <sheetView showGridLines="0" workbookViewId="0">
      <selection activeCell="H4" sqref="H4"/>
    </sheetView>
  </sheetViews>
  <sheetFormatPr defaultRowHeight="14.4" x14ac:dyDescent="0.55000000000000004"/>
  <cols>
    <col min="9" max="9" width="11" customWidth="1"/>
    <col min="10" max="10" width="12" customWidth="1"/>
    <col min="11" max="11" width="10.41796875" customWidth="1"/>
  </cols>
  <sheetData>
    <row r="1" spans="1:12" x14ac:dyDescent="0.55000000000000004">
      <c r="A1" s="127" t="s">
        <v>294</v>
      </c>
      <c r="L1" s="2" t="s">
        <v>887</v>
      </c>
    </row>
    <row r="2" spans="1:12" x14ac:dyDescent="0.55000000000000004">
      <c r="A2" t="s">
        <v>259</v>
      </c>
    </row>
    <row r="3" spans="1:12" ht="28.8" x14ac:dyDescent="0.55000000000000004">
      <c r="A3" s="377"/>
      <c r="B3" s="384">
        <v>2016</v>
      </c>
      <c r="C3" s="384">
        <v>2017</v>
      </c>
      <c r="D3" s="384">
        <v>2018</v>
      </c>
      <c r="E3" s="384">
        <v>2019</v>
      </c>
      <c r="F3" s="384">
        <v>2020</v>
      </c>
      <c r="G3" s="384">
        <v>2021</v>
      </c>
      <c r="H3" s="384">
        <v>2022</v>
      </c>
      <c r="I3" s="389" t="s">
        <v>260</v>
      </c>
      <c r="J3" s="389" t="s">
        <v>261</v>
      </c>
      <c r="K3" s="389" t="s">
        <v>262</v>
      </c>
    </row>
    <row r="4" spans="1:12" x14ac:dyDescent="0.55000000000000004">
      <c r="A4" t="s">
        <v>216</v>
      </c>
      <c r="B4" s="135">
        <v>10.129595</v>
      </c>
      <c r="C4" s="135">
        <v>11.154717</v>
      </c>
      <c r="D4" s="135">
        <v>11.889082999999999</v>
      </c>
      <c r="E4" s="135">
        <v>12.106159</v>
      </c>
      <c r="F4" s="135">
        <v>12.280286</v>
      </c>
      <c r="G4" s="135">
        <v>12.104946999999999</v>
      </c>
      <c r="H4" s="135">
        <v>14.624355</v>
      </c>
      <c r="I4" s="135">
        <v>12.276472</v>
      </c>
      <c r="J4" s="135">
        <v>9.6211260000000003</v>
      </c>
      <c r="K4" s="135">
        <v>11.114177</v>
      </c>
    </row>
    <row r="5" spans="1:12" x14ac:dyDescent="0.55000000000000004">
      <c r="A5" t="s">
        <v>217</v>
      </c>
      <c r="B5" s="135">
        <v>12.136841</v>
      </c>
      <c r="C5" s="135">
        <v>12.127285000000001</v>
      </c>
      <c r="D5" s="135">
        <v>12.198416</v>
      </c>
      <c r="E5" s="135">
        <v>12.672783000000001</v>
      </c>
      <c r="F5" s="135">
        <v>12.971652000000001</v>
      </c>
      <c r="G5" s="135">
        <v>13.536828</v>
      </c>
      <c r="H5" s="135">
        <v>14.763508</v>
      </c>
      <c r="I5" s="135">
        <v>12.966301</v>
      </c>
      <c r="J5" s="135">
        <v>10.650793999999999</v>
      </c>
      <c r="K5" s="135">
        <v>11.51235</v>
      </c>
    </row>
    <row r="6" spans="1:12" x14ac:dyDescent="0.55000000000000004">
      <c r="A6" t="s">
        <v>218</v>
      </c>
      <c r="B6" s="135">
        <v>12.187034000000001</v>
      </c>
      <c r="C6" s="135">
        <v>13.381932000000001</v>
      </c>
      <c r="D6" s="135">
        <v>13.075604999999999</v>
      </c>
      <c r="E6" s="135">
        <v>13.431493</v>
      </c>
      <c r="F6" s="135">
        <v>14.267965</v>
      </c>
      <c r="G6" s="135">
        <v>15.227879</v>
      </c>
      <c r="H6" s="135">
        <v>15.674318</v>
      </c>
      <c r="I6" s="135">
        <v>13.196431</v>
      </c>
      <c r="J6" s="135">
        <v>12.261361000000001</v>
      </c>
      <c r="K6" s="135">
        <v>12.02679</v>
      </c>
    </row>
    <row r="7" spans="1:12" x14ac:dyDescent="0.55000000000000004">
      <c r="A7" t="s">
        <v>219</v>
      </c>
      <c r="B7" s="135">
        <v>12.748124000000001</v>
      </c>
      <c r="C7" s="135">
        <v>11.439861000000001</v>
      </c>
      <c r="D7" s="135">
        <v>12.52361</v>
      </c>
      <c r="E7" s="135">
        <v>12.986049</v>
      </c>
      <c r="F7" s="135">
        <v>14.940274</v>
      </c>
      <c r="G7" s="135">
        <v>14.950321000000001</v>
      </c>
      <c r="H7" s="135"/>
      <c r="I7" s="135">
        <v>10.098557</v>
      </c>
      <c r="J7" s="135">
        <v>12.511673999999999</v>
      </c>
      <c r="K7" s="135"/>
    </row>
    <row r="8" spans="1:12" x14ac:dyDescent="0.55000000000000004">
      <c r="A8" t="s">
        <v>220</v>
      </c>
      <c r="B8" s="135">
        <v>13.533763</v>
      </c>
      <c r="C8" s="135">
        <v>14.408092999999999</v>
      </c>
      <c r="D8" s="135">
        <v>15.466689000000001</v>
      </c>
      <c r="E8" s="135">
        <v>16.101542999999999</v>
      </c>
      <c r="F8" s="135">
        <v>14.403307</v>
      </c>
      <c r="G8" s="135">
        <v>16.503736</v>
      </c>
      <c r="H8" s="135"/>
      <c r="I8" s="135">
        <v>9.8861740000000005</v>
      </c>
      <c r="J8" s="135">
        <v>13.871093999999999</v>
      </c>
      <c r="K8" s="135"/>
    </row>
    <row r="9" spans="1:12" x14ac:dyDescent="0.55000000000000004">
      <c r="A9" t="s">
        <v>221</v>
      </c>
      <c r="B9" s="135">
        <v>12.242324</v>
      </c>
      <c r="C9" s="135">
        <v>12.722810000000001</v>
      </c>
      <c r="D9" s="135">
        <v>12.779481000000001</v>
      </c>
      <c r="E9" s="135">
        <v>13.367903</v>
      </c>
      <c r="F9" s="135">
        <v>14.242236999999999</v>
      </c>
      <c r="G9" s="135">
        <v>16.004814</v>
      </c>
      <c r="H9" s="135"/>
      <c r="I9" s="135">
        <v>10.208055</v>
      </c>
      <c r="J9" s="135">
        <v>13.047116000000001</v>
      </c>
      <c r="K9" s="135"/>
    </row>
    <row r="10" spans="1:12" x14ac:dyDescent="0.55000000000000004">
      <c r="A10" t="s">
        <v>222</v>
      </c>
      <c r="B10" s="135">
        <v>11.901103000000001</v>
      </c>
      <c r="C10" s="135">
        <v>12.727764000000001</v>
      </c>
      <c r="D10" s="135">
        <v>13.204469</v>
      </c>
      <c r="E10" s="135">
        <v>14.246805999999999</v>
      </c>
      <c r="F10" s="135">
        <v>14.796816</v>
      </c>
      <c r="G10" s="135">
        <v>15.682074</v>
      </c>
      <c r="H10" s="135"/>
      <c r="I10" s="135">
        <v>10.343557000000001</v>
      </c>
      <c r="J10" s="135">
        <v>12.286438</v>
      </c>
      <c r="K10" s="135"/>
    </row>
    <row r="11" spans="1:12" x14ac:dyDescent="0.55000000000000004">
      <c r="A11" t="s">
        <v>223</v>
      </c>
      <c r="B11" s="135">
        <v>13.6671</v>
      </c>
      <c r="C11" s="135">
        <v>14.384078000000001</v>
      </c>
      <c r="D11" s="135">
        <v>14.024024000000001</v>
      </c>
      <c r="E11" s="135">
        <v>14.294165</v>
      </c>
      <c r="F11" s="135">
        <v>13.857438</v>
      </c>
      <c r="G11" s="135">
        <v>18.630762000000001</v>
      </c>
      <c r="H11" s="135"/>
      <c r="I11" s="135">
        <v>9.3558869999999992</v>
      </c>
      <c r="J11" s="135">
        <v>14.208447</v>
      </c>
      <c r="K11" s="135"/>
    </row>
    <row r="12" spans="1:12" x14ac:dyDescent="0.55000000000000004">
      <c r="A12" t="s">
        <v>224</v>
      </c>
      <c r="B12" s="135">
        <v>12.559118</v>
      </c>
      <c r="C12" s="135">
        <v>12.799986000000001</v>
      </c>
      <c r="D12" s="135">
        <v>12.376376</v>
      </c>
      <c r="E12" s="135">
        <v>13.14385</v>
      </c>
      <c r="F12" s="135">
        <v>14.001765000000001</v>
      </c>
      <c r="G12" s="135">
        <v>17.350332000000002</v>
      </c>
      <c r="H12" s="135"/>
      <c r="I12" s="135">
        <v>9.9332390000000004</v>
      </c>
      <c r="J12" s="135">
        <v>13.302626</v>
      </c>
      <c r="K12" s="135"/>
    </row>
    <row r="13" spans="1:12" x14ac:dyDescent="0.55000000000000004">
      <c r="A13" t="s">
        <v>225</v>
      </c>
      <c r="B13" s="135">
        <v>12.035015</v>
      </c>
      <c r="C13" s="135">
        <v>13.010992</v>
      </c>
      <c r="D13" s="135">
        <v>13.7272</v>
      </c>
      <c r="E13" s="135">
        <v>13.80227</v>
      </c>
      <c r="F13" s="135">
        <v>13.790722000000001</v>
      </c>
      <c r="G13" s="135">
        <v>17.376387999999999</v>
      </c>
      <c r="H13" s="135"/>
      <c r="I13" s="135">
        <v>10.333697000000001</v>
      </c>
      <c r="J13" s="135">
        <v>13.589634999999999</v>
      </c>
      <c r="K13" s="135"/>
    </row>
    <row r="14" spans="1:12" x14ac:dyDescent="0.55000000000000004">
      <c r="A14" t="s">
        <v>226</v>
      </c>
      <c r="B14" s="135">
        <v>12.698064</v>
      </c>
      <c r="C14" s="135">
        <v>13.017084000000001</v>
      </c>
      <c r="D14" s="135">
        <v>13.191285000000001</v>
      </c>
      <c r="E14" s="135">
        <v>13.107915999999999</v>
      </c>
      <c r="F14" s="135">
        <v>13.866455999999999</v>
      </c>
      <c r="G14" s="135">
        <v>15.700454000000001</v>
      </c>
      <c r="H14" s="135"/>
      <c r="I14" s="135">
        <v>10.673463999999999</v>
      </c>
      <c r="J14" s="135">
        <v>12.466903</v>
      </c>
      <c r="K14" s="135"/>
    </row>
    <row r="15" spans="1:12" x14ac:dyDescent="0.55000000000000004">
      <c r="A15" t="s">
        <v>227</v>
      </c>
      <c r="B15" s="135">
        <v>10.655165999999999</v>
      </c>
      <c r="C15" s="135">
        <v>10.853761</v>
      </c>
      <c r="D15" s="135">
        <v>11.10605</v>
      </c>
      <c r="E15" s="135">
        <v>11.508607</v>
      </c>
      <c r="F15" s="135">
        <v>12.889868999999999</v>
      </c>
      <c r="G15" s="135">
        <v>13.668849</v>
      </c>
      <c r="H15" s="135"/>
      <c r="I15" s="135">
        <v>10.05663</v>
      </c>
      <c r="J15" s="135">
        <v>10.718686</v>
      </c>
      <c r="K15" s="135"/>
    </row>
  </sheetData>
  <hyperlinks>
    <hyperlink ref="L1" location="Contents!A1" display="Return to contents page" xr:uid="{DC03F840-4F33-4ED8-90F6-D79ECED19B0C}"/>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4E5F-FEFD-4B3A-98F3-D77FA6874F31}">
  <dimension ref="A1:O832"/>
  <sheetViews>
    <sheetView showGridLines="0" workbookViewId="0"/>
  </sheetViews>
  <sheetFormatPr defaultRowHeight="14.4" x14ac:dyDescent="0.55000000000000004"/>
  <sheetData>
    <row r="1" spans="1:15" x14ac:dyDescent="0.55000000000000004">
      <c r="A1" s="27" t="s">
        <v>51</v>
      </c>
      <c r="B1" s="28"/>
      <c r="C1" s="28"/>
      <c r="D1" s="28"/>
      <c r="E1" s="28"/>
      <c r="F1" s="28"/>
      <c r="G1" s="28"/>
      <c r="H1" s="28"/>
      <c r="I1" s="28"/>
      <c r="J1" s="28"/>
      <c r="O1" s="2" t="s">
        <v>887</v>
      </c>
    </row>
    <row r="2" spans="1:15" x14ac:dyDescent="0.55000000000000004">
      <c r="A2" s="29"/>
      <c r="B2" s="30"/>
      <c r="C2" s="30"/>
      <c r="D2" s="30"/>
      <c r="E2" s="30"/>
      <c r="F2" s="30"/>
      <c r="G2" s="30"/>
      <c r="H2" s="30"/>
      <c r="I2" s="30"/>
      <c r="J2" s="30"/>
    </row>
    <row r="3" spans="1:15" x14ac:dyDescent="0.55000000000000004">
      <c r="A3" s="31" t="s">
        <v>22</v>
      </c>
      <c r="B3" s="32" t="s">
        <v>40</v>
      </c>
      <c r="C3" s="32" t="s">
        <v>41</v>
      </c>
      <c r="D3" s="32" t="s">
        <v>42</v>
      </c>
      <c r="E3" s="32" t="s">
        <v>43</v>
      </c>
      <c r="F3" s="32" t="s">
        <v>44</v>
      </c>
      <c r="G3" s="32" t="s">
        <v>45</v>
      </c>
      <c r="H3" s="32" t="s">
        <v>46</v>
      </c>
      <c r="I3" s="32" t="s">
        <v>47</v>
      </c>
      <c r="J3" s="32" t="s">
        <v>48</v>
      </c>
    </row>
    <row r="4" spans="1:15" x14ac:dyDescent="0.55000000000000004">
      <c r="A4" s="19">
        <v>43855</v>
      </c>
      <c r="B4" s="33">
        <v>0</v>
      </c>
      <c r="C4" s="33">
        <v>3</v>
      </c>
      <c r="D4" s="33">
        <v>0</v>
      </c>
      <c r="E4" s="33">
        <v>0</v>
      </c>
      <c r="F4" s="33">
        <v>0</v>
      </c>
      <c r="G4" s="33">
        <v>0</v>
      </c>
      <c r="H4" s="33">
        <v>1</v>
      </c>
      <c r="I4" s="33">
        <v>0</v>
      </c>
      <c r="J4" s="33">
        <v>4</v>
      </c>
    </row>
    <row r="5" spans="1:15" x14ac:dyDescent="0.55000000000000004">
      <c r="A5" s="19">
        <v>43856</v>
      </c>
      <c r="B5" s="33">
        <v>0</v>
      </c>
      <c r="C5" s="33">
        <v>3</v>
      </c>
      <c r="D5" s="33">
        <v>0</v>
      </c>
      <c r="E5" s="33">
        <v>0</v>
      </c>
      <c r="F5" s="33">
        <v>0</v>
      </c>
      <c r="G5" s="33">
        <v>0</v>
      </c>
      <c r="H5" s="33">
        <v>1</v>
      </c>
      <c r="I5" s="33">
        <v>0</v>
      </c>
      <c r="J5" s="33">
        <v>4</v>
      </c>
    </row>
    <row r="6" spans="1:15" x14ac:dyDescent="0.55000000000000004">
      <c r="A6" s="19">
        <v>43857</v>
      </c>
      <c r="B6" s="33">
        <v>0</v>
      </c>
      <c r="C6" s="33">
        <v>4</v>
      </c>
      <c r="D6" s="33">
        <v>0</v>
      </c>
      <c r="E6" s="33">
        <v>0</v>
      </c>
      <c r="F6" s="33">
        <v>0</v>
      </c>
      <c r="G6" s="33">
        <v>0</v>
      </c>
      <c r="H6" s="33">
        <v>1</v>
      </c>
      <c r="I6" s="33">
        <v>0</v>
      </c>
      <c r="J6" s="33">
        <v>5</v>
      </c>
    </row>
    <row r="7" spans="1:15" x14ac:dyDescent="0.55000000000000004">
      <c r="A7" s="19">
        <v>43858</v>
      </c>
      <c r="B7" s="33">
        <v>0</v>
      </c>
      <c r="C7" s="33">
        <v>4</v>
      </c>
      <c r="D7" s="33">
        <v>0</v>
      </c>
      <c r="E7" s="33">
        <v>0</v>
      </c>
      <c r="F7" s="33">
        <v>0</v>
      </c>
      <c r="G7" s="33">
        <v>0</v>
      </c>
      <c r="H7" s="33">
        <v>1</v>
      </c>
      <c r="I7" s="33">
        <v>0</v>
      </c>
      <c r="J7" s="33">
        <v>5</v>
      </c>
    </row>
    <row r="8" spans="1:15" x14ac:dyDescent="0.55000000000000004">
      <c r="A8" s="19">
        <v>43859</v>
      </c>
      <c r="B8" s="33">
        <v>0</v>
      </c>
      <c r="C8" s="33">
        <v>4</v>
      </c>
      <c r="D8" s="33">
        <v>0</v>
      </c>
      <c r="E8" s="33">
        <v>2</v>
      </c>
      <c r="F8" s="33">
        <v>0</v>
      </c>
      <c r="G8" s="33">
        <v>0</v>
      </c>
      <c r="H8" s="33">
        <v>3</v>
      </c>
      <c r="I8" s="33">
        <v>0</v>
      </c>
      <c r="J8" s="33">
        <v>9</v>
      </c>
    </row>
    <row r="9" spans="1:15" x14ac:dyDescent="0.55000000000000004">
      <c r="A9" s="19">
        <v>43860</v>
      </c>
      <c r="B9" s="33">
        <v>0</v>
      </c>
      <c r="C9" s="33">
        <v>4</v>
      </c>
      <c r="D9" s="33">
        <v>0</v>
      </c>
      <c r="E9" s="33">
        <v>2</v>
      </c>
      <c r="F9" s="33">
        <v>0</v>
      </c>
      <c r="G9" s="33">
        <v>0</v>
      </c>
      <c r="H9" s="33">
        <v>3</v>
      </c>
      <c r="I9" s="33">
        <v>0</v>
      </c>
      <c r="J9" s="33">
        <v>9</v>
      </c>
    </row>
    <row r="10" spans="1:15" x14ac:dyDescent="0.55000000000000004">
      <c r="A10" s="19">
        <v>43861</v>
      </c>
      <c r="B10" s="33">
        <v>0</v>
      </c>
      <c r="C10" s="33">
        <v>4</v>
      </c>
      <c r="D10" s="33">
        <v>0</v>
      </c>
      <c r="E10" s="33">
        <v>2</v>
      </c>
      <c r="F10" s="33">
        <v>0</v>
      </c>
      <c r="G10" s="33">
        <v>0</v>
      </c>
      <c r="H10" s="33">
        <v>3</v>
      </c>
      <c r="I10" s="33">
        <v>0</v>
      </c>
      <c r="J10" s="33">
        <v>9</v>
      </c>
    </row>
    <row r="11" spans="1:15" x14ac:dyDescent="0.55000000000000004">
      <c r="A11" s="19">
        <v>43862</v>
      </c>
      <c r="B11" s="33">
        <v>0</v>
      </c>
      <c r="C11" s="33">
        <v>4</v>
      </c>
      <c r="D11" s="33">
        <v>0</v>
      </c>
      <c r="E11" s="33">
        <v>2</v>
      </c>
      <c r="F11" s="33">
        <v>0</v>
      </c>
      <c r="G11" s="33">
        <v>0</v>
      </c>
      <c r="H11" s="33">
        <v>4</v>
      </c>
      <c r="I11" s="33">
        <v>0</v>
      </c>
      <c r="J11" s="33">
        <v>10</v>
      </c>
    </row>
    <row r="12" spans="1:15" x14ac:dyDescent="0.55000000000000004">
      <c r="A12" s="19">
        <v>43863</v>
      </c>
      <c r="B12" s="33">
        <v>0</v>
      </c>
      <c r="C12" s="33">
        <v>4</v>
      </c>
      <c r="D12" s="33">
        <v>0</v>
      </c>
      <c r="E12" s="33">
        <v>2</v>
      </c>
      <c r="F12" s="33">
        <v>2</v>
      </c>
      <c r="G12" s="33">
        <v>0</v>
      </c>
      <c r="H12" s="33">
        <v>4</v>
      </c>
      <c r="I12" s="33">
        <v>0</v>
      </c>
      <c r="J12" s="33">
        <v>12</v>
      </c>
    </row>
    <row r="13" spans="1:15" x14ac:dyDescent="0.55000000000000004">
      <c r="A13" s="19">
        <v>43864</v>
      </c>
      <c r="B13" s="33">
        <v>0</v>
      </c>
      <c r="C13" s="33">
        <v>4</v>
      </c>
      <c r="D13" s="33">
        <v>0</v>
      </c>
      <c r="E13" s="33">
        <v>2</v>
      </c>
      <c r="F13" s="33">
        <v>2</v>
      </c>
      <c r="G13" s="33">
        <v>0</v>
      </c>
      <c r="H13" s="33">
        <v>4</v>
      </c>
      <c r="I13" s="33">
        <v>0</v>
      </c>
      <c r="J13" s="33">
        <v>12</v>
      </c>
    </row>
    <row r="14" spans="1:15" x14ac:dyDescent="0.55000000000000004">
      <c r="A14" s="19">
        <v>43865</v>
      </c>
      <c r="B14" s="33">
        <v>0</v>
      </c>
      <c r="C14" s="33">
        <v>4</v>
      </c>
      <c r="D14" s="33">
        <v>0</v>
      </c>
      <c r="E14" s="33">
        <v>3</v>
      </c>
      <c r="F14" s="33">
        <v>2</v>
      </c>
      <c r="G14" s="33">
        <v>0</v>
      </c>
      <c r="H14" s="33">
        <v>4</v>
      </c>
      <c r="I14" s="33">
        <v>0</v>
      </c>
      <c r="J14" s="33">
        <v>13</v>
      </c>
    </row>
    <row r="15" spans="1:15" x14ac:dyDescent="0.55000000000000004">
      <c r="A15" s="19">
        <v>43866</v>
      </c>
      <c r="B15" s="33">
        <v>0</v>
      </c>
      <c r="C15" s="33">
        <v>4</v>
      </c>
      <c r="D15" s="33">
        <v>0</v>
      </c>
      <c r="E15" s="33">
        <v>4</v>
      </c>
      <c r="F15" s="33">
        <v>2</v>
      </c>
      <c r="G15" s="33">
        <v>0</v>
      </c>
      <c r="H15" s="33">
        <v>4</v>
      </c>
      <c r="I15" s="33">
        <v>0</v>
      </c>
      <c r="J15" s="33">
        <v>14</v>
      </c>
    </row>
    <row r="16" spans="1:15" x14ac:dyDescent="0.55000000000000004">
      <c r="A16" s="19">
        <v>43867</v>
      </c>
      <c r="B16" s="33">
        <v>0</v>
      </c>
      <c r="C16" s="33">
        <v>4</v>
      </c>
      <c r="D16" s="33">
        <v>0</v>
      </c>
      <c r="E16" s="33">
        <v>5</v>
      </c>
      <c r="F16" s="33">
        <v>2</v>
      </c>
      <c r="G16" s="33">
        <v>0</v>
      </c>
      <c r="H16" s="33">
        <v>4</v>
      </c>
      <c r="I16" s="33">
        <v>0</v>
      </c>
      <c r="J16" s="33">
        <v>15</v>
      </c>
    </row>
    <row r="17" spans="1:10" x14ac:dyDescent="0.55000000000000004">
      <c r="A17" s="19">
        <v>43868</v>
      </c>
      <c r="B17" s="33">
        <v>0</v>
      </c>
      <c r="C17" s="33">
        <v>4</v>
      </c>
      <c r="D17" s="33">
        <v>0</v>
      </c>
      <c r="E17" s="33">
        <v>5</v>
      </c>
      <c r="F17" s="33">
        <v>2</v>
      </c>
      <c r="G17" s="33">
        <v>0</v>
      </c>
      <c r="H17" s="33">
        <v>4</v>
      </c>
      <c r="I17" s="33">
        <v>0</v>
      </c>
      <c r="J17" s="33">
        <v>15</v>
      </c>
    </row>
    <row r="18" spans="1:10" x14ac:dyDescent="0.55000000000000004">
      <c r="A18" s="19">
        <v>43869</v>
      </c>
      <c r="B18" s="33">
        <v>0</v>
      </c>
      <c r="C18" s="33">
        <v>4</v>
      </c>
      <c r="D18" s="33">
        <v>0</v>
      </c>
      <c r="E18" s="33">
        <v>5</v>
      </c>
      <c r="F18" s="33">
        <v>2</v>
      </c>
      <c r="G18" s="33">
        <v>0</v>
      </c>
      <c r="H18" s="33">
        <v>4</v>
      </c>
      <c r="I18" s="33">
        <v>0</v>
      </c>
      <c r="J18" s="33">
        <v>15</v>
      </c>
    </row>
    <row r="19" spans="1:10" x14ac:dyDescent="0.55000000000000004">
      <c r="A19" s="19">
        <v>43870</v>
      </c>
      <c r="B19" s="33">
        <v>0</v>
      </c>
      <c r="C19" s="33">
        <v>4</v>
      </c>
      <c r="D19" s="33">
        <v>0</v>
      </c>
      <c r="E19" s="33">
        <v>5</v>
      </c>
      <c r="F19" s="33">
        <v>2</v>
      </c>
      <c r="G19" s="33">
        <v>0</v>
      </c>
      <c r="H19" s="33">
        <v>4</v>
      </c>
      <c r="I19" s="33">
        <v>0</v>
      </c>
      <c r="J19" s="33">
        <v>15</v>
      </c>
    </row>
    <row r="20" spans="1:10" x14ac:dyDescent="0.55000000000000004">
      <c r="A20" s="19">
        <v>43871</v>
      </c>
      <c r="B20" s="33">
        <v>0</v>
      </c>
      <c r="C20" s="33">
        <v>4</v>
      </c>
      <c r="D20" s="33">
        <v>0</v>
      </c>
      <c r="E20" s="33">
        <v>5</v>
      </c>
      <c r="F20" s="33">
        <v>2</v>
      </c>
      <c r="G20" s="33">
        <v>0</v>
      </c>
      <c r="H20" s="33">
        <v>4</v>
      </c>
      <c r="I20" s="33">
        <v>0</v>
      </c>
      <c r="J20" s="33">
        <v>15</v>
      </c>
    </row>
    <row r="21" spans="1:10" x14ac:dyDescent="0.55000000000000004">
      <c r="A21" s="19">
        <v>43872</v>
      </c>
      <c r="B21" s="33">
        <v>0</v>
      </c>
      <c r="C21" s="33">
        <v>4</v>
      </c>
      <c r="D21" s="33">
        <v>0</v>
      </c>
      <c r="E21" s="33">
        <v>5</v>
      </c>
      <c r="F21" s="33">
        <v>2</v>
      </c>
      <c r="G21" s="33">
        <v>0</v>
      </c>
      <c r="H21" s="33">
        <v>4</v>
      </c>
      <c r="I21" s="33">
        <v>0</v>
      </c>
      <c r="J21" s="33">
        <v>15</v>
      </c>
    </row>
    <row r="22" spans="1:10" x14ac:dyDescent="0.55000000000000004">
      <c r="A22" s="19">
        <v>43873</v>
      </c>
      <c r="B22" s="33">
        <v>0</v>
      </c>
      <c r="C22" s="33">
        <v>4</v>
      </c>
      <c r="D22" s="33">
        <v>0</v>
      </c>
      <c r="E22" s="33">
        <v>5</v>
      </c>
      <c r="F22" s="33">
        <v>2</v>
      </c>
      <c r="G22" s="33">
        <v>0</v>
      </c>
      <c r="H22" s="33">
        <v>4</v>
      </c>
      <c r="I22" s="33">
        <v>0</v>
      </c>
      <c r="J22" s="33">
        <v>15</v>
      </c>
    </row>
    <row r="23" spans="1:10" x14ac:dyDescent="0.55000000000000004">
      <c r="A23" s="19">
        <v>43874</v>
      </c>
      <c r="B23" s="33">
        <v>0</v>
      </c>
      <c r="C23" s="33">
        <v>4</v>
      </c>
      <c r="D23" s="33">
        <v>0</v>
      </c>
      <c r="E23" s="33">
        <v>5</v>
      </c>
      <c r="F23" s="33">
        <v>2</v>
      </c>
      <c r="G23" s="33">
        <v>0</v>
      </c>
      <c r="H23" s="33">
        <v>4</v>
      </c>
      <c r="I23" s="33">
        <v>0</v>
      </c>
      <c r="J23" s="33">
        <v>15</v>
      </c>
    </row>
    <row r="24" spans="1:10" x14ac:dyDescent="0.55000000000000004">
      <c r="A24" s="19">
        <v>43875</v>
      </c>
      <c r="B24" s="33">
        <v>0</v>
      </c>
      <c r="C24" s="33">
        <v>4</v>
      </c>
      <c r="D24" s="33">
        <v>0</v>
      </c>
      <c r="E24" s="33">
        <v>5</v>
      </c>
      <c r="F24" s="33">
        <v>2</v>
      </c>
      <c r="G24" s="33">
        <v>0</v>
      </c>
      <c r="H24" s="33">
        <v>4</v>
      </c>
      <c r="I24" s="33">
        <v>0</v>
      </c>
      <c r="J24" s="33">
        <v>15</v>
      </c>
    </row>
    <row r="25" spans="1:10" x14ac:dyDescent="0.55000000000000004">
      <c r="A25" s="19">
        <v>43876</v>
      </c>
      <c r="B25" s="33">
        <v>0</v>
      </c>
      <c r="C25" s="33">
        <v>4</v>
      </c>
      <c r="D25" s="33">
        <v>0</v>
      </c>
      <c r="E25" s="33">
        <v>5</v>
      </c>
      <c r="F25" s="33">
        <v>2</v>
      </c>
      <c r="G25" s="33">
        <v>0</v>
      </c>
      <c r="H25" s="33">
        <v>4</v>
      </c>
      <c r="I25" s="33">
        <v>0</v>
      </c>
      <c r="J25" s="33">
        <v>15</v>
      </c>
    </row>
    <row r="26" spans="1:10" x14ac:dyDescent="0.55000000000000004">
      <c r="A26" s="19">
        <v>43877</v>
      </c>
      <c r="B26" s="33">
        <v>0</v>
      </c>
      <c r="C26" s="33">
        <v>4</v>
      </c>
      <c r="D26" s="33">
        <v>0</v>
      </c>
      <c r="E26" s="33">
        <v>5</v>
      </c>
      <c r="F26" s="33">
        <v>2</v>
      </c>
      <c r="G26" s="33">
        <v>0</v>
      </c>
      <c r="H26" s="33">
        <v>4</v>
      </c>
      <c r="I26" s="33">
        <v>0</v>
      </c>
      <c r="J26" s="33">
        <v>15</v>
      </c>
    </row>
    <row r="27" spans="1:10" x14ac:dyDescent="0.55000000000000004">
      <c r="A27" s="19">
        <v>43878</v>
      </c>
      <c r="B27" s="33">
        <v>0</v>
      </c>
      <c r="C27" s="33">
        <v>4</v>
      </c>
      <c r="D27" s="33">
        <v>0</v>
      </c>
      <c r="E27" s="33">
        <v>5</v>
      </c>
      <c r="F27" s="33">
        <v>2</v>
      </c>
      <c r="G27" s="33">
        <v>0</v>
      </c>
      <c r="H27" s="33">
        <v>4</v>
      </c>
      <c r="I27" s="33">
        <v>0</v>
      </c>
      <c r="J27" s="33">
        <v>15</v>
      </c>
    </row>
    <row r="28" spans="1:10" x14ac:dyDescent="0.55000000000000004">
      <c r="A28" s="19">
        <v>43879</v>
      </c>
      <c r="B28" s="33">
        <v>0</v>
      </c>
      <c r="C28" s="33">
        <v>4</v>
      </c>
      <c r="D28" s="33">
        <v>0</v>
      </c>
      <c r="E28" s="33">
        <v>5</v>
      </c>
      <c r="F28" s="33">
        <v>2</v>
      </c>
      <c r="G28" s="33">
        <v>0</v>
      </c>
      <c r="H28" s="33">
        <v>4</v>
      </c>
      <c r="I28" s="33">
        <v>0</v>
      </c>
      <c r="J28" s="33">
        <v>15</v>
      </c>
    </row>
    <row r="29" spans="1:10" x14ac:dyDescent="0.55000000000000004">
      <c r="A29" s="19">
        <v>43880</v>
      </c>
      <c r="B29" s="33">
        <v>0</v>
      </c>
      <c r="C29" s="33">
        <v>4</v>
      </c>
      <c r="D29" s="33">
        <v>0</v>
      </c>
      <c r="E29" s="33">
        <v>5</v>
      </c>
      <c r="F29" s="33">
        <v>2</v>
      </c>
      <c r="G29" s="33">
        <v>0</v>
      </c>
      <c r="H29" s="33">
        <v>4</v>
      </c>
      <c r="I29" s="33">
        <v>0</v>
      </c>
      <c r="J29" s="33">
        <v>15</v>
      </c>
    </row>
    <row r="30" spans="1:10" x14ac:dyDescent="0.55000000000000004">
      <c r="A30" s="19">
        <v>43881</v>
      </c>
      <c r="B30" s="33">
        <v>0</v>
      </c>
      <c r="C30" s="33">
        <v>4</v>
      </c>
      <c r="D30" s="33">
        <v>0</v>
      </c>
      <c r="E30" s="33">
        <v>5</v>
      </c>
      <c r="F30" s="33">
        <v>2</v>
      </c>
      <c r="G30" s="33">
        <v>0</v>
      </c>
      <c r="H30" s="33">
        <v>4</v>
      </c>
      <c r="I30" s="33">
        <v>0</v>
      </c>
      <c r="J30" s="33">
        <v>15</v>
      </c>
    </row>
    <row r="31" spans="1:10" x14ac:dyDescent="0.55000000000000004">
      <c r="A31" s="19">
        <v>43882</v>
      </c>
      <c r="B31" s="33">
        <v>0</v>
      </c>
      <c r="C31" s="33">
        <v>4</v>
      </c>
      <c r="D31" s="33">
        <v>0</v>
      </c>
      <c r="E31" s="33">
        <v>7</v>
      </c>
      <c r="F31" s="33">
        <v>3</v>
      </c>
      <c r="G31" s="33">
        <v>0</v>
      </c>
      <c r="H31" s="33">
        <v>4</v>
      </c>
      <c r="I31" s="33">
        <v>1</v>
      </c>
      <c r="J31" s="33">
        <v>19</v>
      </c>
    </row>
    <row r="32" spans="1:10" x14ac:dyDescent="0.55000000000000004">
      <c r="A32" s="19">
        <v>43883</v>
      </c>
      <c r="B32" s="33">
        <v>0</v>
      </c>
      <c r="C32" s="33">
        <v>4</v>
      </c>
      <c r="D32" s="33">
        <v>0</v>
      </c>
      <c r="E32" s="33">
        <v>8</v>
      </c>
      <c r="F32" s="33">
        <v>3</v>
      </c>
      <c r="G32" s="33">
        <v>0</v>
      </c>
      <c r="H32" s="33">
        <v>4</v>
      </c>
      <c r="I32" s="33">
        <v>1</v>
      </c>
      <c r="J32" s="33">
        <v>20</v>
      </c>
    </row>
    <row r="33" spans="1:10" x14ac:dyDescent="0.55000000000000004">
      <c r="A33" s="19">
        <v>43884</v>
      </c>
      <c r="B33" s="33">
        <v>0</v>
      </c>
      <c r="C33" s="33">
        <v>4</v>
      </c>
      <c r="D33" s="33">
        <v>0</v>
      </c>
      <c r="E33" s="33">
        <v>8</v>
      </c>
      <c r="F33" s="33">
        <v>3</v>
      </c>
      <c r="G33" s="33">
        <v>0</v>
      </c>
      <c r="H33" s="33">
        <v>4</v>
      </c>
      <c r="I33" s="33">
        <v>1</v>
      </c>
      <c r="J33" s="33">
        <v>20</v>
      </c>
    </row>
    <row r="34" spans="1:10" x14ac:dyDescent="0.55000000000000004">
      <c r="A34" s="19">
        <v>43885</v>
      </c>
      <c r="B34" s="33">
        <v>0</v>
      </c>
      <c r="C34" s="33">
        <v>4</v>
      </c>
      <c r="D34" s="33">
        <v>0</v>
      </c>
      <c r="E34" s="33">
        <v>8</v>
      </c>
      <c r="F34" s="33">
        <v>3</v>
      </c>
      <c r="G34" s="33">
        <v>0</v>
      </c>
      <c r="H34" s="33">
        <v>4</v>
      </c>
      <c r="I34" s="33">
        <v>1</v>
      </c>
      <c r="J34" s="33">
        <v>20</v>
      </c>
    </row>
    <row r="35" spans="1:10" x14ac:dyDescent="0.55000000000000004">
      <c r="A35" s="19">
        <v>43886</v>
      </c>
      <c r="B35" s="33">
        <v>0</v>
      </c>
      <c r="C35" s="33">
        <v>4</v>
      </c>
      <c r="D35" s="33">
        <v>0</v>
      </c>
      <c r="E35" s="33">
        <v>8</v>
      </c>
      <c r="F35" s="33">
        <v>3</v>
      </c>
      <c r="G35" s="33">
        <v>0</v>
      </c>
      <c r="H35" s="33">
        <v>4</v>
      </c>
      <c r="I35" s="33">
        <v>1</v>
      </c>
      <c r="J35" s="33">
        <v>20</v>
      </c>
    </row>
    <row r="36" spans="1:10" x14ac:dyDescent="0.55000000000000004">
      <c r="A36" s="19">
        <v>43887</v>
      </c>
      <c r="B36" s="33">
        <v>0</v>
      </c>
      <c r="C36" s="33">
        <v>4</v>
      </c>
      <c r="D36" s="33">
        <v>0</v>
      </c>
      <c r="E36" s="33">
        <v>8</v>
      </c>
      <c r="F36" s="33">
        <v>3</v>
      </c>
      <c r="G36" s="33">
        <v>0</v>
      </c>
      <c r="H36" s="33">
        <v>4</v>
      </c>
      <c r="I36" s="33">
        <v>1</v>
      </c>
      <c r="J36" s="33">
        <v>20</v>
      </c>
    </row>
    <row r="37" spans="1:10" x14ac:dyDescent="0.55000000000000004">
      <c r="A37" s="19">
        <v>43888</v>
      </c>
      <c r="B37" s="33">
        <v>0</v>
      </c>
      <c r="C37" s="33">
        <v>4</v>
      </c>
      <c r="D37" s="33">
        <v>0</v>
      </c>
      <c r="E37" s="33">
        <v>8</v>
      </c>
      <c r="F37" s="33">
        <v>3</v>
      </c>
      <c r="G37" s="33">
        <v>0</v>
      </c>
      <c r="H37" s="33">
        <v>7</v>
      </c>
      <c r="I37" s="33">
        <v>1</v>
      </c>
      <c r="J37" s="33">
        <v>23</v>
      </c>
    </row>
    <row r="38" spans="1:10" x14ac:dyDescent="0.55000000000000004">
      <c r="A38" s="19">
        <v>43889</v>
      </c>
      <c r="B38" s="33">
        <v>0</v>
      </c>
      <c r="C38" s="33">
        <v>4</v>
      </c>
      <c r="D38" s="33">
        <v>0</v>
      </c>
      <c r="E38" s="33">
        <v>9</v>
      </c>
      <c r="F38" s="33">
        <v>3</v>
      </c>
      <c r="G38" s="33">
        <v>0</v>
      </c>
      <c r="H38" s="33">
        <v>7</v>
      </c>
      <c r="I38" s="33">
        <v>2</v>
      </c>
      <c r="J38" s="33">
        <v>25</v>
      </c>
    </row>
    <row r="39" spans="1:10" x14ac:dyDescent="0.55000000000000004">
      <c r="A39" s="19">
        <v>43890</v>
      </c>
      <c r="B39" s="33">
        <v>0</v>
      </c>
      <c r="C39" s="33">
        <v>4</v>
      </c>
      <c r="D39" s="33">
        <v>0</v>
      </c>
      <c r="E39" s="33">
        <v>9</v>
      </c>
      <c r="F39" s="33">
        <v>3</v>
      </c>
      <c r="G39" s="33">
        <v>0</v>
      </c>
      <c r="H39" s="33">
        <v>7</v>
      </c>
      <c r="I39" s="33">
        <v>2</v>
      </c>
      <c r="J39" s="33">
        <v>25</v>
      </c>
    </row>
    <row r="40" spans="1:10" x14ac:dyDescent="0.55000000000000004">
      <c r="A40" s="19">
        <v>43891</v>
      </c>
      <c r="B40" s="33">
        <v>0</v>
      </c>
      <c r="C40" s="33">
        <v>5</v>
      </c>
      <c r="D40" s="33">
        <v>0</v>
      </c>
      <c r="E40" s="33">
        <v>9</v>
      </c>
      <c r="F40" s="33">
        <v>3</v>
      </c>
      <c r="G40" s="33">
        <v>0</v>
      </c>
      <c r="H40" s="33">
        <v>9</v>
      </c>
      <c r="I40" s="33">
        <v>2</v>
      </c>
      <c r="J40" s="33">
        <v>28</v>
      </c>
    </row>
    <row r="41" spans="1:10" x14ac:dyDescent="0.55000000000000004">
      <c r="A41" s="19">
        <v>43892</v>
      </c>
      <c r="B41" s="33">
        <v>0</v>
      </c>
      <c r="C41" s="33">
        <v>9</v>
      </c>
      <c r="D41" s="33">
        <v>0</v>
      </c>
      <c r="E41" s="33">
        <v>9</v>
      </c>
      <c r="F41" s="33">
        <v>3</v>
      </c>
      <c r="G41" s="33">
        <v>0</v>
      </c>
      <c r="H41" s="33">
        <v>9</v>
      </c>
      <c r="I41" s="33">
        <v>2</v>
      </c>
      <c r="J41" s="33">
        <v>32</v>
      </c>
    </row>
    <row r="42" spans="1:10" x14ac:dyDescent="0.55000000000000004">
      <c r="A42" s="19">
        <v>43893</v>
      </c>
      <c r="B42" s="33">
        <v>0</v>
      </c>
      <c r="C42" s="33">
        <v>15</v>
      </c>
      <c r="D42" s="33">
        <v>0</v>
      </c>
      <c r="E42" s="33">
        <v>10</v>
      </c>
      <c r="F42" s="33">
        <v>3</v>
      </c>
      <c r="G42" s="33">
        <v>1</v>
      </c>
      <c r="H42" s="33">
        <v>9</v>
      </c>
      <c r="I42" s="33">
        <v>2</v>
      </c>
      <c r="J42" s="33">
        <v>40</v>
      </c>
    </row>
    <row r="43" spans="1:10" x14ac:dyDescent="0.55000000000000004">
      <c r="A43" s="19">
        <v>43894</v>
      </c>
      <c r="B43" s="33">
        <v>0</v>
      </c>
      <c r="C43" s="33">
        <v>22</v>
      </c>
      <c r="D43" s="33">
        <v>0</v>
      </c>
      <c r="E43" s="33">
        <v>11</v>
      </c>
      <c r="F43" s="33">
        <v>5</v>
      </c>
      <c r="G43" s="33">
        <v>1</v>
      </c>
      <c r="H43" s="33">
        <v>10</v>
      </c>
      <c r="I43" s="33">
        <v>2</v>
      </c>
      <c r="J43" s="33">
        <v>51</v>
      </c>
    </row>
    <row r="44" spans="1:10" x14ac:dyDescent="0.55000000000000004">
      <c r="A44" s="19">
        <v>43895</v>
      </c>
      <c r="B44" s="33">
        <v>0</v>
      </c>
      <c r="C44" s="33">
        <v>25</v>
      </c>
      <c r="D44" s="33">
        <v>0</v>
      </c>
      <c r="E44" s="33">
        <v>13</v>
      </c>
      <c r="F44" s="33">
        <v>7</v>
      </c>
      <c r="G44" s="33">
        <v>1</v>
      </c>
      <c r="H44" s="33">
        <v>10</v>
      </c>
      <c r="I44" s="33">
        <v>3</v>
      </c>
      <c r="J44" s="33">
        <v>59</v>
      </c>
    </row>
    <row r="45" spans="1:10" x14ac:dyDescent="0.55000000000000004">
      <c r="A45" s="19">
        <v>43896</v>
      </c>
      <c r="B45" s="33">
        <v>0</v>
      </c>
      <c r="C45" s="33">
        <v>28</v>
      </c>
      <c r="D45" s="33">
        <v>0</v>
      </c>
      <c r="E45" s="33">
        <v>14</v>
      </c>
      <c r="F45" s="33">
        <v>7</v>
      </c>
      <c r="G45" s="33">
        <v>1</v>
      </c>
      <c r="H45" s="33">
        <v>10</v>
      </c>
      <c r="I45" s="33">
        <v>3</v>
      </c>
      <c r="J45" s="33">
        <v>63</v>
      </c>
    </row>
    <row r="46" spans="1:10" x14ac:dyDescent="0.55000000000000004">
      <c r="A46" s="19">
        <v>43897</v>
      </c>
      <c r="B46" s="33">
        <v>0</v>
      </c>
      <c r="C46" s="33">
        <v>36</v>
      </c>
      <c r="D46" s="33">
        <v>0</v>
      </c>
      <c r="E46" s="33">
        <v>14</v>
      </c>
      <c r="F46" s="33">
        <v>7</v>
      </c>
      <c r="G46" s="33">
        <v>2</v>
      </c>
      <c r="H46" s="33">
        <v>11</v>
      </c>
      <c r="I46" s="33">
        <v>3</v>
      </c>
      <c r="J46" s="33">
        <v>73</v>
      </c>
    </row>
    <row r="47" spans="1:10" x14ac:dyDescent="0.55000000000000004">
      <c r="A47" s="19">
        <v>43898</v>
      </c>
      <c r="B47" s="33">
        <v>0</v>
      </c>
      <c r="C47" s="33">
        <v>40</v>
      </c>
      <c r="D47" s="33">
        <v>0</v>
      </c>
      <c r="E47" s="33">
        <v>15</v>
      </c>
      <c r="F47" s="33">
        <v>7</v>
      </c>
      <c r="G47" s="33">
        <v>2</v>
      </c>
      <c r="H47" s="33">
        <v>12</v>
      </c>
      <c r="I47" s="33">
        <v>4</v>
      </c>
      <c r="J47" s="33">
        <v>80</v>
      </c>
    </row>
    <row r="48" spans="1:10" x14ac:dyDescent="0.55000000000000004">
      <c r="A48" s="19">
        <v>43899</v>
      </c>
      <c r="B48" s="33">
        <v>0</v>
      </c>
      <c r="C48" s="33">
        <v>47</v>
      </c>
      <c r="D48" s="33">
        <v>0</v>
      </c>
      <c r="E48" s="33">
        <v>15</v>
      </c>
      <c r="F48" s="33">
        <v>7</v>
      </c>
      <c r="G48" s="33">
        <v>2</v>
      </c>
      <c r="H48" s="33">
        <v>15</v>
      </c>
      <c r="I48" s="33">
        <v>6</v>
      </c>
      <c r="J48" s="33">
        <v>92</v>
      </c>
    </row>
    <row r="49" spans="1:10" x14ac:dyDescent="0.55000000000000004">
      <c r="A49" s="19">
        <v>43900</v>
      </c>
      <c r="B49" s="33">
        <v>0</v>
      </c>
      <c r="C49" s="33">
        <v>61</v>
      </c>
      <c r="D49" s="33">
        <v>0</v>
      </c>
      <c r="E49" s="33">
        <v>18</v>
      </c>
      <c r="F49" s="33">
        <v>7</v>
      </c>
      <c r="G49" s="33">
        <v>2</v>
      </c>
      <c r="H49" s="33">
        <v>18</v>
      </c>
      <c r="I49" s="33">
        <v>6</v>
      </c>
      <c r="J49" s="33">
        <v>112</v>
      </c>
    </row>
    <row r="50" spans="1:10" x14ac:dyDescent="0.55000000000000004">
      <c r="A50" s="19">
        <v>43901</v>
      </c>
      <c r="B50" s="33">
        <v>0</v>
      </c>
      <c r="C50" s="33">
        <v>65</v>
      </c>
      <c r="D50" s="33">
        <v>0</v>
      </c>
      <c r="E50" s="33">
        <v>20</v>
      </c>
      <c r="F50" s="33">
        <v>9</v>
      </c>
      <c r="G50" s="33">
        <v>3</v>
      </c>
      <c r="H50" s="33">
        <v>21</v>
      </c>
      <c r="I50" s="33">
        <v>9</v>
      </c>
      <c r="J50" s="33">
        <v>127</v>
      </c>
    </row>
    <row r="51" spans="1:10" x14ac:dyDescent="0.55000000000000004">
      <c r="A51" s="19">
        <v>43902</v>
      </c>
      <c r="B51" s="33">
        <v>1</v>
      </c>
      <c r="C51" s="33">
        <v>78</v>
      </c>
      <c r="D51" s="33">
        <v>0</v>
      </c>
      <c r="E51" s="33">
        <v>27</v>
      </c>
      <c r="F51" s="33">
        <v>12</v>
      </c>
      <c r="G51" s="33">
        <v>3</v>
      </c>
      <c r="H51" s="33">
        <v>27</v>
      </c>
      <c r="I51" s="33">
        <v>9</v>
      </c>
      <c r="J51" s="33">
        <v>157</v>
      </c>
    </row>
    <row r="52" spans="1:10" x14ac:dyDescent="0.55000000000000004">
      <c r="A52" s="19">
        <v>43903</v>
      </c>
      <c r="B52" s="33">
        <v>1</v>
      </c>
      <c r="C52" s="33">
        <v>92</v>
      </c>
      <c r="D52" s="33">
        <v>0</v>
      </c>
      <c r="E52" s="33">
        <v>35</v>
      </c>
      <c r="F52" s="33">
        <v>16</v>
      </c>
      <c r="G52" s="33">
        <v>4</v>
      </c>
      <c r="H52" s="33">
        <v>36</v>
      </c>
      <c r="I52" s="33">
        <v>14</v>
      </c>
      <c r="J52" s="33">
        <v>198</v>
      </c>
    </row>
    <row r="53" spans="1:10" x14ac:dyDescent="0.55000000000000004">
      <c r="A53" s="19">
        <v>43904</v>
      </c>
      <c r="B53" s="33">
        <v>1</v>
      </c>
      <c r="C53" s="33">
        <v>112</v>
      </c>
      <c r="D53" s="33">
        <v>0</v>
      </c>
      <c r="E53" s="33">
        <v>46</v>
      </c>
      <c r="F53" s="33">
        <v>19</v>
      </c>
      <c r="G53" s="33">
        <v>5</v>
      </c>
      <c r="H53" s="33">
        <v>49</v>
      </c>
      <c r="I53" s="33">
        <v>17</v>
      </c>
      <c r="J53" s="33">
        <v>249</v>
      </c>
    </row>
    <row r="54" spans="1:10" x14ac:dyDescent="0.55000000000000004">
      <c r="A54" s="19">
        <v>43905</v>
      </c>
      <c r="B54" s="33">
        <v>1</v>
      </c>
      <c r="C54" s="33">
        <v>134</v>
      </c>
      <c r="D54" s="33">
        <v>0</v>
      </c>
      <c r="E54" s="33">
        <v>61</v>
      </c>
      <c r="F54" s="33">
        <v>20</v>
      </c>
      <c r="G54" s="33">
        <v>6</v>
      </c>
      <c r="H54" s="33">
        <v>57</v>
      </c>
      <c r="I54" s="33">
        <v>18</v>
      </c>
      <c r="J54" s="33">
        <v>297</v>
      </c>
    </row>
    <row r="55" spans="1:10" x14ac:dyDescent="0.55000000000000004">
      <c r="A55" s="19">
        <v>43906</v>
      </c>
      <c r="B55" s="33">
        <v>2</v>
      </c>
      <c r="C55" s="33">
        <v>171</v>
      </c>
      <c r="D55" s="33">
        <v>0</v>
      </c>
      <c r="E55" s="33">
        <v>68</v>
      </c>
      <c r="F55" s="33">
        <v>29</v>
      </c>
      <c r="G55" s="33">
        <v>7</v>
      </c>
      <c r="H55" s="33">
        <v>71</v>
      </c>
      <c r="I55" s="33">
        <v>28</v>
      </c>
      <c r="J55" s="33">
        <v>376</v>
      </c>
    </row>
    <row r="56" spans="1:10" x14ac:dyDescent="0.55000000000000004">
      <c r="A56" s="19">
        <v>43907</v>
      </c>
      <c r="B56" s="33">
        <v>2</v>
      </c>
      <c r="C56" s="33">
        <v>210</v>
      </c>
      <c r="D56" s="33">
        <v>0</v>
      </c>
      <c r="E56" s="33">
        <v>78</v>
      </c>
      <c r="F56" s="33">
        <v>32</v>
      </c>
      <c r="G56" s="33">
        <v>7</v>
      </c>
      <c r="H56" s="33">
        <v>94</v>
      </c>
      <c r="I56" s="33">
        <v>31</v>
      </c>
      <c r="J56" s="33">
        <v>454</v>
      </c>
    </row>
    <row r="57" spans="1:10" x14ac:dyDescent="0.55000000000000004">
      <c r="A57" s="19">
        <v>43908</v>
      </c>
      <c r="B57" s="33">
        <v>3</v>
      </c>
      <c r="C57" s="33">
        <v>267</v>
      </c>
      <c r="D57" s="33">
        <v>0</v>
      </c>
      <c r="E57" s="33">
        <v>94</v>
      </c>
      <c r="F57" s="33">
        <v>37</v>
      </c>
      <c r="G57" s="33">
        <v>10</v>
      </c>
      <c r="H57" s="33">
        <v>121</v>
      </c>
      <c r="I57" s="33">
        <v>35</v>
      </c>
      <c r="J57" s="33">
        <v>567</v>
      </c>
    </row>
    <row r="58" spans="1:10" x14ac:dyDescent="0.55000000000000004">
      <c r="A58" s="19">
        <v>43909</v>
      </c>
      <c r="B58" s="33">
        <v>4</v>
      </c>
      <c r="C58" s="33">
        <v>307</v>
      </c>
      <c r="D58" s="33">
        <v>0</v>
      </c>
      <c r="E58" s="33">
        <v>144</v>
      </c>
      <c r="F58" s="33">
        <v>42</v>
      </c>
      <c r="G58" s="33">
        <v>10</v>
      </c>
      <c r="H58" s="33">
        <v>150</v>
      </c>
      <c r="I58" s="33">
        <v>52</v>
      </c>
      <c r="J58" s="33">
        <v>709</v>
      </c>
    </row>
    <row r="59" spans="1:10" x14ac:dyDescent="0.55000000000000004">
      <c r="A59" s="19">
        <v>43910</v>
      </c>
      <c r="B59" s="33">
        <v>6</v>
      </c>
      <c r="C59" s="33">
        <v>353</v>
      </c>
      <c r="D59" s="33">
        <v>2</v>
      </c>
      <c r="E59" s="33">
        <v>184</v>
      </c>
      <c r="F59" s="33">
        <v>50</v>
      </c>
      <c r="G59" s="33">
        <v>10</v>
      </c>
      <c r="H59" s="33">
        <v>178</v>
      </c>
      <c r="I59" s="33">
        <v>64</v>
      </c>
      <c r="J59" s="33">
        <v>847</v>
      </c>
    </row>
    <row r="60" spans="1:10" x14ac:dyDescent="0.55000000000000004">
      <c r="A60" s="19">
        <v>43911</v>
      </c>
      <c r="B60" s="33">
        <v>9</v>
      </c>
      <c r="C60" s="33">
        <v>436</v>
      </c>
      <c r="D60" s="33">
        <v>4</v>
      </c>
      <c r="E60" s="33">
        <v>221</v>
      </c>
      <c r="F60" s="33">
        <v>67</v>
      </c>
      <c r="G60" s="33">
        <v>16</v>
      </c>
      <c r="H60" s="33">
        <v>229</v>
      </c>
      <c r="I60" s="33">
        <v>90</v>
      </c>
      <c r="J60" s="33">
        <v>1072</v>
      </c>
    </row>
    <row r="61" spans="1:10" x14ac:dyDescent="0.55000000000000004">
      <c r="A61" s="19">
        <v>43912</v>
      </c>
      <c r="B61" s="33">
        <v>19</v>
      </c>
      <c r="C61" s="33">
        <v>533</v>
      </c>
      <c r="D61" s="33">
        <v>4</v>
      </c>
      <c r="E61" s="33">
        <v>259</v>
      </c>
      <c r="F61" s="33">
        <v>100</v>
      </c>
      <c r="G61" s="33">
        <v>21</v>
      </c>
      <c r="H61" s="33">
        <v>296</v>
      </c>
      <c r="I61" s="33">
        <v>120</v>
      </c>
      <c r="J61" s="33">
        <v>1352</v>
      </c>
    </row>
    <row r="62" spans="1:10" x14ac:dyDescent="0.55000000000000004">
      <c r="A62" s="19">
        <v>43913</v>
      </c>
      <c r="B62" s="33">
        <v>32</v>
      </c>
      <c r="C62" s="33">
        <v>669</v>
      </c>
      <c r="D62" s="33">
        <v>4</v>
      </c>
      <c r="E62" s="33">
        <v>319</v>
      </c>
      <c r="F62" s="33">
        <v>134</v>
      </c>
      <c r="G62" s="33">
        <v>27</v>
      </c>
      <c r="H62" s="33">
        <v>355</v>
      </c>
      <c r="I62" s="33">
        <v>140</v>
      </c>
      <c r="J62" s="33">
        <v>1680</v>
      </c>
    </row>
    <row r="63" spans="1:10" x14ac:dyDescent="0.55000000000000004">
      <c r="A63" s="19">
        <v>43914</v>
      </c>
      <c r="B63" s="33">
        <v>39</v>
      </c>
      <c r="C63" s="33">
        <v>818</v>
      </c>
      <c r="D63" s="33">
        <v>5</v>
      </c>
      <c r="E63" s="33">
        <v>397</v>
      </c>
      <c r="F63" s="33">
        <v>170</v>
      </c>
      <c r="G63" s="33">
        <v>35</v>
      </c>
      <c r="H63" s="33">
        <v>411</v>
      </c>
      <c r="I63" s="33">
        <v>175</v>
      </c>
      <c r="J63" s="33">
        <v>2050</v>
      </c>
    </row>
    <row r="64" spans="1:10" x14ac:dyDescent="0.55000000000000004">
      <c r="A64" s="19">
        <v>43915</v>
      </c>
      <c r="B64" s="33">
        <v>44</v>
      </c>
      <c r="C64" s="33">
        <v>1029</v>
      </c>
      <c r="D64" s="33">
        <v>5</v>
      </c>
      <c r="E64" s="33">
        <v>443</v>
      </c>
      <c r="F64" s="33">
        <v>197</v>
      </c>
      <c r="G64" s="33">
        <v>41</v>
      </c>
      <c r="H64" s="33">
        <v>466</v>
      </c>
      <c r="I64" s="33">
        <v>205</v>
      </c>
      <c r="J64" s="33">
        <v>2430</v>
      </c>
    </row>
    <row r="65" spans="1:10" x14ac:dyDescent="0.55000000000000004">
      <c r="A65" s="19">
        <v>43916</v>
      </c>
      <c r="B65" s="33">
        <v>53</v>
      </c>
      <c r="C65" s="33">
        <v>1219</v>
      </c>
      <c r="D65" s="33">
        <v>12</v>
      </c>
      <c r="E65" s="33">
        <v>493</v>
      </c>
      <c r="F65" s="33">
        <v>235</v>
      </c>
      <c r="G65" s="33">
        <v>46</v>
      </c>
      <c r="H65" s="33">
        <v>520</v>
      </c>
      <c r="I65" s="33">
        <v>231</v>
      </c>
      <c r="J65" s="33">
        <v>2809</v>
      </c>
    </row>
    <row r="66" spans="1:10" x14ac:dyDescent="0.55000000000000004">
      <c r="A66" s="19">
        <v>43917</v>
      </c>
      <c r="B66" s="33">
        <v>62</v>
      </c>
      <c r="C66" s="33">
        <v>1405</v>
      </c>
      <c r="D66" s="33">
        <v>15</v>
      </c>
      <c r="E66" s="33">
        <v>555</v>
      </c>
      <c r="F66" s="33">
        <v>257</v>
      </c>
      <c r="G66" s="33">
        <v>58</v>
      </c>
      <c r="H66" s="33">
        <v>574</v>
      </c>
      <c r="I66" s="33">
        <v>255</v>
      </c>
      <c r="J66" s="33">
        <v>3181</v>
      </c>
    </row>
    <row r="67" spans="1:10" x14ac:dyDescent="0.55000000000000004">
      <c r="A67" s="19">
        <v>43918</v>
      </c>
      <c r="B67" s="33">
        <v>71</v>
      </c>
      <c r="C67" s="33">
        <v>1617</v>
      </c>
      <c r="D67" s="33">
        <v>15</v>
      </c>
      <c r="E67" s="33">
        <v>625</v>
      </c>
      <c r="F67" s="33">
        <v>287</v>
      </c>
      <c r="G67" s="33">
        <v>62</v>
      </c>
      <c r="H67" s="33">
        <v>685</v>
      </c>
      <c r="I67" s="33">
        <v>278</v>
      </c>
      <c r="J67" s="33">
        <v>3640</v>
      </c>
    </row>
    <row r="68" spans="1:10" x14ac:dyDescent="0.55000000000000004">
      <c r="A68" s="19">
        <v>43919</v>
      </c>
      <c r="B68" s="33">
        <v>77</v>
      </c>
      <c r="C68" s="33">
        <v>1791</v>
      </c>
      <c r="D68" s="33">
        <v>15</v>
      </c>
      <c r="E68" s="33">
        <v>656</v>
      </c>
      <c r="F68" s="33">
        <v>299</v>
      </c>
      <c r="G68" s="33">
        <v>66</v>
      </c>
      <c r="H68" s="33">
        <v>769</v>
      </c>
      <c r="I68" s="33">
        <v>311</v>
      </c>
      <c r="J68" s="33">
        <v>3984</v>
      </c>
    </row>
    <row r="69" spans="1:10" x14ac:dyDescent="0.55000000000000004">
      <c r="A69" s="19">
        <v>43920</v>
      </c>
      <c r="B69" s="33">
        <v>78</v>
      </c>
      <c r="C69" s="33">
        <v>1918</v>
      </c>
      <c r="D69" s="33">
        <v>15</v>
      </c>
      <c r="E69" s="33">
        <v>689</v>
      </c>
      <c r="F69" s="33">
        <v>305</v>
      </c>
      <c r="G69" s="33">
        <v>69</v>
      </c>
      <c r="H69" s="33">
        <v>821</v>
      </c>
      <c r="I69" s="33">
        <v>355</v>
      </c>
      <c r="J69" s="33">
        <v>4250</v>
      </c>
    </row>
    <row r="70" spans="1:10" x14ac:dyDescent="0.55000000000000004">
      <c r="A70" s="19">
        <v>43921</v>
      </c>
      <c r="B70" s="33">
        <v>80</v>
      </c>
      <c r="C70" s="33">
        <v>2032</v>
      </c>
      <c r="D70" s="33">
        <v>19</v>
      </c>
      <c r="E70" s="33">
        <v>743</v>
      </c>
      <c r="F70" s="33">
        <v>337</v>
      </c>
      <c r="G70" s="33">
        <v>69</v>
      </c>
      <c r="H70" s="33">
        <v>917</v>
      </c>
      <c r="I70" s="33">
        <v>364</v>
      </c>
      <c r="J70" s="33">
        <v>4561</v>
      </c>
    </row>
    <row r="71" spans="1:10" x14ac:dyDescent="0.55000000000000004">
      <c r="A71" s="19">
        <v>43922</v>
      </c>
      <c r="B71" s="33">
        <v>84</v>
      </c>
      <c r="C71" s="33">
        <v>2182</v>
      </c>
      <c r="D71" s="33">
        <v>19</v>
      </c>
      <c r="E71" s="33">
        <v>781</v>
      </c>
      <c r="F71" s="33">
        <v>367</v>
      </c>
      <c r="G71" s="33">
        <v>71</v>
      </c>
      <c r="H71" s="33">
        <v>968</v>
      </c>
      <c r="I71" s="33">
        <v>392</v>
      </c>
      <c r="J71" s="33">
        <v>4864</v>
      </c>
    </row>
    <row r="72" spans="1:10" x14ac:dyDescent="0.55000000000000004">
      <c r="A72" s="19">
        <v>43923</v>
      </c>
      <c r="B72" s="33">
        <v>87</v>
      </c>
      <c r="C72" s="33">
        <v>2298</v>
      </c>
      <c r="D72" s="33">
        <v>21</v>
      </c>
      <c r="E72" s="33">
        <v>835</v>
      </c>
      <c r="F72" s="33">
        <v>385</v>
      </c>
      <c r="G72" s="33">
        <v>74</v>
      </c>
      <c r="H72" s="33">
        <v>1036</v>
      </c>
      <c r="I72" s="33">
        <v>400</v>
      </c>
      <c r="J72" s="33">
        <v>5136</v>
      </c>
    </row>
    <row r="73" spans="1:10" x14ac:dyDescent="0.55000000000000004">
      <c r="A73" s="19">
        <v>43924</v>
      </c>
      <c r="B73" s="33">
        <v>91</v>
      </c>
      <c r="C73" s="33">
        <v>2389</v>
      </c>
      <c r="D73" s="33">
        <v>26</v>
      </c>
      <c r="E73" s="33">
        <v>873</v>
      </c>
      <c r="F73" s="33">
        <v>396</v>
      </c>
      <c r="G73" s="33">
        <v>80</v>
      </c>
      <c r="H73" s="33">
        <v>1085</v>
      </c>
      <c r="I73" s="33">
        <v>422</v>
      </c>
      <c r="J73" s="33">
        <v>5362</v>
      </c>
    </row>
    <row r="74" spans="1:10" x14ac:dyDescent="0.55000000000000004">
      <c r="A74" s="19">
        <v>43925</v>
      </c>
      <c r="B74" s="33">
        <v>93</v>
      </c>
      <c r="C74" s="33">
        <v>2493</v>
      </c>
      <c r="D74" s="33">
        <v>26</v>
      </c>
      <c r="E74" s="33">
        <v>900</v>
      </c>
      <c r="F74" s="33">
        <v>407</v>
      </c>
      <c r="G74" s="33">
        <v>82</v>
      </c>
      <c r="H74" s="33">
        <v>1115</v>
      </c>
      <c r="I74" s="33">
        <v>436</v>
      </c>
      <c r="J74" s="33">
        <v>5552</v>
      </c>
    </row>
    <row r="75" spans="1:10" x14ac:dyDescent="0.55000000000000004">
      <c r="A75" s="19">
        <v>43926</v>
      </c>
      <c r="B75" s="33">
        <v>96</v>
      </c>
      <c r="C75" s="33">
        <v>2580</v>
      </c>
      <c r="D75" s="33">
        <v>27</v>
      </c>
      <c r="E75" s="33">
        <v>907</v>
      </c>
      <c r="F75" s="33">
        <v>409</v>
      </c>
      <c r="G75" s="33">
        <v>86</v>
      </c>
      <c r="H75" s="33">
        <v>1135</v>
      </c>
      <c r="I75" s="33">
        <v>453</v>
      </c>
      <c r="J75" s="33">
        <v>5693</v>
      </c>
    </row>
    <row r="76" spans="1:10" x14ac:dyDescent="0.55000000000000004">
      <c r="A76" s="19">
        <v>43927</v>
      </c>
      <c r="B76" s="33">
        <v>96</v>
      </c>
      <c r="C76" s="33">
        <v>2637</v>
      </c>
      <c r="D76" s="33">
        <v>27</v>
      </c>
      <c r="E76" s="33">
        <v>921</v>
      </c>
      <c r="F76" s="33">
        <v>411</v>
      </c>
      <c r="G76" s="33">
        <v>89</v>
      </c>
      <c r="H76" s="33">
        <v>1158</v>
      </c>
      <c r="I76" s="33">
        <v>460</v>
      </c>
      <c r="J76" s="33">
        <v>5799</v>
      </c>
    </row>
    <row r="77" spans="1:10" x14ac:dyDescent="0.55000000000000004">
      <c r="A77" s="19">
        <v>43928</v>
      </c>
      <c r="B77" s="33">
        <v>97</v>
      </c>
      <c r="C77" s="33">
        <v>2686</v>
      </c>
      <c r="D77" s="33">
        <v>27</v>
      </c>
      <c r="E77" s="33">
        <v>934</v>
      </c>
      <c r="F77" s="33">
        <v>415</v>
      </c>
      <c r="G77" s="33">
        <v>98</v>
      </c>
      <c r="H77" s="33">
        <v>1191</v>
      </c>
      <c r="I77" s="33">
        <v>470</v>
      </c>
      <c r="J77" s="33">
        <v>5918</v>
      </c>
    </row>
    <row r="78" spans="1:10" x14ac:dyDescent="0.55000000000000004">
      <c r="A78" s="19">
        <v>43929</v>
      </c>
      <c r="B78" s="33">
        <v>99</v>
      </c>
      <c r="C78" s="33">
        <v>2734</v>
      </c>
      <c r="D78" s="33">
        <v>27</v>
      </c>
      <c r="E78" s="33">
        <v>943</v>
      </c>
      <c r="F78" s="33">
        <v>420</v>
      </c>
      <c r="G78" s="33">
        <v>107</v>
      </c>
      <c r="H78" s="33">
        <v>1212</v>
      </c>
      <c r="I78" s="33">
        <v>481</v>
      </c>
      <c r="J78" s="33">
        <v>6023</v>
      </c>
    </row>
    <row r="79" spans="1:10" x14ac:dyDescent="0.55000000000000004">
      <c r="A79" s="19">
        <v>43930</v>
      </c>
      <c r="B79" s="33">
        <v>100</v>
      </c>
      <c r="C79" s="33">
        <v>2773</v>
      </c>
      <c r="D79" s="33">
        <v>27</v>
      </c>
      <c r="E79" s="33">
        <v>953</v>
      </c>
      <c r="F79" s="33">
        <v>421</v>
      </c>
      <c r="G79" s="33">
        <v>111</v>
      </c>
      <c r="H79" s="33">
        <v>1228</v>
      </c>
      <c r="I79" s="33">
        <v>495</v>
      </c>
      <c r="J79" s="33">
        <v>6108</v>
      </c>
    </row>
    <row r="80" spans="1:10" x14ac:dyDescent="0.55000000000000004">
      <c r="A80" s="19">
        <v>43931</v>
      </c>
      <c r="B80" s="33">
        <v>103</v>
      </c>
      <c r="C80" s="33">
        <v>2822</v>
      </c>
      <c r="D80" s="33">
        <v>27</v>
      </c>
      <c r="E80" s="33">
        <v>965</v>
      </c>
      <c r="F80" s="33">
        <v>428</v>
      </c>
      <c r="G80" s="33">
        <v>122</v>
      </c>
      <c r="H80" s="33">
        <v>1241</v>
      </c>
      <c r="I80" s="33">
        <v>506</v>
      </c>
      <c r="J80" s="33">
        <v>6214</v>
      </c>
    </row>
    <row r="81" spans="1:10" x14ac:dyDescent="0.55000000000000004">
      <c r="A81" s="19">
        <v>43932</v>
      </c>
      <c r="B81" s="33">
        <v>103</v>
      </c>
      <c r="C81" s="33">
        <v>2857</v>
      </c>
      <c r="D81" s="33">
        <v>27</v>
      </c>
      <c r="E81" s="33">
        <v>974</v>
      </c>
      <c r="F81" s="33">
        <v>429</v>
      </c>
      <c r="G81" s="33">
        <v>133</v>
      </c>
      <c r="H81" s="33">
        <v>1265</v>
      </c>
      <c r="I81" s="33">
        <v>514</v>
      </c>
      <c r="J81" s="33">
        <v>6302</v>
      </c>
    </row>
    <row r="82" spans="1:10" x14ac:dyDescent="0.55000000000000004">
      <c r="A82" s="19">
        <v>43933</v>
      </c>
      <c r="B82" s="33">
        <v>102</v>
      </c>
      <c r="C82" s="33">
        <v>2854</v>
      </c>
      <c r="D82" s="33">
        <v>27</v>
      </c>
      <c r="E82" s="33">
        <v>983</v>
      </c>
      <c r="F82" s="33">
        <v>429</v>
      </c>
      <c r="G82" s="33">
        <v>144</v>
      </c>
      <c r="H82" s="33">
        <v>1268</v>
      </c>
      <c r="I82" s="33">
        <v>517</v>
      </c>
      <c r="J82" s="33">
        <v>6324</v>
      </c>
    </row>
    <row r="83" spans="1:10" x14ac:dyDescent="0.55000000000000004">
      <c r="A83" s="19">
        <v>43934</v>
      </c>
      <c r="B83" s="33">
        <v>103</v>
      </c>
      <c r="C83" s="33">
        <v>2863</v>
      </c>
      <c r="D83" s="33">
        <v>27</v>
      </c>
      <c r="E83" s="33">
        <v>987</v>
      </c>
      <c r="F83" s="33">
        <v>431</v>
      </c>
      <c r="G83" s="33">
        <v>150</v>
      </c>
      <c r="H83" s="33">
        <v>1281</v>
      </c>
      <c r="I83" s="33">
        <v>523</v>
      </c>
      <c r="J83" s="33">
        <v>6365</v>
      </c>
    </row>
    <row r="84" spans="1:10" x14ac:dyDescent="0.55000000000000004">
      <c r="A84" s="19">
        <v>43935</v>
      </c>
      <c r="B84" s="33">
        <v>103</v>
      </c>
      <c r="C84" s="33">
        <v>2870</v>
      </c>
      <c r="D84" s="33">
        <v>27</v>
      </c>
      <c r="E84" s="33">
        <v>998</v>
      </c>
      <c r="F84" s="33">
        <v>433</v>
      </c>
      <c r="G84" s="33">
        <v>165</v>
      </c>
      <c r="H84" s="33">
        <v>1291</v>
      </c>
      <c r="I84" s="33">
        <v>527</v>
      </c>
      <c r="J84" s="33">
        <v>6414</v>
      </c>
    </row>
    <row r="85" spans="1:10" x14ac:dyDescent="0.55000000000000004">
      <c r="A85" s="19">
        <v>43936</v>
      </c>
      <c r="B85" s="33">
        <v>103</v>
      </c>
      <c r="C85" s="33">
        <v>3075</v>
      </c>
      <c r="D85" s="33">
        <v>27</v>
      </c>
      <c r="E85" s="33">
        <v>999</v>
      </c>
      <c r="F85" s="33">
        <v>433</v>
      </c>
      <c r="G85" s="33">
        <v>169</v>
      </c>
      <c r="H85" s="33">
        <v>1299</v>
      </c>
      <c r="I85" s="33">
        <v>532</v>
      </c>
      <c r="J85" s="33">
        <v>6637</v>
      </c>
    </row>
    <row r="86" spans="1:10" x14ac:dyDescent="0.55000000000000004">
      <c r="A86" s="19">
        <v>43937</v>
      </c>
      <c r="B86" s="33">
        <v>103</v>
      </c>
      <c r="C86" s="33">
        <v>3086</v>
      </c>
      <c r="D86" s="33">
        <v>27</v>
      </c>
      <c r="E86" s="33">
        <v>1001</v>
      </c>
      <c r="F86" s="33">
        <v>434</v>
      </c>
      <c r="G86" s="33">
        <v>180</v>
      </c>
      <c r="H86" s="33">
        <v>1301</v>
      </c>
      <c r="I86" s="33">
        <v>535</v>
      </c>
      <c r="J86" s="33">
        <v>6667</v>
      </c>
    </row>
    <row r="87" spans="1:10" x14ac:dyDescent="0.55000000000000004">
      <c r="A87" s="19">
        <v>43938</v>
      </c>
      <c r="B87" s="33">
        <v>103</v>
      </c>
      <c r="C87" s="33">
        <v>3115</v>
      </c>
      <c r="D87" s="33">
        <v>27</v>
      </c>
      <c r="E87" s="33">
        <v>1007</v>
      </c>
      <c r="F87" s="33">
        <v>435</v>
      </c>
      <c r="G87" s="33">
        <v>184</v>
      </c>
      <c r="H87" s="33">
        <v>1302</v>
      </c>
      <c r="I87" s="33">
        <v>541</v>
      </c>
      <c r="J87" s="33">
        <v>6714</v>
      </c>
    </row>
    <row r="88" spans="1:10" x14ac:dyDescent="0.55000000000000004">
      <c r="A88" s="19">
        <v>43939</v>
      </c>
      <c r="B88" s="33">
        <v>103</v>
      </c>
      <c r="C88" s="33">
        <v>3125</v>
      </c>
      <c r="D88" s="33">
        <v>27</v>
      </c>
      <c r="E88" s="33">
        <v>1014</v>
      </c>
      <c r="F88" s="33">
        <v>435</v>
      </c>
      <c r="G88" s="33">
        <v>188</v>
      </c>
      <c r="H88" s="33">
        <v>1319</v>
      </c>
      <c r="I88" s="33">
        <v>544</v>
      </c>
      <c r="J88" s="33">
        <v>6755</v>
      </c>
    </row>
    <row r="89" spans="1:10" x14ac:dyDescent="0.55000000000000004">
      <c r="A89" s="19">
        <v>43940</v>
      </c>
      <c r="B89" s="33">
        <v>103</v>
      </c>
      <c r="C89" s="33">
        <v>3146</v>
      </c>
      <c r="D89" s="33">
        <v>27</v>
      </c>
      <c r="E89" s="33">
        <v>1019</v>
      </c>
      <c r="F89" s="33">
        <v>435</v>
      </c>
      <c r="G89" s="33">
        <v>197</v>
      </c>
      <c r="H89" s="33">
        <v>1328</v>
      </c>
      <c r="I89" s="33">
        <v>545</v>
      </c>
      <c r="J89" s="33">
        <v>6800</v>
      </c>
    </row>
    <row r="90" spans="1:10" x14ac:dyDescent="0.55000000000000004">
      <c r="A90" s="19">
        <v>43941</v>
      </c>
      <c r="B90" s="33">
        <v>104</v>
      </c>
      <c r="C90" s="33">
        <v>3152</v>
      </c>
      <c r="D90" s="33">
        <v>27</v>
      </c>
      <c r="E90" s="33">
        <v>1019</v>
      </c>
      <c r="F90" s="33">
        <v>435</v>
      </c>
      <c r="G90" s="33">
        <v>202</v>
      </c>
      <c r="H90" s="33">
        <v>1329</v>
      </c>
      <c r="I90" s="33">
        <v>545</v>
      </c>
      <c r="J90" s="33">
        <v>6813</v>
      </c>
    </row>
    <row r="91" spans="1:10" x14ac:dyDescent="0.55000000000000004">
      <c r="A91" s="19">
        <v>43942</v>
      </c>
      <c r="B91" s="33">
        <v>104</v>
      </c>
      <c r="C91" s="33">
        <v>3158</v>
      </c>
      <c r="D91" s="33">
        <v>27</v>
      </c>
      <c r="E91" s="33">
        <v>1024</v>
      </c>
      <c r="F91" s="33">
        <v>437</v>
      </c>
      <c r="G91" s="33">
        <v>203</v>
      </c>
      <c r="H91" s="33">
        <v>1336</v>
      </c>
      <c r="I91" s="33">
        <v>546</v>
      </c>
      <c r="J91" s="33">
        <v>6835</v>
      </c>
    </row>
    <row r="92" spans="1:10" x14ac:dyDescent="0.55000000000000004">
      <c r="A92" s="19">
        <v>43943</v>
      </c>
      <c r="B92" s="33">
        <v>104</v>
      </c>
      <c r="C92" s="33">
        <v>3160</v>
      </c>
      <c r="D92" s="33">
        <v>27</v>
      </c>
      <c r="E92" s="33">
        <v>1024</v>
      </c>
      <c r="F92" s="33">
        <v>438</v>
      </c>
      <c r="G92" s="33">
        <v>207</v>
      </c>
      <c r="H92" s="33">
        <v>1336</v>
      </c>
      <c r="I92" s="33">
        <v>546</v>
      </c>
      <c r="J92" s="33">
        <v>6842</v>
      </c>
    </row>
    <row r="93" spans="1:10" x14ac:dyDescent="0.55000000000000004">
      <c r="A93" s="19">
        <v>43944</v>
      </c>
      <c r="B93" s="33">
        <v>104</v>
      </c>
      <c r="C93" s="33">
        <v>3165</v>
      </c>
      <c r="D93" s="33">
        <v>27</v>
      </c>
      <c r="E93" s="33">
        <v>1026</v>
      </c>
      <c r="F93" s="33">
        <v>438</v>
      </c>
      <c r="G93" s="33">
        <v>207</v>
      </c>
      <c r="H93" s="33">
        <v>1337</v>
      </c>
      <c r="I93" s="33">
        <v>546</v>
      </c>
      <c r="J93" s="33">
        <v>6850</v>
      </c>
    </row>
    <row r="94" spans="1:10" x14ac:dyDescent="0.55000000000000004">
      <c r="A94" s="19">
        <v>43945</v>
      </c>
      <c r="B94" s="33">
        <v>105</v>
      </c>
      <c r="C94" s="33">
        <v>3171</v>
      </c>
      <c r="D94" s="33">
        <v>27</v>
      </c>
      <c r="E94" s="33">
        <v>1026</v>
      </c>
      <c r="F94" s="33">
        <v>438</v>
      </c>
      <c r="G94" s="33">
        <v>209</v>
      </c>
      <c r="H94" s="33">
        <v>1343</v>
      </c>
      <c r="I94" s="33">
        <v>548</v>
      </c>
      <c r="J94" s="33">
        <v>6867</v>
      </c>
    </row>
    <row r="95" spans="1:10" x14ac:dyDescent="0.55000000000000004">
      <c r="A95" s="19">
        <v>43946</v>
      </c>
      <c r="B95" s="33">
        <v>106</v>
      </c>
      <c r="C95" s="33">
        <v>3183</v>
      </c>
      <c r="D95" s="33">
        <v>27</v>
      </c>
      <c r="E95" s="33">
        <v>1026</v>
      </c>
      <c r="F95" s="33">
        <v>438</v>
      </c>
      <c r="G95" s="33">
        <v>210</v>
      </c>
      <c r="H95" s="33">
        <v>1346</v>
      </c>
      <c r="I95" s="33">
        <v>549</v>
      </c>
      <c r="J95" s="33">
        <v>6885</v>
      </c>
    </row>
    <row r="96" spans="1:10" x14ac:dyDescent="0.55000000000000004">
      <c r="A96" s="19">
        <v>43947</v>
      </c>
      <c r="B96" s="33">
        <v>106</v>
      </c>
      <c r="C96" s="33">
        <v>3191</v>
      </c>
      <c r="D96" s="33">
        <v>27</v>
      </c>
      <c r="E96" s="33">
        <v>1030</v>
      </c>
      <c r="F96" s="33">
        <v>438</v>
      </c>
      <c r="G96" s="33">
        <v>214</v>
      </c>
      <c r="H96" s="33">
        <v>1349</v>
      </c>
      <c r="I96" s="33">
        <v>549</v>
      </c>
      <c r="J96" s="33">
        <v>6904</v>
      </c>
    </row>
    <row r="97" spans="1:10" x14ac:dyDescent="0.55000000000000004">
      <c r="A97" s="19">
        <v>43948</v>
      </c>
      <c r="B97" s="33">
        <v>106</v>
      </c>
      <c r="C97" s="33">
        <v>3193</v>
      </c>
      <c r="D97" s="33">
        <v>27</v>
      </c>
      <c r="E97" s="33">
        <v>1033</v>
      </c>
      <c r="F97" s="33">
        <v>438</v>
      </c>
      <c r="G97" s="33">
        <v>216</v>
      </c>
      <c r="H97" s="33">
        <v>1349</v>
      </c>
      <c r="I97" s="33">
        <v>549</v>
      </c>
      <c r="J97" s="33">
        <v>6911</v>
      </c>
    </row>
    <row r="98" spans="1:10" x14ac:dyDescent="0.55000000000000004">
      <c r="A98" s="19">
        <v>43949</v>
      </c>
      <c r="B98" s="33">
        <v>106</v>
      </c>
      <c r="C98" s="33">
        <v>3198</v>
      </c>
      <c r="D98" s="33">
        <v>27</v>
      </c>
      <c r="E98" s="33">
        <v>1033</v>
      </c>
      <c r="F98" s="33">
        <v>438</v>
      </c>
      <c r="G98" s="33">
        <v>220</v>
      </c>
      <c r="H98" s="33">
        <v>1351</v>
      </c>
      <c r="I98" s="33">
        <v>550</v>
      </c>
      <c r="J98" s="33">
        <v>6923</v>
      </c>
    </row>
    <row r="99" spans="1:10" x14ac:dyDescent="0.55000000000000004">
      <c r="A99" s="19">
        <v>43950</v>
      </c>
      <c r="B99" s="33">
        <v>106</v>
      </c>
      <c r="C99" s="33">
        <v>3205</v>
      </c>
      <c r="D99" s="33">
        <v>27</v>
      </c>
      <c r="E99" s="33">
        <v>1034</v>
      </c>
      <c r="F99" s="33">
        <v>438</v>
      </c>
      <c r="G99" s="33">
        <v>221</v>
      </c>
      <c r="H99" s="33">
        <v>1354</v>
      </c>
      <c r="I99" s="33">
        <v>551</v>
      </c>
      <c r="J99" s="33">
        <v>6936</v>
      </c>
    </row>
    <row r="100" spans="1:10" x14ac:dyDescent="0.55000000000000004">
      <c r="A100" s="19">
        <v>43951</v>
      </c>
      <c r="B100" s="33">
        <v>106</v>
      </c>
      <c r="C100" s="33">
        <v>3205</v>
      </c>
      <c r="D100" s="33">
        <v>27</v>
      </c>
      <c r="E100" s="33">
        <v>1033</v>
      </c>
      <c r="F100" s="33">
        <v>438</v>
      </c>
      <c r="G100" s="33">
        <v>223</v>
      </c>
      <c r="H100" s="33">
        <v>1361</v>
      </c>
      <c r="I100" s="33">
        <v>551</v>
      </c>
      <c r="J100" s="33">
        <v>6944</v>
      </c>
    </row>
    <row r="101" spans="1:10" x14ac:dyDescent="0.55000000000000004">
      <c r="A101" s="19">
        <v>43952</v>
      </c>
      <c r="B101" s="33">
        <v>106</v>
      </c>
      <c r="C101" s="33">
        <v>3214</v>
      </c>
      <c r="D101" s="33">
        <v>27</v>
      </c>
      <c r="E101" s="33">
        <v>1033</v>
      </c>
      <c r="F101" s="33">
        <v>438</v>
      </c>
      <c r="G101" s="33">
        <v>223</v>
      </c>
      <c r="H101" s="33">
        <v>1364</v>
      </c>
      <c r="I101" s="33">
        <v>551</v>
      </c>
      <c r="J101" s="33">
        <v>6956</v>
      </c>
    </row>
    <row r="102" spans="1:10" x14ac:dyDescent="0.55000000000000004">
      <c r="A102" s="19">
        <v>43953</v>
      </c>
      <c r="B102" s="33">
        <v>106</v>
      </c>
      <c r="C102" s="33">
        <v>3220</v>
      </c>
      <c r="D102" s="33">
        <v>29</v>
      </c>
      <c r="E102" s="33">
        <v>1034</v>
      </c>
      <c r="F102" s="33">
        <v>438</v>
      </c>
      <c r="G102" s="33">
        <v>223</v>
      </c>
      <c r="H102" s="33">
        <v>1371</v>
      </c>
      <c r="I102" s="33">
        <v>551</v>
      </c>
      <c r="J102" s="33">
        <v>6972</v>
      </c>
    </row>
    <row r="103" spans="1:10" x14ac:dyDescent="0.55000000000000004">
      <c r="A103" s="19">
        <v>43954</v>
      </c>
      <c r="B103" s="33">
        <v>106</v>
      </c>
      <c r="C103" s="33">
        <v>3224</v>
      </c>
      <c r="D103" s="33">
        <v>29</v>
      </c>
      <c r="E103" s="33">
        <v>1035</v>
      </c>
      <c r="F103" s="33">
        <v>438</v>
      </c>
      <c r="G103" s="33">
        <v>223</v>
      </c>
      <c r="H103" s="33">
        <v>1384</v>
      </c>
      <c r="I103" s="33">
        <v>551</v>
      </c>
      <c r="J103" s="33">
        <v>6990</v>
      </c>
    </row>
    <row r="104" spans="1:10" x14ac:dyDescent="0.55000000000000004">
      <c r="A104" s="19">
        <v>43955</v>
      </c>
      <c r="B104" s="33">
        <v>107</v>
      </c>
      <c r="C104" s="33">
        <v>3222</v>
      </c>
      <c r="D104" s="33">
        <v>29</v>
      </c>
      <c r="E104" s="33">
        <v>1038</v>
      </c>
      <c r="F104" s="33">
        <v>438</v>
      </c>
      <c r="G104" s="33">
        <v>223</v>
      </c>
      <c r="H104" s="33">
        <v>1406</v>
      </c>
      <c r="I104" s="33">
        <v>551</v>
      </c>
      <c r="J104" s="33">
        <v>7014</v>
      </c>
    </row>
    <row r="105" spans="1:10" x14ac:dyDescent="0.55000000000000004">
      <c r="A105" s="19">
        <v>43956</v>
      </c>
      <c r="B105" s="33">
        <v>107</v>
      </c>
      <c r="C105" s="33">
        <v>3224</v>
      </c>
      <c r="D105" s="33">
        <v>29</v>
      </c>
      <c r="E105" s="33">
        <v>1043</v>
      </c>
      <c r="F105" s="33">
        <v>438</v>
      </c>
      <c r="G105" s="33">
        <v>225</v>
      </c>
      <c r="H105" s="33">
        <v>1423</v>
      </c>
      <c r="I105" s="33">
        <v>551</v>
      </c>
      <c r="J105" s="33">
        <v>7040</v>
      </c>
    </row>
    <row r="106" spans="1:10" x14ac:dyDescent="0.55000000000000004">
      <c r="A106" s="19">
        <v>43957</v>
      </c>
      <c r="B106" s="33">
        <v>107</v>
      </c>
      <c r="C106" s="33">
        <v>3231</v>
      </c>
      <c r="D106" s="33">
        <v>29</v>
      </c>
      <c r="E106" s="33">
        <v>1043</v>
      </c>
      <c r="F106" s="33">
        <v>438</v>
      </c>
      <c r="G106" s="33">
        <v>225</v>
      </c>
      <c r="H106" s="33">
        <v>1440</v>
      </c>
      <c r="I106" s="33">
        <v>551</v>
      </c>
      <c r="J106" s="33">
        <v>7064</v>
      </c>
    </row>
    <row r="107" spans="1:10" x14ac:dyDescent="0.55000000000000004">
      <c r="A107" s="19">
        <v>43958</v>
      </c>
      <c r="B107" s="33">
        <v>107</v>
      </c>
      <c r="C107" s="33">
        <v>3233</v>
      </c>
      <c r="D107" s="33">
        <v>29</v>
      </c>
      <c r="E107" s="33">
        <v>1045</v>
      </c>
      <c r="F107" s="33">
        <v>439</v>
      </c>
      <c r="G107" s="33">
        <v>227</v>
      </c>
      <c r="H107" s="33">
        <v>1454</v>
      </c>
      <c r="I107" s="33">
        <v>551</v>
      </c>
      <c r="J107" s="33">
        <v>7085</v>
      </c>
    </row>
    <row r="108" spans="1:10" x14ac:dyDescent="0.55000000000000004">
      <c r="A108" s="19">
        <v>43959</v>
      </c>
      <c r="B108" s="33">
        <v>107</v>
      </c>
      <c r="C108" s="33">
        <v>3236</v>
      </c>
      <c r="D108" s="33">
        <v>29</v>
      </c>
      <c r="E108" s="33">
        <v>1045</v>
      </c>
      <c r="F108" s="33">
        <v>439</v>
      </c>
      <c r="G108" s="33">
        <v>227</v>
      </c>
      <c r="H108" s="33">
        <v>1467</v>
      </c>
      <c r="I108" s="33">
        <v>552</v>
      </c>
      <c r="J108" s="33">
        <v>7102</v>
      </c>
    </row>
    <row r="109" spans="1:10" x14ac:dyDescent="0.55000000000000004">
      <c r="A109" s="19">
        <v>43960</v>
      </c>
      <c r="B109" s="33">
        <v>107</v>
      </c>
      <c r="C109" s="33">
        <v>3240</v>
      </c>
      <c r="D109" s="33">
        <v>29</v>
      </c>
      <c r="E109" s="33">
        <v>1045</v>
      </c>
      <c r="F109" s="33">
        <v>439</v>
      </c>
      <c r="G109" s="33">
        <v>227</v>
      </c>
      <c r="H109" s="33">
        <v>1477</v>
      </c>
      <c r="I109" s="33">
        <v>552</v>
      </c>
      <c r="J109" s="33">
        <v>7116</v>
      </c>
    </row>
    <row r="110" spans="1:10" x14ac:dyDescent="0.55000000000000004">
      <c r="A110" s="19">
        <v>43961</v>
      </c>
      <c r="B110" s="33">
        <v>107</v>
      </c>
      <c r="C110" s="33">
        <v>3242</v>
      </c>
      <c r="D110" s="33">
        <v>29</v>
      </c>
      <c r="E110" s="33">
        <v>1045</v>
      </c>
      <c r="F110" s="33">
        <v>439</v>
      </c>
      <c r="G110" s="33">
        <v>227</v>
      </c>
      <c r="H110" s="33">
        <v>1487</v>
      </c>
      <c r="I110" s="33">
        <v>552</v>
      </c>
      <c r="J110" s="33">
        <v>7128</v>
      </c>
    </row>
    <row r="111" spans="1:10" x14ac:dyDescent="0.55000000000000004">
      <c r="A111" s="19">
        <v>43962</v>
      </c>
      <c r="B111" s="33">
        <v>107</v>
      </c>
      <c r="C111" s="33">
        <v>3242</v>
      </c>
      <c r="D111" s="33">
        <v>29</v>
      </c>
      <c r="E111" s="33">
        <v>1045</v>
      </c>
      <c r="F111" s="33">
        <v>439</v>
      </c>
      <c r="G111" s="33">
        <v>227</v>
      </c>
      <c r="H111" s="33">
        <v>1494</v>
      </c>
      <c r="I111" s="33">
        <v>552</v>
      </c>
      <c r="J111" s="33">
        <v>7135</v>
      </c>
    </row>
    <row r="112" spans="1:10" x14ac:dyDescent="0.55000000000000004">
      <c r="A112" s="19">
        <v>43963</v>
      </c>
      <c r="B112" s="33">
        <v>107</v>
      </c>
      <c r="C112" s="33">
        <v>3242</v>
      </c>
      <c r="D112" s="33">
        <v>29</v>
      </c>
      <c r="E112" s="33">
        <v>1051</v>
      </c>
      <c r="F112" s="33">
        <v>439</v>
      </c>
      <c r="G112" s="33">
        <v>227</v>
      </c>
      <c r="H112" s="33">
        <v>1509</v>
      </c>
      <c r="I112" s="33">
        <v>553</v>
      </c>
      <c r="J112" s="33">
        <v>7157</v>
      </c>
    </row>
    <row r="113" spans="1:10" x14ac:dyDescent="0.55000000000000004">
      <c r="A113" s="19">
        <v>43964</v>
      </c>
      <c r="B113" s="33">
        <v>107</v>
      </c>
      <c r="C113" s="33">
        <v>3248</v>
      </c>
      <c r="D113" s="33">
        <v>29</v>
      </c>
      <c r="E113" s="33">
        <v>1051</v>
      </c>
      <c r="F113" s="33">
        <v>439</v>
      </c>
      <c r="G113" s="33">
        <v>227</v>
      </c>
      <c r="H113" s="33">
        <v>1514</v>
      </c>
      <c r="I113" s="33">
        <v>553</v>
      </c>
      <c r="J113" s="33">
        <v>7168</v>
      </c>
    </row>
    <row r="114" spans="1:10" x14ac:dyDescent="0.55000000000000004">
      <c r="A114" s="19">
        <v>43965</v>
      </c>
      <c r="B114" s="33">
        <v>107</v>
      </c>
      <c r="C114" s="33">
        <v>3252</v>
      </c>
      <c r="D114" s="33">
        <v>29</v>
      </c>
      <c r="E114" s="33">
        <v>1052</v>
      </c>
      <c r="F114" s="33">
        <v>439</v>
      </c>
      <c r="G114" s="33">
        <v>227</v>
      </c>
      <c r="H114" s="33">
        <v>1523</v>
      </c>
      <c r="I114" s="33">
        <v>554</v>
      </c>
      <c r="J114" s="33">
        <v>7183</v>
      </c>
    </row>
    <row r="115" spans="1:10" x14ac:dyDescent="0.55000000000000004">
      <c r="A115" s="19">
        <v>43966</v>
      </c>
      <c r="B115" s="33">
        <v>107</v>
      </c>
      <c r="C115" s="33">
        <v>3260</v>
      </c>
      <c r="D115" s="33">
        <v>29</v>
      </c>
      <c r="E115" s="33">
        <v>1054</v>
      </c>
      <c r="F115" s="33">
        <v>439</v>
      </c>
      <c r="G115" s="33">
        <v>228</v>
      </c>
      <c r="H115" s="33">
        <v>1543</v>
      </c>
      <c r="I115" s="33">
        <v>554</v>
      </c>
      <c r="J115" s="33">
        <v>7214</v>
      </c>
    </row>
    <row r="116" spans="1:10" x14ac:dyDescent="0.55000000000000004">
      <c r="A116" s="19">
        <v>43967</v>
      </c>
      <c r="B116" s="33">
        <v>107</v>
      </c>
      <c r="C116" s="33">
        <v>3263</v>
      </c>
      <c r="D116" s="33">
        <v>29</v>
      </c>
      <c r="E116" s="33">
        <v>1055</v>
      </c>
      <c r="F116" s="33">
        <v>439</v>
      </c>
      <c r="G116" s="33">
        <v>228</v>
      </c>
      <c r="H116" s="33">
        <v>1554</v>
      </c>
      <c r="I116" s="33">
        <v>555</v>
      </c>
      <c r="J116" s="33">
        <v>7230</v>
      </c>
    </row>
    <row r="117" spans="1:10" x14ac:dyDescent="0.55000000000000004">
      <c r="A117" s="19">
        <v>43968</v>
      </c>
      <c r="B117" s="33">
        <v>107</v>
      </c>
      <c r="C117" s="33">
        <v>3264</v>
      </c>
      <c r="D117" s="33">
        <v>29</v>
      </c>
      <c r="E117" s="33">
        <v>1055</v>
      </c>
      <c r="F117" s="33">
        <v>439</v>
      </c>
      <c r="G117" s="33">
        <v>228</v>
      </c>
      <c r="H117" s="33">
        <v>1561</v>
      </c>
      <c r="I117" s="33">
        <v>556</v>
      </c>
      <c r="J117" s="33">
        <v>7239</v>
      </c>
    </row>
    <row r="118" spans="1:10" x14ac:dyDescent="0.55000000000000004">
      <c r="A118" s="19">
        <v>43969</v>
      </c>
      <c r="B118" s="33">
        <v>107</v>
      </c>
      <c r="C118" s="33">
        <v>3265</v>
      </c>
      <c r="D118" s="33">
        <v>29</v>
      </c>
      <c r="E118" s="33">
        <v>1057</v>
      </c>
      <c r="F118" s="33">
        <v>439</v>
      </c>
      <c r="G118" s="33">
        <v>228</v>
      </c>
      <c r="H118" s="33">
        <v>1567</v>
      </c>
      <c r="I118" s="33">
        <v>557</v>
      </c>
      <c r="J118" s="33">
        <v>7249</v>
      </c>
    </row>
    <row r="119" spans="1:10" x14ac:dyDescent="0.55000000000000004">
      <c r="A119" s="19">
        <v>43970</v>
      </c>
      <c r="B119" s="33">
        <v>107</v>
      </c>
      <c r="C119" s="33">
        <v>3267</v>
      </c>
      <c r="D119" s="33">
        <v>29</v>
      </c>
      <c r="E119" s="33">
        <v>1057</v>
      </c>
      <c r="F119" s="33">
        <v>439</v>
      </c>
      <c r="G119" s="33">
        <v>228</v>
      </c>
      <c r="H119" s="33">
        <v>1573</v>
      </c>
      <c r="I119" s="33">
        <v>557</v>
      </c>
      <c r="J119" s="33">
        <v>7257</v>
      </c>
    </row>
    <row r="120" spans="1:10" x14ac:dyDescent="0.55000000000000004">
      <c r="A120" s="19">
        <v>43971</v>
      </c>
      <c r="B120" s="33">
        <v>107</v>
      </c>
      <c r="C120" s="33">
        <v>3270</v>
      </c>
      <c r="D120" s="33">
        <v>29</v>
      </c>
      <c r="E120" s="33">
        <v>1058</v>
      </c>
      <c r="F120" s="33">
        <v>439</v>
      </c>
      <c r="G120" s="33">
        <v>228</v>
      </c>
      <c r="H120" s="33">
        <v>1580</v>
      </c>
      <c r="I120" s="33">
        <v>557</v>
      </c>
      <c r="J120" s="33">
        <v>7268</v>
      </c>
    </row>
    <row r="121" spans="1:10" x14ac:dyDescent="0.55000000000000004">
      <c r="A121" s="19">
        <v>43972</v>
      </c>
      <c r="B121" s="33">
        <v>107</v>
      </c>
      <c r="C121" s="33">
        <v>3271</v>
      </c>
      <c r="D121" s="33">
        <v>29</v>
      </c>
      <c r="E121" s="33">
        <v>1058</v>
      </c>
      <c r="F121" s="33">
        <v>439</v>
      </c>
      <c r="G121" s="33">
        <v>228</v>
      </c>
      <c r="H121" s="33">
        <v>1581</v>
      </c>
      <c r="I121" s="33">
        <v>557</v>
      </c>
      <c r="J121" s="33">
        <v>7270</v>
      </c>
    </row>
    <row r="122" spans="1:10" x14ac:dyDescent="0.55000000000000004">
      <c r="A122" s="19">
        <v>43973</v>
      </c>
      <c r="B122" s="33">
        <v>107</v>
      </c>
      <c r="C122" s="33">
        <v>3273</v>
      </c>
      <c r="D122" s="33">
        <v>29</v>
      </c>
      <c r="E122" s="33">
        <v>1058</v>
      </c>
      <c r="F122" s="33">
        <v>439</v>
      </c>
      <c r="G122" s="33">
        <v>228</v>
      </c>
      <c r="H122" s="33">
        <v>1593</v>
      </c>
      <c r="I122" s="33">
        <v>557</v>
      </c>
      <c r="J122" s="33">
        <v>7284</v>
      </c>
    </row>
    <row r="123" spans="1:10" x14ac:dyDescent="0.55000000000000004">
      <c r="A123" s="19">
        <v>43974</v>
      </c>
      <c r="B123" s="33">
        <v>107</v>
      </c>
      <c r="C123" s="33">
        <v>3275</v>
      </c>
      <c r="D123" s="33">
        <v>29</v>
      </c>
      <c r="E123" s="33">
        <v>1060</v>
      </c>
      <c r="F123" s="33">
        <v>439</v>
      </c>
      <c r="G123" s="33">
        <v>228</v>
      </c>
      <c r="H123" s="33">
        <v>1602</v>
      </c>
      <c r="I123" s="33">
        <v>560</v>
      </c>
      <c r="J123" s="33">
        <v>7300</v>
      </c>
    </row>
    <row r="124" spans="1:10" x14ac:dyDescent="0.55000000000000004">
      <c r="A124" s="19">
        <v>43975</v>
      </c>
      <c r="B124" s="33">
        <v>107</v>
      </c>
      <c r="C124" s="33">
        <v>3276</v>
      </c>
      <c r="D124" s="33">
        <v>29</v>
      </c>
      <c r="E124" s="33">
        <v>1061</v>
      </c>
      <c r="F124" s="33">
        <v>439</v>
      </c>
      <c r="G124" s="33">
        <v>228</v>
      </c>
      <c r="H124" s="33">
        <v>1603</v>
      </c>
      <c r="I124" s="33">
        <v>560</v>
      </c>
      <c r="J124" s="33">
        <v>7303</v>
      </c>
    </row>
    <row r="125" spans="1:10" x14ac:dyDescent="0.55000000000000004">
      <c r="A125" s="19">
        <v>43976</v>
      </c>
      <c r="B125" s="33">
        <v>107</v>
      </c>
      <c r="C125" s="33">
        <v>3279</v>
      </c>
      <c r="D125" s="33">
        <v>29</v>
      </c>
      <c r="E125" s="33">
        <v>1056</v>
      </c>
      <c r="F125" s="33">
        <v>439</v>
      </c>
      <c r="G125" s="33">
        <v>228</v>
      </c>
      <c r="H125" s="33">
        <v>1605</v>
      </c>
      <c r="I125" s="33">
        <v>564</v>
      </c>
      <c r="J125" s="33">
        <v>7307</v>
      </c>
    </row>
    <row r="126" spans="1:10" x14ac:dyDescent="0.55000000000000004">
      <c r="A126" s="19">
        <v>43977</v>
      </c>
      <c r="B126" s="33">
        <v>107</v>
      </c>
      <c r="C126" s="33">
        <v>3281</v>
      </c>
      <c r="D126" s="33">
        <v>29</v>
      </c>
      <c r="E126" s="33">
        <v>1057</v>
      </c>
      <c r="F126" s="33">
        <v>440</v>
      </c>
      <c r="G126" s="33">
        <v>228</v>
      </c>
      <c r="H126" s="33">
        <v>1610</v>
      </c>
      <c r="I126" s="33">
        <v>570</v>
      </c>
      <c r="J126" s="33">
        <v>7322</v>
      </c>
    </row>
    <row r="127" spans="1:10" x14ac:dyDescent="0.55000000000000004">
      <c r="A127" s="19">
        <v>43978</v>
      </c>
      <c r="B127" s="33">
        <v>107</v>
      </c>
      <c r="C127" s="33">
        <v>3278</v>
      </c>
      <c r="D127" s="33">
        <v>29</v>
      </c>
      <c r="E127" s="33">
        <v>1058</v>
      </c>
      <c r="F127" s="33">
        <v>440</v>
      </c>
      <c r="G127" s="33">
        <v>228</v>
      </c>
      <c r="H127" s="33">
        <v>1618</v>
      </c>
      <c r="I127" s="33">
        <v>570</v>
      </c>
      <c r="J127" s="33">
        <v>7328</v>
      </c>
    </row>
    <row r="128" spans="1:10" x14ac:dyDescent="0.55000000000000004">
      <c r="A128" s="19">
        <v>43979</v>
      </c>
      <c r="B128" s="33">
        <v>107</v>
      </c>
      <c r="C128" s="33">
        <v>3279</v>
      </c>
      <c r="D128" s="33">
        <v>29</v>
      </c>
      <c r="E128" s="33">
        <v>1058</v>
      </c>
      <c r="F128" s="33">
        <v>440</v>
      </c>
      <c r="G128" s="33">
        <v>228</v>
      </c>
      <c r="H128" s="33">
        <v>1628</v>
      </c>
      <c r="I128" s="33">
        <v>577</v>
      </c>
      <c r="J128" s="33">
        <v>7346</v>
      </c>
    </row>
    <row r="129" spans="1:10" x14ac:dyDescent="0.55000000000000004">
      <c r="A129" s="19">
        <v>43980</v>
      </c>
      <c r="B129" s="33">
        <v>107</v>
      </c>
      <c r="C129" s="33">
        <v>3281</v>
      </c>
      <c r="D129" s="33">
        <v>29</v>
      </c>
      <c r="E129" s="33">
        <v>1058</v>
      </c>
      <c r="F129" s="33">
        <v>440</v>
      </c>
      <c r="G129" s="33">
        <v>228</v>
      </c>
      <c r="H129" s="33">
        <v>1634</v>
      </c>
      <c r="I129" s="33">
        <v>585</v>
      </c>
      <c r="J129" s="33">
        <v>7362</v>
      </c>
    </row>
    <row r="130" spans="1:10" x14ac:dyDescent="0.55000000000000004">
      <c r="A130" s="19">
        <v>43981</v>
      </c>
      <c r="B130" s="33">
        <v>107</v>
      </c>
      <c r="C130" s="33">
        <v>3281</v>
      </c>
      <c r="D130" s="33">
        <v>29</v>
      </c>
      <c r="E130" s="33">
        <v>1058</v>
      </c>
      <c r="F130" s="33">
        <v>440</v>
      </c>
      <c r="G130" s="33">
        <v>228</v>
      </c>
      <c r="H130" s="33">
        <v>1645</v>
      </c>
      <c r="I130" s="33">
        <v>586</v>
      </c>
      <c r="J130" s="33">
        <v>7374</v>
      </c>
    </row>
    <row r="131" spans="1:10" x14ac:dyDescent="0.55000000000000004">
      <c r="A131" s="19">
        <v>43982</v>
      </c>
      <c r="B131" s="33">
        <v>107</v>
      </c>
      <c r="C131" s="33">
        <v>3284</v>
      </c>
      <c r="D131" s="33">
        <v>29</v>
      </c>
      <c r="E131" s="33">
        <v>1058</v>
      </c>
      <c r="F131" s="33">
        <v>440</v>
      </c>
      <c r="G131" s="33">
        <v>228</v>
      </c>
      <c r="H131" s="33">
        <v>1649</v>
      </c>
      <c r="I131" s="33">
        <v>589</v>
      </c>
      <c r="J131" s="33">
        <v>7384</v>
      </c>
    </row>
    <row r="132" spans="1:10" x14ac:dyDescent="0.55000000000000004">
      <c r="A132" s="19">
        <v>43983</v>
      </c>
      <c r="B132" s="33">
        <v>107</v>
      </c>
      <c r="C132" s="33">
        <v>3287</v>
      </c>
      <c r="D132" s="33">
        <v>29</v>
      </c>
      <c r="E132" s="33">
        <v>1058</v>
      </c>
      <c r="F132" s="33">
        <v>440</v>
      </c>
      <c r="G132" s="33">
        <v>228</v>
      </c>
      <c r="H132" s="33">
        <v>1653</v>
      </c>
      <c r="I132" s="33">
        <v>591</v>
      </c>
      <c r="J132" s="33">
        <v>7393</v>
      </c>
    </row>
    <row r="133" spans="1:10" x14ac:dyDescent="0.55000000000000004">
      <c r="A133" s="19">
        <v>43984</v>
      </c>
      <c r="B133" s="33">
        <v>107</v>
      </c>
      <c r="C133" s="33">
        <v>3293</v>
      </c>
      <c r="D133" s="33">
        <v>29</v>
      </c>
      <c r="E133" s="33">
        <v>1059</v>
      </c>
      <c r="F133" s="33">
        <v>440</v>
      </c>
      <c r="G133" s="33">
        <v>228</v>
      </c>
      <c r="H133" s="33">
        <v>1663</v>
      </c>
      <c r="I133" s="33">
        <v>591</v>
      </c>
      <c r="J133" s="33">
        <v>7410</v>
      </c>
    </row>
    <row r="134" spans="1:10" x14ac:dyDescent="0.55000000000000004">
      <c r="A134" s="19">
        <v>43985</v>
      </c>
      <c r="B134" s="33">
        <v>107</v>
      </c>
      <c r="C134" s="33">
        <v>3293</v>
      </c>
      <c r="D134" s="33">
        <v>29</v>
      </c>
      <c r="E134" s="33">
        <v>1059</v>
      </c>
      <c r="F134" s="33">
        <v>440</v>
      </c>
      <c r="G134" s="33">
        <v>228</v>
      </c>
      <c r="H134" s="33">
        <v>1670</v>
      </c>
      <c r="I134" s="33">
        <v>592</v>
      </c>
      <c r="J134" s="33">
        <v>7418</v>
      </c>
    </row>
    <row r="135" spans="1:10" x14ac:dyDescent="0.55000000000000004">
      <c r="A135" s="19">
        <v>43986</v>
      </c>
      <c r="B135" s="33">
        <v>107</v>
      </c>
      <c r="C135" s="33">
        <v>3295</v>
      </c>
      <c r="D135" s="33">
        <v>29</v>
      </c>
      <c r="E135" s="33">
        <v>1060</v>
      </c>
      <c r="F135" s="33">
        <v>440</v>
      </c>
      <c r="G135" s="33">
        <v>228</v>
      </c>
      <c r="H135" s="33">
        <v>1678</v>
      </c>
      <c r="I135" s="33">
        <v>592</v>
      </c>
      <c r="J135" s="33">
        <v>7429</v>
      </c>
    </row>
    <row r="136" spans="1:10" x14ac:dyDescent="0.55000000000000004">
      <c r="A136" s="19">
        <v>43987</v>
      </c>
      <c r="B136" s="33">
        <v>107</v>
      </c>
      <c r="C136" s="33">
        <v>3299</v>
      </c>
      <c r="D136" s="33">
        <v>29</v>
      </c>
      <c r="E136" s="33">
        <v>1060</v>
      </c>
      <c r="F136" s="33">
        <v>440</v>
      </c>
      <c r="G136" s="33">
        <v>228</v>
      </c>
      <c r="H136" s="33">
        <v>1681</v>
      </c>
      <c r="I136" s="33">
        <v>596</v>
      </c>
      <c r="J136" s="33">
        <v>7440</v>
      </c>
    </row>
    <row r="137" spans="1:10" x14ac:dyDescent="0.55000000000000004">
      <c r="A137" s="19">
        <v>43988</v>
      </c>
      <c r="B137" s="33">
        <v>107</v>
      </c>
      <c r="C137" s="33">
        <v>3299</v>
      </c>
      <c r="D137" s="33">
        <v>29</v>
      </c>
      <c r="E137" s="33">
        <v>1061</v>
      </c>
      <c r="F137" s="33">
        <v>440</v>
      </c>
      <c r="G137" s="33">
        <v>228</v>
      </c>
      <c r="H137" s="33">
        <v>1681</v>
      </c>
      <c r="I137" s="33">
        <v>599</v>
      </c>
      <c r="J137" s="33">
        <v>7444</v>
      </c>
    </row>
    <row r="138" spans="1:10" x14ac:dyDescent="0.55000000000000004">
      <c r="A138" s="19">
        <v>43989</v>
      </c>
      <c r="B138" s="33">
        <v>108</v>
      </c>
      <c r="C138" s="33">
        <v>3298</v>
      </c>
      <c r="D138" s="33">
        <v>29</v>
      </c>
      <c r="E138" s="33">
        <v>1062</v>
      </c>
      <c r="F138" s="33">
        <v>440</v>
      </c>
      <c r="G138" s="33">
        <v>228</v>
      </c>
      <c r="H138" s="33">
        <v>1685</v>
      </c>
      <c r="I138" s="33">
        <v>599</v>
      </c>
      <c r="J138" s="33">
        <v>7449</v>
      </c>
    </row>
    <row r="139" spans="1:10" x14ac:dyDescent="0.55000000000000004">
      <c r="A139" s="19">
        <v>43990</v>
      </c>
      <c r="B139" s="33">
        <v>108</v>
      </c>
      <c r="C139" s="33">
        <v>3301</v>
      </c>
      <c r="D139" s="33">
        <v>29</v>
      </c>
      <c r="E139" s="33">
        <v>1062</v>
      </c>
      <c r="F139" s="33">
        <v>440</v>
      </c>
      <c r="G139" s="33">
        <v>228</v>
      </c>
      <c r="H139" s="33">
        <v>1687</v>
      </c>
      <c r="I139" s="33">
        <v>599</v>
      </c>
      <c r="J139" s="33">
        <v>7454</v>
      </c>
    </row>
    <row r="140" spans="1:10" x14ac:dyDescent="0.55000000000000004">
      <c r="A140" s="19">
        <v>43991</v>
      </c>
      <c r="B140" s="33">
        <v>108</v>
      </c>
      <c r="C140" s="33">
        <v>3303</v>
      </c>
      <c r="D140" s="33">
        <v>29</v>
      </c>
      <c r="E140" s="33">
        <v>1062</v>
      </c>
      <c r="F140" s="33">
        <v>440</v>
      </c>
      <c r="G140" s="33">
        <v>228</v>
      </c>
      <c r="H140" s="33">
        <v>1687</v>
      </c>
      <c r="I140" s="33">
        <v>599</v>
      </c>
      <c r="J140" s="33">
        <v>7456</v>
      </c>
    </row>
    <row r="141" spans="1:10" x14ac:dyDescent="0.55000000000000004">
      <c r="A141" s="19">
        <v>43992</v>
      </c>
      <c r="B141" s="33">
        <v>108</v>
      </c>
      <c r="C141" s="33">
        <v>3306</v>
      </c>
      <c r="D141" s="33">
        <v>29</v>
      </c>
      <c r="E141" s="33">
        <v>1062</v>
      </c>
      <c r="F141" s="33">
        <v>440</v>
      </c>
      <c r="G141" s="33">
        <v>228</v>
      </c>
      <c r="H141" s="33">
        <v>1691</v>
      </c>
      <c r="I141" s="33">
        <v>601</v>
      </c>
      <c r="J141" s="33">
        <v>7465</v>
      </c>
    </row>
    <row r="142" spans="1:10" x14ac:dyDescent="0.55000000000000004">
      <c r="A142" s="19">
        <v>43993</v>
      </c>
      <c r="B142" s="33">
        <v>108</v>
      </c>
      <c r="C142" s="33">
        <v>3306</v>
      </c>
      <c r="D142" s="33">
        <v>29</v>
      </c>
      <c r="E142" s="33">
        <v>1063</v>
      </c>
      <c r="F142" s="33">
        <v>440</v>
      </c>
      <c r="G142" s="33">
        <v>228</v>
      </c>
      <c r="H142" s="33">
        <v>1699</v>
      </c>
      <c r="I142" s="33">
        <v>601</v>
      </c>
      <c r="J142" s="33">
        <v>7474</v>
      </c>
    </row>
    <row r="143" spans="1:10" x14ac:dyDescent="0.55000000000000004">
      <c r="A143" s="19">
        <v>43994</v>
      </c>
      <c r="B143" s="33">
        <v>108</v>
      </c>
      <c r="C143" s="33">
        <v>3305</v>
      </c>
      <c r="D143" s="33">
        <v>29</v>
      </c>
      <c r="E143" s="33">
        <v>1064</v>
      </c>
      <c r="F143" s="33">
        <v>440</v>
      </c>
      <c r="G143" s="33">
        <v>228</v>
      </c>
      <c r="H143" s="33">
        <v>1703</v>
      </c>
      <c r="I143" s="33">
        <v>602</v>
      </c>
      <c r="J143" s="33">
        <v>7479</v>
      </c>
    </row>
    <row r="144" spans="1:10" x14ac:dyDescent="0.55000000000000004">
      <c r="A144" s="19">
        <v>43995</v>
      </c>
      <c r="B144" s="33">
        <v>108</v>
      </c>
      <c r="C144" s="33">
        <v>3308</v>
      </c>
      <c r="D144" s="33">
        <v>29</v>
      </c>
      <c r="E144" s="33">
        <v>1065</v>
      </c>
      <c r="F144" s="33">
        <v>440</v>
      </c>
      <c r="G144" s="33">
        <v>228</v>
      </c>
      <c r="H144" s="33">
        <v>1711</v>
      </c>
      <c r="I144" s="33">
        <v>602</v>
      </c>
      <c r="J144" s="33">
        <v>7491</v>
      </c>
    </row>
    <row r="145" spans="1:10" x14ac:dyDescent="0.55000000000000004">
      <c r="A145" s="19">
        <v>43996</v>
      </c>
      <c r="B145" s="33">
        <v>108</v>
      </c>
      <c r="C145" s="33">
        <v>3317</v>
      </c>
      <c r="D145" s="33">
        <v>29</v>
      </c>
      <c r="E145" s="33">
        <v>1065</v>
      </c>
      <c r="F145" s="33">
        <v>440</v>
      </c>
      <c r="G145" s="33">
        <v>228</v>
      </c>
      <c r="H145" s="33">
        <v>1720</v>
      </c>
      <c r="I145" s="33">
        <v>602</v>
      </c>
      <c r="J145" s="33">
        <v>7509</v>
      </c>
    </row>
    <row r="146" spans="1:10" x14ac:dyDescent="0.55000000000000004">
      <c r="A146" s="19">
        <v>43997</v>
      </c>
      <c r="B146" s="33">
        <v>108</v>
      </c>
      <c r="C146" s="33">
        <v>3320</v>
      </c>
      <c r="D146" s="33">
        <v>29</v>
      </c>
      <c r="E146" s="33">
        <v>1065</v>
      </c>
      <c r="F146" s="33">
        <v>440</v>
      </c>
      <c r="G146" s="33">
        <v>228</v>
      </c>
      <c r="H146" s="33">
        <v>1732</v>
      </c>
      <c r="I146" s="33">
        <v>602</v>
      </c>
      <c r="J146" s="33">
        <v>7524</v>
      </c>
    </row>
    <row r="147" spans="1:10" x14ac:dyDescent="0.55000000000000004">
      <c r="A147" s="19">
        <v>43998</v>
      </c>
      <c r="B147" s="33">
        <v>108</v>
      </c>
      <c r="C147" s="33">
        <v>3323</v>
      </c>
      <c r="D147" s="33">
        <v>29</v>
      </c>
      <c r="E147" s="33">
        <v>1065</v>
      </c>
      <c r="F147" s="33">
        <v>440</v>
      </c>
      <c r="G147" s="33">
        <v>228</v>
      </c>
      <c r="H147" s="33">
        <v>1741</v>
      </c>
      <c r="I147" s="33">
        <v>602</v>
      </c>
      <c r="J147" s="33">
        <v>7536</v>
      </c>
    </row>
    <row r="148" spans="1:10" x14ac:dyDescent="0.55000000000000004">
      <c r="A148" s="19">
        <v>43999</v>
      </c>
      <c r="B148" s="33">
        <v>108</v>
      </c>
      <c r="C148" s="33">
        <v>3324</v>
      </c>
      <c r="D148" s="33">
        <v>29</v>
      </c>
      <c r="E148" s="33">
        <v>1066</v>
      </c>
      <c r="F148" s="33">
        <v>440</v>
      </c>
      <c r="G148" s="33">
        <v>228</v>
      </c>
      <c r="H148" s="33">
        <v>1762</v>
      </c>
      <c r="I148" s="33">
        <v>602</v>
      </c>
      <c r="J148" s="33">
        <v>7559</v>
      </c>
    </row>
    <row r="149" spans="1:10" x14ac:dyDescent="0.55000000000000004">
      <c r="A149" s="19">
        <v>44000</v>
      </c>
      <c r="B149" s="33">
        <v>108</v>
      </c>
      <c r="C149" s="33">
        <v>3326</v>
      </c>
      <c r="D149" s="33">
        <v>29</v>
      </c>
      <c r="E149" s="33">
        <v>1066</v>
      </c>
      <c r="F149" s="33">
        <v>440</v>
      </c>
      <c r="G149" s="33">
        <v>228</v>
      </c>
      <c r="H149" s="33">
        <v>1780</v>
      </c>
      <c r="I149" s="33">
        <v>603</v>
      </c>
      <c r="J149" s="33">
        <v>7580</v>
      </c>
    </row>
    <row r="150" spans="1:10" x14ac:dyDescent="0.55000000000000004">
      <c r="A150" s="19">
        <v>44001</v>
      </c>
      <c r="B150" s="33">
        <v>108</v>
      </c>
      <c r="C150" s="33">
        <v>3332</v>
      </c>
      <c r="D150" s="33">
        <v>29</v>
      </c>
      <c r="E150" s="33">
        <v>1066</v>
      </c>
      <c r="F150" s="33">
        <v>440</v>
      </c>
      <c r="G150" s="33">
        <v>228</v>
      </c>
      <c r="H150" s="33">
        <v>1792</v>
      </c>
      <c r="I150" s="33">
        <v>603</v>
      </c>
      <c r="J150" s="33">
        <v>7598</v>
      </c>
    </row>
    <row r="151" spans="1:10" x14ac:dyDescent="0.55000000000000004">
      <c r="A151" s="19">
        <v>44002</v>
      </c>
      <c r="B151" s="33">
        <v>108</v>
      </c>
      <c r="C151" s="33">
        <v>3333</v>
      </c>
      <c r="D151" s="33">
        <v>29</v>
      </c>
      <c r="E151" s="33">
        <v>1066</v>
      </c>
      <c r="F151" s="33">
        <v>440</v>
      </c>
      <c r="G151" s="33">
        <v>228</v>
      </c>
      <c r="H151" s="33">
        <v>1817</v>
      </c>
      <c r="I151" s="33">
        <v>604</v>
      </c>
      <c r="J151" s="33">
        <v>7625</v>
      </c>
    </row>
    <row r="152" spans="1:10" x14ac:dyDescent="0.55000000000000004">
      <c r="A152" s="19">
        <v>44003</v>
      </c>
      <c r="B152" s="33">
        <v>108</v>
      </c>
      <c r="C152" s="33">
        <v>3338</v>
      </c>
      <c r="D152" s="33">
        <v>29</v>
      </c>
      <c r="E152" s="33">
        <v>1066</v>
      </c>
      <c r="F152" s="33">
        <v>440</v>
      </c>
      <c r="G152" s="33">
        <v>228</v>
      </c>
      <c r="H152" s="33">
        <v>1836</v>
      </c>
      <c r="I152" s="33">
        <v>605</v>
      </c>
      <c r="J152" s="33">
        <v>7650</v>
      </c>
    </row>
    <row r="153" spans="1:10" x14ac:dyDescent="0.55000000000000004">
      <c r="A153" s="19">
        <v>44004</v>
      </c>
      <c r="B153" s="33">
        <v>108</v>
      </c>
      <c r="C153" s="33">
        <v>3340</v>
      </c>
      <c r="D153" s="33">
        <v>29</v>
      </c>
      <c r="E153" s="33">
        <v>1066</v>
      </c>
      <c r="F153" s="33">
        <v>440</v>
      </c>
      <c r="G153" s="33">
        <v>228</v>
      </c>
      <c r="H153" s="33">
        <v>1847</v>
      </c>
      <c r="I153" s="33">
        <v>605</v>
      </c>
      <c r="J153" s="33">
        <v>7663</v>
      </c>
    </row>
    <row r="154" spans="1:10" x14ac:dyDescent="0.55000000000000004">
      <c r="A154" s="19">
        <v>44005</v>
      </c>
      <c r="B154" s="33">
        <v>108</v>
      </c>
      <c r="C154" s="33">
        <v>3339</v>
      </c>
      <c r="D154" s="33">
        <v>29</v>
      </c>
      <c r="E154" s="33">
        <v>1066</v>
      </c>
      <c r="F154" s="33">
        <v>440</v>
      </c>
      <c r="G154" s="33">
        <v>228</v>
      </c>
      <c r="H154" s="33">
        <v>1864</v>
      </c>
      <c r="I154" s="33">
        <v>607</v>
      </c>
      <c r="J154" s="33">
        <v>7681</v>
      </c>
    </row>
    <row r="155" spans="1:10" x14ac:dyDescent="0.55000000000000004">
      <c r="A155" s="19">
        <v>44006</v>
      </c>
      <c r="B155" s="33">
        <v>108</v>
      </c>
      <c r="C155" s="33">
        <v>3348</v>
      </c>
      <c r="D155" s="33">
        <v>29</v>
      </c>
      <c r="E155" s="33">
        <v>1066</v>
      </c>
      <c r="F155" s="33">
        <v>440</v>
      </c>
      <c r="G155" s="33">
        <v>228</v>
      </c>
      <c r="H155" s="33">
        <v>1884</v>
      </c>
      <c r="I155" s="33">
        <v>607</v>
      </c>
      <c r="J155" s="33">
        <v>7710</v>
      </c>
    </row>
    <row r="156" spans="1:10" x14ac:dyDescent="0.55000000000000004">
      <c r="A156" s="19">
        <v>44007</v>
      </c>
      <c r="B156" s="33">
        <v>108</v>
      </c>
      <c r="C156" s="33">
        <v>3351</v>
      </c>
      <c r="D156" s="33">
        <v>29</v>
      </c>
      <c r="E156" s="33">
        <v>1066</v>
      </c>
      <c r="F156" s="33">
        <v>440</v>
      </c>
      <c r="G156" s="33">
        <v>228</v>
      </c>
      <c r="H156" s="33">
        <v>1917</v>
      </c>
      <c r="I156" s="33">
        <v>608</v>
      </c>
      <c r="J156" s="33">
        <v>7747</v>
      </c>
    </row>
    <row r="157" spans="1:10" x14ac:dyDescent="0.55000000000000004">
      <c r="A157" s="19">
        <v>44008</v>
      </c>
      <c r="B157" s="33">
        <v>108</v>
      </c>
      <c r="C157" s="33">
        <v>3357</v>
      </c>
      <c r="D157" s="33">
        <v>29</v>
      </c>
      <c r="E157" s="33">
        <v>1067</v>
      </c>
      <c r="F157" s="33">
        <v>440</v>
      </c>
      <c r="G157" s="33">
        <v>228</v>
      </c>
      <c r="H157" s="33">
        <v>1947</v>
      </c>
      <c r="I157" s="33">
        <v>608</v>
      </c>
      <c r="J157" s="33">
        <v>7784</v>
      </c>
    </row>
    <row r="158" spans="1:10" x14ac:dyDescent="0.55000000000000004">
      <c r="A158" s="19">
        <v>44009</v>
      </c>
      <c r="B158" s="33">
        <v>108</v>
      </c>
      <c r="C158" s="33">
        <v>3363</v>
      </c>
      <c r="D158" s="33">
        <v>29</v>
      </c>
      <c r="E158" s="33">
        <v>1067</v>
      </c>
      <c r="F158" s="33">
        <v>440</v>
      </c>
      <c r="G158" s="33">
        <v>228</v>
      </c>
      <c r="H158" s="33">
        <v>1987</v>
      </c>
      <c r="I158" s="33">
        <v>608</v>
      </c>
      <c r="J158" s="33">
        <v>7830</v>
      </c>
    </row>
    <row r="159" spans="1:10" x14ac:dyDescent="0.55000000000000004">
      <c r="A159" s="19">
        <v>44010</v>
      </c>
      <c r="B159" s="33">
        <v>108</v>
      </c>
      <c r="C159" s="33">
        <v>3366</v>
      </c>
      <c r="D159" s="33">
        <v>29</v>
      </c>
      <c r="E159" s="33">
        <v>1067</v>
      </c>
      <c r="F159" s="33">
        <v>440</v>
      </c>
      <c r="G159" s="33">
        <v>228</v>
      </c>
      <c r="H159" s="33">
        <v>2028</v>
      </c>
      <c r="I159" s="33">
        <v>609</v>
      </c>
      <c r="J159" s="33">
        <v>7875</v>
      </c>
    </row>
    <row r="160" spans="1:10" x14ac:dyDescent="0.55000000000000004">
      <c r="A160" s="19">
        <v>44011</v>
      </c>
      <c r="B160" s="33">
        <v>108</v>
      </c>
      <c r="C160" s="33">
        <v>3373</v>
      </c>
      <c r="D160" s="33">
        <v>29</v>
      </c>
      <c r="E160" s="33">
        <v>1067</v>
      </c>
      <c r="F160" s="33">
        <v>443</v>
      </c>
      <c r="G160" s="33">
        <v>228</v>
      </c>
      <c r="H160" s="33">
        <v>2099</v>
      </c>
      <c r="I160" s="33">
        <v>609</v>
      </c>
      <c r="J160" s="33">
        <v>7956</v>
      </c>
    </row>
    <row r="161" spans="1:10" x14ac:dyDescent="0.55000000000000004">
      <c r="A161" s="19">
        <v>44012</v>
      </c>
      <c r="B161" s="33">
        <v>108</v>
      </c>
      <c r="C161" s="33">
        <v>3378</v>
      </c>
      <c r="D161" s="33">
        <v>29</v>
      </c>
      <c r="E161" s="33">
        <v>1067</v>
      </c>
      <c r="F161" s="33">
        <v>443</v>
      </c>
      <c r="G161" s="33">
        <v>228</v>
      </c>
      <c r="H161" s="33">
        <v>2159</v>
      </c>
      <c r="I161" s="33">
        <v>611</v>
      </c>
      <c r="J161" s="33">
        <v>8023</v>
      </c>
    </row>
    <row r="162" spans="1:10" x14ac:dyDescent="0.55000000000000004">
      <c r="A162" s="19">
        <v>44013</v>
      </c>
      <c r="B162" s="33">
        <v>108</v>
      </c>
      <c r="C162" s="33">
        <v>3392</v>
      </c>
      <c r="D162" s="33">
        <v>29</v>
      </c>
      <c r="E162" s="33">
        <v>1067</v>
      </c>
      <c r="F162" s="33">
        <v>443</v>
      </c>
      <c r="G162" s="33">
        <v>228</v>
      </c>
      <c r="H162" s="33">
        <v>2231</v>
      </c>
      <c r="I162" s="33">
        <v>611</v>
      </c>
      <c r="J162" s="33">
        <v>8109</v>
      </c>
    </row>
    <row r="163" spans="1:10" x14ac:dyDescent="0.55000000000000004">
      <c r="A163" s="19">
        <v>44014</v>
      </c>
      <c r="B163" s="33">
        <v>108</v>
      </c>
      <c r="C163" s="33">
        <v>3400</v>
      </c>
      <c r="D163" s="33">
        <v>30</v>
      </c>
      <c r="E163" s="33">
        <v>1067</v>
      </c>
      <c r="F163" s="33">
        <v>443</v>
      </c>
      <c r="G163" s="33">
        <v>228</v>
      </c>
      <c r="H163" s="33">
        <v>2303</v>
      </c>
      <c r="I163" s="33">
        <v>611</v>
      </c>
      <c r="J163" s="33">
        <v>8190</v>
      </c>
    </row>
    <row r="164" spans="1:10" x14ac:dyDescent="0.55000000000000004">
      <c r="A164" s="19">
        <v>44015</v>
      </c>
      <c r="B164" s="33">
        <v>108</v>
      </c>
      <c r="C164" s="33">
        <v>3400</v>
      </c>
      <c r="D164" s="33">
        <v>30</v>
      </c>
      <c r="E164" s="33">
        <v>1067</v>
      </c>
      <c r="F164" s="33">
        <v>443</v>
      </c>
      <c r="G164" s="33">
        <v>228</v>
      </c>
      <c r="H164" s="33">
        <v>2368</v>
      </c>
      <c r="I164" s="33">
        <v>611</v>
      </c>
      <c r="J164" s="33">
        <v>8255</v>
      </c>
    </row>
    <row r="165" spans="1:10" x14ac:dyDescent="0.55000000000000004">
      <c r="A165" s="19">
        <v>44016</v>
      </c>
      <c r="B165" s="33">
        <v>108</v>
      </c>
      <c r="C165" s="33">
        <v>3405</v>
      </c>
      <c r="D165" s="33">
        <v>30</v>
      </c>
      <c r="E165" s="33">
        <v>1067</v>
      </c>
      <c r="F165" s="33">
        <v>443</v>
      </c>
      <c r="G165" s="33">
        <v>228</v>
      </c>
      <c r="H165" s="33">
        <v>2469</v>
      </c>
      <c r="I165" s="33">
        <v>612</v>
      </c>
      <c r="J165" s="33">
        <v>8362</v>
      </c>
    </row>
    <row r="166" spans="1:10" x14ac:dyDescent="0.55000000000000004">
      <c r="A166" s="19">
        <v>44017</v>
      </c>
      <c r="B166" s="33">
        <v>108</v>
      </c>
      <c r="C166" s="33">
        <v>3419</v>
      </c>
      <c r="D166" s="33">
        <v>30</v>
      </c>
      <c r="E166" s="33">
        <v>1067</v>
      </c>
      <c r="F166" s="33">
        <v>443</v>
      </c>
      <c r="G166" s="33">
        <v>228</v>
      </c>
      <c r="H166" s="33">
        <v>2536</v>
      </c>
      <c r="I166" s="33">
        <v>618</v>
      </c>
      <c r="J166" s="33">
        <v>8449</v>
      </c>
    </row>
    <row r="167" spans="1:10" x14ac:dyDescent="0.55000000000000004">
      <c r="A167" s="19">
        <v>44018</v>
      </c>
      <c r="B167" s="33">
        <v>108</v>
      </c>
      <c r="C167" s="33">
        <v>3429</v>
      </c>
      <c r="D167" s="33">
        <v>30</v>
      </c>
      <c r="E167" s="33">
        <v>1067</v>
      </c>
      <c r="F167" s="33">
        <v>443</v>
      </c>
      <c r="G167" s="33">
        <v>228</v>
      </c>
      <c r="H167" s="33">
        <v>2660</v>
      </c>
      <c r="I167" s="33">
        <v>621</v>
      </c>
      <c r="J167" s="33">
        <v>8586</v>
      </c>
    </row>
    <row r="168" spans="1:10" x14ac:dyDescent="0.55000000000000004">
      <c r="A168" s="19">
        <v>44019</v>
      </c>
      <c r="B168" s="33">
        <v>108</v>
      </c>
      <c r="C168" s="33">
        <v>3433</v>
      </c>
      <c r="D168" s="33">
        <v>30</v>
      </c>
      <c r="E168" s="33">
        <v>1068</v>
      </c>
      <c r="F168" s="33">
        <v>443</v>
      </c>
      <c r="G168" s="33">
        <v>228</v>
      </c>
      <c r="H168" s="33">
        <v>2824</v>
      </c>
      <c r="I168" s="33">
        <v>621</v>
      </c>
      <c r="J168" s="33">
        <v>8755</v>
      </c>
    </row>
    <row r="169" spans="1:10" x14ac:dyDescent="0.55000000000000004">
      <c r="A169" s="19">
        <v>44020</v>
      </c>
      <c r="B169" s="33">
        <v>111</v>
      </c>
      <c r="C169" s="33">
        <v>3440</v>
      </c>
      <c r="D169" s="33">
        <v>30</v>
      </c>
      <c r="E169" s="33">
        <v>1068</v>
      </c>
      <c r="F169" s="33">
        <v>443</v>
      </c>
      <c r="G169" s="33">
        <v>228</v>
      </c>
      <c r="H169" s="33">
        <v>2942</v>
      </c>
      <c r="I169" s="33">
        <v>624</v>
      </c>
      <c r="J169" s="33">
        <v>8886</v>
      </c>
    </row>
    <row r="170" spans="1:10" x14ac:dyDescent="0.55000000000000004">
      <c r="A170" s="19">
        <v>44021</v>
      </c>
      <c r="B170" s="33">
        <v>112</v>
      </c>
      <c r="C170" s="33">
        <v>3453</v>
      </c>
      <c r="D170" s="33">
        <v>30</v>
      </c>
      <c r="E170" s="33">
        <v>1068</v>
      </c>
      <c r="F170" s="33">
        <v>443</v>
      </c>
      <c r="G170" s="33">
        <v>228</v>
      </c>
      <c r="H170" s="33">
        <v>3098</v>
      </c>
      <c r="I170" s="33">
        <v>627</v>
      </c>
      <c r="J170" s="33">
        <v>9059</v>
      </c>
    </row>
    <row r="171" spans="1:10" x14ac:dyDescent="0.55000000000000004">
      <c r="A171" s="19">
        <v>44022</v>
      </c>
      <c r="B171" s="33">
        <v>113</v>
      </c>
      <c r="C171" s="33">
        <v>3467</v>
      </c>
      <c r="D171" s="33">
        <v>31</v>
      </c>
      <c r="E171" s="33">
        <v>1068</v>
      </c>
      <c r="F171" s="33">
        <v>443</v>
      </c>
      <c r="G171" s="33">
        <v>228</v>
      </c>
      <c r="H171" s="33">
        <v>3379</v>
      </c>
      <c r="I171" s="33">
        <v>630</v>
      </c>
      <c r="J171" s="33">
        <v>9359</v>
      </c>
    </row>
    <row r="172" spans="1:10" x14ac:dyDescent="0.55000000000000004">
      <c r="A172" s="19">
        <v>44023</v>
      </c>
      <c r="B172" s="33">
        <v>113</v>
      </c>
      <c r="C172" s="33">
        <v>3474</v>
      </c>
      <c r="D172" s="33">
        <v>31</v>
      </c>
      <c r="E172" s="33">
        <v>1070</v>
      </c>
      <c r="F172" s="33">
        <v>443</v>
      </c>
      <c r="G172" s="33">
        <v>228</v>
      </c>
      <c r="H172" s="33">
        <v>3560</v>
      </c>
      <c r="I172" s="33">
        <v>634</v>
      </c>
      <c r="J172" s="33">
        <v>9553</v>
      </c>
    </row>
    <row r="173" spans="1:10" x14ac:dyDescent="0.55000000000000004">
      <c r="A173" s="19">
        <v>44024</v>
      </c>
      <c r="B173" s="33">
        <v>113</v>
      </c>
      <c r="C173" s="33">
        <v>3478</v>
      </c>
      <c r="D173" s="33">
        <v>31</v>
      </c>
      <c r="E173" s="33">
        <v>1070</v>
      </c>
      <c r="F173" s="33">
        <v>443</v>
      </c>
      <c r="G173" s="33">
        <v>228</v>
      </c>
      <c r="H173" s="33">
        <v>3799</v>
      </c>
      <c r="I173" s="33">
        <v>635</v>
      </c>
      <c r="J173" s="33">
        <v>9797</v>
      </c>
    </row>
    <row r="174" spans="1:10" x14ac:dyDescent="0.55000000000000004">
      <c r="A174" s="19">
        <v>44025</v>
      </c>
      <c r="B174" s="33">
        <v>113</v>
      </c>
      <c r="C174" s="33">
        <v>3492</v>
      </c>
      <c r="D174" s="33">
        <v>31</v>
      </c>
      <c r="E174" s="33">
        <v>1071</v>
      </c>
      <c r="F174" s="33">
        <v>443</v>
      </c>
      <c r="G174" s="33">
        <v>228</v>
      </c>
      <c r="H174" s="33">
        <v>3967</v>
      </c>
      <c r="I174" s="33">
        <v>635</v>
      </c>
      <c r="J174" s="33">
        <v>9980</v>
      </c>
    </row>
    <row r="175" spans="1:10" x14ac:dyDescent="0.55000000000000004">
      <c r="A175" s="19">
        <v>44026</v>
      </c>
      <c r="B175" s="33">
        <v>113</v>
      </c>
      <c r="C175" s="33">
        <v>3505</v>
      </c>
      <c r="D175" s="33">
        <v>31</v>
      </c>
      <c r="E175" s="33">
        <v>1071</v>
      </c>
      <c r="F175" s="33">
        <v>443</v>
      </c>
      <c r="G175" s="33">
        <v>228</v>
      </c>
      <c r="H175" s="33">
        <v>4224</v>
      </c>
      <c r="I175" s="33">
        <v>636</v>
      </c>
      <c r="J175" s="33">
        <v>10251</v>
      </c>
    </row>
    <row r="176" spans="1:10" x14ac:dyDescent="0.55000000000000004">
      <c r="A176" s="19">
        <v>44027</v>
      </c>
      <c r="B176" s="33">
        <v>113</v>
      </c>
      <c r="C176" s="33">
        <v>3517</v>
      </c>
      <c r="D176" s="33">
        <v>31</v>
      </c>
      <c r="E176" s="33">
        <v>1071</v>
      </c>
      <c r="F176" s="33">
        <v>443</v>
      </c>
      <c r="G176" s="33">
        <v>228</v>
      </c>
      <c r="H176" s="33">
        <v>4448</v>
      </c>
      <c r="I176" s="33">
        <v>644</v>
      </c>
      <c r="J176" s="33">
        <v>10495</v>
      </c>
    </row>
    <row r="177" spans="1:10" x14ac:dyDescent="0.55000000000000004">
      <c r="A177" s="19">
        <v>44028</v>
      </c>
      <c r="B177" s="33">
        <v>113</v>
      </c>
      <c r="C177" s="33">
        <v>3527</v>
      </c>
      <c r="D177" s="33">
        <v>31</v>
      </c>
      <c r="E177" s="33">
        <v>1071</v>
      </c>
      <c r="F177" s="33">
        <v>444</v>
      </c>
      <c r="G177" s="33">
        <v>228</v>
      </c>
      <c r="H177" s="33">
        <v>4750</v>
      </c>
      <c r="I177" s="33">
        <v>646</v>
      </c>
      <c r="J177" s="33">
        <v>10810</v>
      </c>
    </row>
    <row r="178" spans="1:10" x14ac:dyDescent="0.55000000000000004">
      <c r="A178" s="19">
        <v>44029</v>
      </c>
      <c r="B178" s="33">
        <v>113</v>
      </c>
      <c r="C178" s="33">
        <v>3535</v>
      </c>
      <c r="D178" s="33">
        <v>31</v>
      </c>
      <c r="E178" s="33">
        <v>1071</v>
      </c>
      <c r="F178" s="33">
        <v>444</v>
      </c>
      <c r="G178" s="33">
        <v>228</v>
      </c>
      <c r="H178" s="33">
        <v>5165</v>
      </c>
      <c r="I178" s="33">
        <v>648</v>
      </c>
      <c r="J178" s="33">
        <v>11235</v>
      </c>
    </row>
    <row r="179" spans="1:10" x14ac:dyDescent="0.55000000000000004">
      <c r="A179" s="19">
        <v>44030</v>
      </c>
      <c r="B179" s="33">
        <v>113</v>
      </c>
      <c r="C179" s="33">
        <v>3550</v>
      </c>
      <c r="D179" s="33">
        <v>31</v>
      </c>
      <c r="E179" s="33">
        <v>1071</v>
      </c>
      <c r="F179" s="33">
        <v>444</v>
      </c>
      <c r="G179" s="33">
        <v>228</v>
      </c>
      <c r="H179" s="33">
        <v>5353</v>
      </c>
      <c r="I179" s="33">
        <v>651</v>
      </c>
      <c r="J179" s="33">
        <v>11441</v>
      </c>
    </row>
    <row r="180" spans="1:10" x14ac:dyDescent="0.55000000000000004">
      <c r="A180" s="19">
        <v>44031</v>
      </c>
      <c r="B180" s="33">
        <v>113</v>
      </c>
      <c r="C180" s="33">
        <v>3568</v>
      </c>
      <c r="D180" s="33">
        <v>31</v>
      </c>
      <c r="E180" s="33">
        <v>1071</v>
      </c>
      <c r="F180" s="33">
        <v>444</v>
      </c>
      <c r="G180" s="33">
        <v>228</v>
      </c>
      <c r="H180" s="33">
        <v>5696</v>
      </c>
      <c r="I180" s="33">
        <v>651</v>
      </c>
      <c r="J180" s="33">
        <v>11802</v>
      </c>
    </row>
    <row r="181" spans="1:10" x14ac:dyDescent="0.55000000000000004">
      <c r="A181" s="19">
        <v>44032</v>
      </c>
      <c r="B181" s="33">
        <v>113</v>
      </c>
      <c r="C181" s="33">
        <v>3588</v>
      </c>
      <c r="D181" s="33">
        <v>31</v>
      </c>
      <c r="E181" s="33">
        <v>1072</v>
      </c>
      <c r="F181" s="33">
        <v>444</v>
      </c>
      <c r="G181" s="33">
        <v>229</v>
      </c>
      <c r="H181" s="33">
        <v>5942</v>
      </c>
      <c r="I181" s="33">
        <v>651</v>
      </c>
      <c r="J181" s="33">
        <v>12070</v>
      </c>
    </row>
    <row r="182" spans="1:10" x14ac:dyDescent="0.55000000000000004">
      <c r="A182" s="19">
        <v>44033</v>
      </c>
      <c r="B182" s="33">
        <v>113</v>
      </c>
      <c r="C182" s="33">
        <v>3599</v>
      </c>
      <c r="D182" s="33">
        <v>31</v>
      </c>
      <c r="E182" s="33">
        <v>1072</v>
      </c>
      <c r="F182" s="33">
        <v>444</v>
      </c>
      <c r="G182" s="33">
        <v>229</v>
      </c>
      <c r="H182" s="33">
        <v>6289</v>
      </c>
      <c r="I182" s="33">
        <v>651</v>
      </c>
      <c r="J182" s="33">
        <v>12428</v>
      </c>
    </row>
    <row r="183" spans="1:10" x14ac:dyDescent="0.55000000000000004">
      <c r="A183" s="19">
        <v>44034</v>
      </c>
      <c r="B183" s="33">
        <v>113</v>
      </c>
      <c r="C183" s="33">
        <v>3614</v>
      </c>
      <c r="D183" s="33">
        <v>31</v>
      </c>
      <c r="E183" s="33">
        <v>1073</v>
      </c>
      <c r="F183" s="33">
        <v>446</v>
      </c>
      <c r="G183" s="33">
        <v>229</v>
      </c>
      <c r="H183" s="33">
        <v>6739</v>
      </c>
      <c r="I183" s="33">
        <v>651</v>
      </c>
      <c r="J183" s="33">
        <v>12896</v>
      </c>
    </row>
    <row r="184" spans="1:10" x14ac:dyDescent="0.55000000000000004">
      <c r="A184" s="19">
        <v>44035</v>
      </c>
      <c r="B184" s="33">
        <v>113</v>
      </c>
      <c r="C184" s="33">
        <v>3633</v>
      </c>
      <c r="D184" s="33">
        <v>31</v>
      </c>
      <c r="E184" s="33">
        <v>1074</v>
      </c>
      <c r="F184" s="33">
        <v>447</v>
      </c>
      <c r="G184" s="33">
        <v>229</v>
      </c>
      <c r="H184" s="33">
        <v>7125</v>
      </c>
      <c r="I184" s="33">
        <v>654</v>
      </c>
      <c r="J184" s="33">
        <v>13306</v>
      </c>
    </row>
    <row r="185" spans="1:10" x14ac:dyDescent="0.55000000000000004">
      <c r="A185" s="19">
        <v>44036</v>
      </c>
      <c r="B185" s="33">
        <v>113</v>
      </c>
      <c r="C185" s="33">
        <v>3640</v>
      </c>
      <c r="D185" s="33">
        <v>31</v>
      </c>
      <c r="E185" s="33">
        <v>1076</v>
      </c>
      <c r="F185" s="33">
        <v>447</v>
      </c>
      <c r="G185" s="33">
        <v>229</v>
      </c>
      <c r="H185" s="33">
        <v>7405</v>
      </c>
      <c r="I185" s="33">
        <v>654</v>
      </c>
      <c r="J185" s="33">
        <v>13595</v>
      </c>
    </row>
    <row r="186" spans="1:10" x14ac:dyDescent="0.55000000000000004">
      <c r="A186" s="19">
        <v>44037</v>
      </c>
      <c r="B186" s="33">
        <v>113</v>
      </c>
      <c r="C186" s="33">
        <v>3654</v>
      </c>
      <c r="D186" s="33">
        <v>31</v>
      </c>
      <c r="E186" s="33">
        <v>1076</v>
      </c>
      <c r="F186" s="33">
        <v>447</v>
      </c>
      <c r="G186" s="33">
        <v>229</v>
      </c>
      <c r="H186" s="33">
        <v>7744</v>
      </c>
      <c r="I186" s="33">
        <v>656</v>
      </c>
      <c r="J186" s="33">
        <v>13950</v>
      </c>
    </row>
    <row r="187" spans="1:10" x14ac:dyDescent="0.55000000000000004">
      <c r="A187" s="19">
        <v>44038</v>
      </c>
      <c r="B187" s="33">
        <v>113</v>
      </c>
      <c r="C187" s="33">
        <v>3668</v>
      </c>
      <c r="D187" s="33">
        <v>31</v>
      </c>
      <c r="E187" s="33">
        <v>1076</v>
      </c>
      <c r="F187" s="33">
        <v>447</v>
      </c>
      <c r="G187" s="33">
        <v>229</v>
      </c>
      <c r="H187" s="33">
        <v>8181</v>
      </c>
      <c r="I187" s="33">
        <v>658</v>
      </c>
      <c r="J187" s="33">
        <v>14403</v>
      </c>
    </row>
    <row r="188" spans="1:10" x14ac:dyDescent="0.55000000000000004">
      <c r="A188" s="19">
        <v>44039</v>
      </c>
      <c r="B188" s="33">
        <v>113</v>
      </c>
      <c r="C188" s="33">
        <v>3685</v>
      </c>
      <c r="D188" s="33">
        <v>31</v>
      </c>
      <c r="E188" s="33">
        <v>1076</v>
      </c>
      <c r="F188" s="33">
        <v>447</v>
      </c>
      <c r="G188" s="33">
        <v>229</v>
      </c>
      <c r="H188" s="33">
        <v>8696</v>
      </c>
      <c r="I188" s="33">
        <v>658</v>
      </c>
      <c r="J188" s="33">
        <v>14935</v>
      </c>
    </row>
    <row r="189" spans="1:10" x14ac:dyDescent="0.55000000000000004">
      <c r="A189" s="19">
        <v>44040</v>
      </c>
      <c r="B189" s="33">
        <v>113</v>
      </c>
      <c r="C189" s="33">
        <v>3699</v>
      </c>
      <c r="D189" s="33">
        <v>31</v>
      </c>
      <c r="E189" s="33">
        <v>1076</v>
      </c>
      <c r="F189" s="33">
        <v>448</v>
      </c>
      <c r="G189" s="33">
        <v>229</v>
      </c>
      <c r="H189" s="33">
        <v>9049</v>
      </c>
      <c r="I189" s="33">
        <v>659</v>
      </c>
      <c r="J189" s="33">
        <v>15304</v>
      </c>
    </row>
    <row r="190" spans="1:10" x14ac:dyDescent="0.55000000000000004">
      <c r="A190" s="19">
        <v>44041</v>
      </c>
      <c r="B190" s="33">
        <v>113</v>
      </c>
      <c r="C190" s="33">
        <v>3718</v>
      </c>
      <c r="D190" s="33">
        <v>31</v>
      </c>
      <c r="E190" s="33">
        <v>1079</v>
      </c>
      <c r="F190" s="33">
        <v>448</v>
      </c>
      <c r="G190" s="33">
        <v>229</v>
      </c>
      <c r="H190" s="33">
        <v>9304</v>
      </c>
      <c r="I190" s="33">
        <v>661</v>
      </c>
      <c r="J190" s="33">
        <v>15583</v>
      </c>
    </row>
    <row r="191" spans="1:10" x14ac:dyDescent="0.55000000000000004">
      <c r="A191" s="19">
        <v>44042</v>
      </c>
      <c r="B191" s="33">
        <v>113</v>
      </c>
      <c r="C191" s="33">
        <v>3736</v>
      </c>
      <c r="D191" s="33">
        <v>31</v>
      </c>
      <c r="E191" s="33">
        <v>1082</v>
      </c>
      <c r="F191" s="33">
        <v>449</v>
      </c>
      <c r="G191" s="33">
        <v>229</v>
      </c>
      <c r="H191" s="33">
        <v>9998</v>
      </c>
      <c r="I191" s="33">
        <v>665</v>
      </c>
      <c r="J191" s="33">
        <v>16303</v>
      </c>
    </row>
    <row r="192" spans="1:10" x14ac:dyDescent="0.55000000000000004">
      <c r="A192" s="19">
        <v>44043</v>
      </c>
      <c r="B192" s="33">
        <v>113</v>
      </c>
      <c r="C192" s="33">
        <v>3756</v>
      </c>
      <c r="D192" s="33">
        <v>32</v>
      </c>
      <c r="E192" s="33">
        <v>1083</v>
      </c>
      <c r="F192" s="33">
        <v>450</v>
      </c>
      <c r="G192" s="33">
        <v>229</v>
      </c>
      <c r="H192" s="33">
        <v>10577</v>
      </c>
      <c r="I192" s="33">
        <v>666</v>
      </c>
      <c r="J192" s="33">
        <v>16906</v>
      </c>
    </row>
    <row r="193" spans="1:10" x14ac:dyDescent="0.55000000000000004">
      <c r="A193" s="19">
        <v>44044</v>
      </c>
      <c r="B193" s="33">
        <v>113</v>
      </c>
      <c r="C193" s="33">
        <v>3773</v>
      </c>
      <c r="D193" s="33">
        <v>33</v>
      </c>
      <c r="E193" s="33">
        <v>1084</v>
      </c>
      <c r="F193" s="33">
        <v>451</v>
      </c>
      <c r="G193" s="33">
        <v>229</v>
      </c>
      <c r="H193" s="33">
        <v>10931</v>
      </c>
      <c r="I193" s="33">
        <v>668</v>
      </c>
      <c r="J193" s="33">
        <v>17282</v>
      </c>
    </row>
    <row r="194" spans="1:10" x14ac:dyDescent="0.55000000000000004">
      <c r="A194" s="19">
        <v>44045</v>
      </c>
      <c r="B194" s="33">
        <v>113</v>
      </c>
      <c r="C194" s="33">
        <v>3784</v>
      </c>
      <c r="D194" s="33">
        <v>33</v>
      </c>
      <c r="E194" s="33">
        <v>1085</v>
      </c>
      <c r="F194" s="33">
        <v>453</v>
      </c>
      <c r="G194" s="33">
        <v>229</v>
      </c>
      <c r="H194" s="33">
        <v>11557</v>
      </c>
      <c r="I194" s="33">
        <v>669</v>
      </c>
      <c r="J194" s="33">
        <v>17923</v>
      </c>
    </row>
    <row r="195" spans="1:10" x14ac:dyDescent="0.55000000000000004">
      <c r="A195" s="19">
        <v>44046</v>
      </c>
      <c r="B195" s="33">
        <v>113</v>
      </c>
      <c r="C195" s="33">
        <v>3797</v>
      </c>
      <c r="D195" s="33">
        <v>33</v>
      </c>
      <c r="E195" s="33">
        <v>1085</v>
      </c>
      <c r="F195" s="33">
        <v>455</v>
      </c>
      <c r="G195" s="33">
        <v>229</v>
      </c>
      <c r="H195" s="33">
        <v>11937</v>
      </c>
      <c r="I195" s="33">
        <v>669</v>
      </c>
      <c r="J195" s="33">
        <v>18318</v>
      </c>
    </row>
    <row r="196" spans="1:10" x14ac:dyDescent="0.55000000000000004">
      <c r="A196" s="19">
        <v>44047</v>
      </c>
      <c r="B196" s="33">
        <v>113</v>
      </c>
      <c r="C196" s="33">
        <v>3809</v>
      </c>
      <c r="D196" s="33">
        <v>33</v>
      </c>
      <c r="E196" s="33">
        <v>1085</v>
      </c>
      <c r="F196" s="33">
        <v>457</v>
      </c>
      <c r="G196" s="33">
        <v>229</v>
      </c>
      <c r="H196" s="33">
        <v>12335</v>
      </c>
      <c r="I196" s="33">
        <v>669</v>
      </c>
      <c r="J196" s="33">
        <v>18730</v>
      </c>
    </row>
    <row r="197" spans="1:10" x14ac:dyDescent="0.55000000000000004">
      <c r="A197" s="19">
        <v>44048</v>
      </c>
      <c r="B197" s="33">
        <v>113</v>
      </c>
      <c r="C197" s="33">
        <v>3820</v>
      </c>
      <c r="D197" s="33">
        <v>33</v>
      </c>
      <c r="E197" s="33">
        <v>1088</v>
      </c>
      <c r="F197" s="33">
        <v>456</v>
      </c>
      <c r="G197" s="33">
        <v>229</v>
      </c>
      <c r="H197" s="33">
        <v>13035</v>
      </c>
      <c r="I197" s="33">
        <v>670</v>
      </c>
      <c r="J197" s="33">
        <v>19444</v>
      </c>
    </row>
    <row r="198" spans="1:10" x14ac:dyDescent="0.55000000000000004">
      <c r="A198" s="19">
        <v>44049</v>
      </c>
      <c r="B198" s="33">
        <v>113</v>
      </c>
      <c r="C198" s="33">
        <v>3832</v>
      </c>
      <c r="D198" s="33">
        <v>33</v>
      </c>
      <c r="E198" s="33">
        <v>1088</v>
      </c>
      <c r="F198" s="33">
        <v>457</v>
      </c>
      <c r="G198" s="33">
        <v>229</v>
      </c>
      <c r="H198" s="33">
        <v>13469</v>
      </c>
      <c r="I198" s="33">
        <v>642</v>
      </c>
      <c r="J198" s="33">
        <v>19863</v>
      </c>
    </row>
    <row r="199" spans="1:10" x14ac:dyDescent="0.55000000000000004">
      <c r="A199" s="19">
        <v>44050</v>
      </c>
      <c r="B199" s="33">
        <v>113</v>
      </c>
      <c r="C199" s="33">
        <v>3842</v>
      </c>
      <c r="D199" s="33">
        <v>33</v>
      </c>
      <c r="E199" s="33">
        <v>1087</v>
      </c>
      <c r="F199" s="33">
        <v>459</v>
      </c>
      <c r="G199" s="33">
        <v>229</v>
      </c>
      <c r="H199" s="33">
        <v>13867</v>
      </c>
      <c r="I199" s="33">
        <v>642</v>
      </c>
      <c r="J199" s="33">
        <v>20272</v>
      </c>
    </row>
    <row r="200" spans="1:10" x14ac:dyDescent="0.55000000000000004">
      <c r="A200" s="19">
        <v>44051</v>
      </c>
      <c r="B200" s="33">
        <v>113</v>
      </c>
      <c r="C200" s="33">
        <v>3851</v>
      </c>
      <c r="D200" s="33">
        <v>33</v>
      </c>
      <c r="E200" s="33">
        <v>1088</v>
      </c>
      <c r="F200" s="33">
        <v>459</v>
      </c>
      <c r="G200" s="33">
        <v>229</v>
      </c>
      <c r="H200" s="33">
        <v>14283</v>
      </c>
      <c r="I200" s="33">
        <v>642</v>
      </c>
      <c r="J200" s="33">
        <v>20698</v>
      </c>
    </row>
    <row r="201" spans="1:10" x14ac:dyDescent="0.55000000000000004">
      <c r="A201" s="19">
        <v>44052</v>
      </c>
      <c r="B201" s="33">
        <v>113</v>
      </c>
      <c r="C201" s="33">
        <v>3861</v>
      </c>
      <c r="D201" s="33">
        <v>33</v>
      </c>
      <c r="E201" s="33">
        <v>1088</v>
      </c>
      <c r="F201" s="33">
        <v>459</v>
      </c>
      <c r="G201" s="33">
        <v>229</v>
      </c>
      <c r="H201" s="33">
        <v>14659</v>
      </c>
      <c r="I201" s="33">
        <v>642</v>
      </c>
      <c r="J201" s="33">
        <v>21084</v>
      </c>
    </row>
    <row r="202" spans="1:10" x14ac:dyDescent="0.55000000000000004">
      <c r="A202" s="19">
        <v>44053</v>
      </c>
      <c r="B202" s="33">
        <v>113</v>
      </c>
      <c r="C202" s="33">
        <v>3875</v>
      </c>
      <c r="D202" s="33">
        <v>33</v>
      </c>
      <c r="E202" s="33">
        <v>1089</v>
      </c>
      <c r="F202" s="33">
        <v>459</v>
      </c>
      <c r="G202" s="33">
        <v>229</v>
      </c>
      <c r="H202" s="33">
        <v>14957</v>
      </c>
      <c r="I202" s="33">
        <v>642</v>
      </c>
      <c r="J202" s="33">
        <v>21397</v>
      </c>
    </row>
    <row r="203" spans="1:10" x14ac:dyDescent="0.55000000000000004">
      <c r="A203" s="19">
        <v>44054</v>
      </c>
      <c r="B203" s="33">
        <v>113</v>
      </c>
      <c r="C203" s="33">
        <v>3897</v>
      </c>
      <c r="D203" s="33">
        <v>33</v>
      </c>
      <c r="E203" s="33">
        <v>1089</v>
      </c>
      <c r="F203" s="33">
        <v>459</v>
      </c>
      <c r="G203" s="33">
        <v>230</v>
      </c>
      <c r="H203" s="33">
        <v>15251</v>
      </c>
      <c r="I203" s="33">
        <v>642</v>
      </c>
      <c r="J203" s="33">
        <v>21714</v>
      </c>
    </row>
    <row r="204" spans="1:10" x14ac:dyDescent="0.55000000000000004">
      <c r="A204" s="19">
        <v>44055</v>
      </c>
      <c r="B204" s="33">
        <v>113</v>
      </c>
      <c r="C204" s="33">
        <v>3915</v>
      </c>
      <c r="D204" s="33">
        <v>33</v>
      </c>
      <c r="E204" s="33">
        <v>1089</v>
      </c>
      <c r="F204" s="33">
        <v>459</v>
      </c>
      <c r="G204" s="33">
        <v>230</v>
      </c>
      <c r="H204" s="33">
        <v>15646</v>
      </c>
      <c r="I204" s="33">
        <v>642</v>
      </c>
      <c r="J204" s="33">
        <v>22127</v>
      </c>
    </row>
    <row r="205" spans="1:10" x14ac:dyDescent="0.55000000000000004">
      <c r="A205" s="19">
        <v>44056</v>
      </c>
      <c r="B205" s="33">
        <v>113</v>
      </c>
      <c r="C205" s="33">
        <v>3927</v>
      </c>
      <c r="D205" s="33">
        <v>33</v>
      </c>
      <c r="E205" s="33">
        <v>1089</v>
      </c>
      <c r="F205" s="33">
        <v>459</v>
      </c>
      <c r="G205" s="33">
        <v>230</v>
      </c>
      <c r="H205" s="33">
        <v>15863</v>
      </c>
      <c r="I205" s="33">
        <v>644</v>
      </c>
      <c r="J205" s="33">
        <v>22358</v>
      </c>
    </row>
    <row r="206" spans="1:10" x14ac:dyDescent="0.55000000000000004">
      <c r="A206" s="19">
        <v>44057</v>
      </c>
      <c r="B206" s="33">
        <v>113</v>
      </c>
      <c r="C206" s="33">
        <v>3936</v>
      </c>
      <c r="D206" s="33">
        <v>33</v>
      </c>
      <c r="E206" s="33">
        <v>1092</v>
      </c>
      <c r="F206" s="33">
        <v>460</v>
      </c>
      <c r="G206" s="33">
        <v>230</v>
      </c>
      <c r="H206" s="33">
        <v>16234</v>
      </c>
      <c r="I206" s="33">
        <v>645</v>
      </c>
      <c r="J206" s="33">
        <v>22743</v>
      </c>
    </row>
    <row r="207" spans="1:10" x14ac:dyDescent="0.55000000000000004">
      <c r="A207" s="19">
        <v>44058</v>
      </c>
      <c r="B207" s="33">
        <v>113</v>
      </c>
      <c r="C207" s="33">
        <v>3945</v>
      </c>
      <c r="D207" s="33">
        <v>33</v>
      </c>
      <c r="E207" s="33">
        <v>1091</v>
      </c>
      <c r="F207" s="33">
        <v>460</v>
      </c>
      <c r="G207" s="33">
        <v>230</v>
      </c>
      <c r="H207" s="33">
        <v>16517</v>
      </c>
      <c r="I207" s="33">
        <v>646</v>
      </c>
      <c r="J207" s="33">
        <v>23035</v>
      </c>
    </row>
    <row r="208" spans="1:10" x14ac:dyDescent="0.55000000000000004">
      <c r="A208" s="19">
        <v>44059</v>
      </c>
      <c r="B208" s="33">
        <v>113</v>
      </c>
      <c r="C208" s="33">
        <v>3950</v>
      </c>
      <c r="D208" s="33">
        <v>33</v>
      </c>
      <c r="E208" s="33">
        <v>1091</v>
      </c>
      <c r="F208" s="33">
        <v>461</v>
      </c>
      <c r="G208" s="33">
        <v>230</v>
      </c>
      <c r="H208" s="33">
        <v>16764</v>
      </c>
      <c r="I208" s="33">
        <v>646</v>
      </c>
      <c r="J208" s="33">
        <v>23288</v>
      </c>
    </row>
    <row r="209" spans="1:10" x14ac:dyDescent="0.55000000000000004">
      <c r="A209" s="19">
        <v>44060</v>
      </c>
      <c r="B209" s="33">
        <v>113</v>
      </c>
      <c r="C209" s="33">
        <v>3957</v>
      </c>
      <c r="D209" s="33">
        <v>33</v>
      </c>
      <c r="E209" s="33">
        <v>1091</v>
      </c>
      <c r="F209" s="33">
        <v>462</v>
      </c>
      <c r="G209" s="33">
        <v>230</v>
      </c>
      <c r="H209" s="33">
        <v>17027</v>
      </c>
      <c r="I209" s="33">
        <v>646</v>
      </c>
      <c r="J209" s="33">
        <v>23559</v>
      </c>
    </row>
    <row r="210" spans="1:10" x14ac:dyDescent="0.55000000000000004">
      <c r="A210" s="19">
        <v>44061</v>
      </c>
      <c r="B210" s="33">
        <v>113</v>
      </c>
      <c r="C210" s="33">
        <v>3959</v>
      </c>
      <c r="D210" s="33">
        <v>33</v>
      </c>
      <c r="E210" s="33">
        <v>1091</v>
      </c>
      <c r="F210" s="33">
        <v>462</v>
      </c>
      <c r="G210" s="33">
        <v>230</v>
      </c>
      <c r="H210" s="33">
        <v>17238</v>
      </c>
      <c r="I210" s="33">
        <v>647</v>
      </c>
      <c r="J210" s="33">
        <v>23773</v>
      </c>
    </row>
    <row r="211" spans="1:10" x14ac:dyDescent="0.55000000000000004">
      <c r="A211" s="19">
        <v>44062</v>
      </c>
      <c r="B211" s="33">
        <v>113</v>
      </c>
      <c r="C211" s="33">
        <v>3966</v>
      </c>
      <c r="D211" s="33">
        <v>33</v>
      </c>
      <c r="E211" s="33">
        <v>1092</v>
      </c>
      <c r="F211" s="33">
        <v>462</v>
      </c>
      <c r="G211" s="33">
        <v>230</v>
      </c>
      <c r="H211" s="33">
        <v>17446</v>
      </c>
      <c r="I211" s="33">
        <v>651</v>
      </c>
      <c r="J211" s="33">
        <v>23993</v>
      </c>
    </row>
    <row r="212" spans="1:10" x14ac:dyDescent="0.55000000000000004">
      <c r="A212" s="19">
        <v>44063</v>
      </c>
      <c r="B212" s="33">
        <v>113</v>
      </c>
      <c r="C212" s="33">
        <v>3971</v>
      </c>
      <c r="D212" s="33">
        <v>33</v>
      </c>
      <c r="E212" s="33">
        <v>1093</v>
      </c>
      <c r="F212" s="33">
        <v>462</v>
      </c>
      <c r="G212" s="33">
        <v>230</v>
      </c>
      <c r="H212" s="33">
        <v>17683</v>
      </c>
      <c r="I212" s="33">
        <v>651</v>
      </c>
      <c r="J212" s="33">
        <v>24236</v>
      </c>
    </row>
    <row r="213" spans="1:10" x14ac:dyDescent="0.55000000000000004">
      <c r="A213" s="19">
        <v>44064</v>
      </c>
      <c r="B213" s="33">
        <v>113</v>
      </c>
      <c r="C213" s="33">
        <v>3972</v>
      </c>
      <c r="D213" s="33">
        <v>33</v>
      </c>
      <c r="E213" s="33">
        <v>1094</v>
      </c>
      <c r="F213" s="33">
        <v>462</v>
      </c>
      <c r="G213" s="33">
        <v>230</v>
      </c>
      <c r="H213" s="33">
        <v>17852</v>
      </c>
      <c r="I213" s="33">
        <v>651</v>
      </c>
      <c r="J213" s="33">
        <v>24407</v>
      </c>
    </row>
    <row r="214" spans="1:10" x14ac:dyDescent="0.55000000000000004">
      <c r="A214" s="19">
        <v>44065</v>
      </c>
      <c r="B214" s="33">
        <v>113</v>
      </c>
      <c r="C214" s="33">
        <v>3981</v>
      </c>
      <c r="D214" s="33">
        <v>33</v>
      </c>
      <c r="E214" s="33">
        <v>1103</v>
      </c>
      <c r="F214" s="33">
        <v>462</v>
      </c>
      <c r="G214" s="33">
        <v>230</v>
      </c>
      <c r="H214" s="33">
        <v>18029</v>
      </c>
      <c r="I214" s="33">
        <v>651</v>
      </c>
      <c r="J214" s="33">
        <v>24602</v>
      </c>
    </row>
    <row r="215" spans="1:10" x14ac:dyDescent="0.55000000000000004">
      <c r="A215" s="19">
        <v>44066</v>
      </c>
      <c r="B215" s="33">
        <v>113</v>
      </c>
      <c r="C215" s="33">
        <v>3985</v>
      </c>
      <c r="D215" s="33">
        <v>33</v>
      </c>
      <c r="E215" s="33">
        <v>1105</v>
      </c>
      <c r="F215" s="33">
        <v>463</v>
      </c>
      <c r="G215" s="33">
        <v>230</v>
      </c>
      <c r="H215" s="33">
        <v>18231</v>
      </c>
      <c r="I215" s="33">
        <v>652</v>
      </c>
      <c r="J215" s="33">
        <v>24812</v>
      </c>
    </row>
    <row r="216" spans="1:10" x14ac:dyDescent="0.55000000000000004">
      <c r="A216" s="19">
        <v>44067</v>
      </c>
      <c r="B216" s="33">
        <v>113</v>
      </c>
      <c r="C216" s="33">
        <v>3988</v>
      </c>
      <c r="D216" s="33">
        <v>33</v>
      </c>
      <c r="E216" s="33">
        <v>1106</v>
      </c>
      <c r="F216" s="33">
        <v>463</v>
      </c>
      <c r="G216" s="33">
        <v>230</v>
      </c>
      <c r="H216" s="33">
        <v>18330</v>
      </c>
      <c r="I216" s="33">
        <v>653</v>
      </c>
      <c r="J216" s="33">
        <v>24916</v>
      </c>
    </row>
    <row r="217" spans="1:10" x14ac:dyDescent="0.55000000000000004">
      <c r="A217" s="19">
        <v>44068</v>
      </c>
      <c r="B217" s="33">
        <v>113</v>
      </c>
      <c r="C217" s="33">
        <v>3991</v>
      </c>
      <c r="D217" s="33">
        <v>33</v>
      </c>
      <c r="E217" s="33">
        <v>1106</v>
      </c>
      <c r="F217" s="33">
        <v>463</v>
      </c>
      <c r="G217" s="33">
        <v>230</v>
      </c>
      <c r="H217" s="33">
        <v>18464</v>
      </c>
      <c r="I217" s="33">
        <v>653</v>
      </c>
      <c r="J217" s="33">
        <v>25053</v>
      </c>
    </row>
    <row r="218" spans="1:10" x14ac:dyDescent="0.55000000000000004">
      <c r="A218" s="19">
        <v>44069</v>
      </c>
      <c r="B218" s="33">
        <v>113</v>
      </c>
      <c r="C218" s="33">
        <v>3997</v>
      </c>
      <c r="D218" s="33">
        <v>33</v>
      </c>
      <c r="E218" s="33">
        <v>1108</v>
      </c>
      <c r="F218" s="33">
        <v>463</v>
      </c>
      <c r="G218" s="33">
        <v>230</v>
      </c>
      <c r="H218" s="33">
        <v>18608</v>
      </c>
      <c r="I218" s="33">
        <v>653</v>
      </c>
      <c r="J218" s="33">
        <v>25205</v>
      </c>
    </row>
    <row r="219" spans="1:10" x14ac:dyDescent="0.55000000000000004">
      <c r="A219" s="19">
        <v>44070</v>
      </c>
      <c r="B219" s="33">
        <v>113</v>
      </c>
      <c r="C219" s="33">
        <v>4006</v>
      </c>
      <c r="D219" s="33">
        <v>33</v>
      </c>
      <c r="E219" s="33">
        <v>1110</v>
      </c>
      <c r="F219" s="33">
        <v>463</v>
      </c>
      <c r="G219" s="33">
        <v>230</v>
      </c>
      <c r="H219" s="33">
        <v>18714</v>
      </c>
      <c r="I219" s="33">
        <v>653</v>
      </c>
      <c r="J219" s="33">
        <v>25322</v>
      </c>
    </row>
    <row r="220" spans="1:10" x14ac:dyDescent="0.55000000000000004">
      <c r="A220" s="19">
        <v>44071</v>
      </c>
      <c r="B220" s="33">
        <v>113</v>
      </c>
      <c r="C220" s="33">
        <v>4019</v>
      </c>
      <c r="D220" s="33">
        <v>33</v>
      </c>
      <c r="E220" s="33">
        <v>1113</v>
      </c>
      <c r="F220" s="33">
        <v>463</v>
      </c>
      <c r="G220" s="33">
        <v>230</v>
      </c>
      <c r="H220" s="33">
        <v>18822</v>
      </c>
      <c r="I220" s="33">
        <v>655</v>
      </c>
      <c r="J220" s="33">
        <v>25448</v>
      </c>
    </row>
    <row r="221" spans="1:10" x14ac:dyDescent="0.55000000000000004">
      <c r="A221" s="19">
        <v>44072</v>
      </c>
      <c r="B221" s="33">
        <v>113</v>
      </c>
      <c r="C221" s="33">
        <v>4033</v>
      </c>
      <c r="D221" s="33">
        <v>33</v>
      </c>
      <c r="E221" s="33">
        <v>1117</v>
      </c>
      <c r="F221" s="33">
        <v>463</v>
      </c>
      <c r="G221" s="33">
        <v>230</v>
      </c>
      <c r="H221" s="33">
        <v>18903</v>
      </c>
      <c r="I221" s="33">
        <v>655</v>
      </c>
      <c r="J221" s="33">
        <v>25547</v>
      </c>
    </row>
    <row r="222" spans="1:10" x14ac:dyDescent="0.55000000000000004">
      <c r="A222" s="19">
        <v>44073</v>
      </c>
      <c r="B222" s="33">
        <v>113</v>
      </c>
      <c r="C222" s="33">
        <v>4040</v>
      </c>
      <c r="D222" s="33">
        <v>33</v>
      </c>
      <c r="E222" s="33">
        <v>1121</v>
      </c>
      <c r="F222" s="33">
        <v>463</v>
      </c>
      <c r="G222" s="33">
        <v>230</v>
      </c>
      <c r="H222" s="33">
        <v>19015</v>
      </c>
      <c r="I222" s="33">
        <v>655</v>
      </c>
      <c r="J222" s="33">
        <v>25670</v>
      </c>
    </row>
    <row r="223" spans="1:10" x14ac:dyDescent="0.55000000000000004">
      <c r="A223" s="19">
        <v>44074</v>
      </c>
      <c r="B223" s="33">
        <v>113</v>
      </c>
      <c r="C223" s="33">
        <v>4050</v>
      </c>
      <c r="D223" s="33">
        <v>33</v>
      </c>
      <c r="E223" s="33">
        <v>1122</v>
      </c>
      <c r="F223" s="33">
        <v>463</v>
      </c>
      <c r="G223" s="33">
        <v>230</v>
      </c>
      <c r="H223" s="33">
        <v>19080</v>
      </c>
      <c r="I223" s="33">
        <v>655</v>
      </c>
      <c r="J223" s="33">
        <v>25746</v>
      </c>
    </row>
    <row r="224" spans="1:10" x14ac:dyDescent="0.55000000000000004">
      <c r="A224" s="19">
        <v>44075</v>
      </c>
      <c r="B224" s="33">
        <v>113</v>
      </c>
      <c r="C224" s="33">
        <v>4063</v>
      </c>
      <c r="D224" s="33">
        <v>33</v>
      </c>
      <c r="E224" s="33">
        <v>1124</v>
      </c>
      <c r="F224" s="33">
        <v>463</v>
      </c>
      <c r="G224" s="33">
        <v>230</v>
      </c>
      <c r="H224" s="33">
        <v>19138</v>
      </c>
      <c r="I224" s="33">
        <v>655</v>
      </c>
      <c r="J224" s="33">
        <v>25819</v>
      </c>
    </row>
    <row r="225" spans="1:10" x14ac:dyDescent="0.55000000000000004">
      <c r="A225" s="19">
        <v>44076</v>
      </c>
      <c r="B225" s="33">
        <v>113</v>
      </c>
      <c r="C225" s="33">
        <v>4079</v>
      </c>
      <c r="D225" s="33">
        <v>33</v>
      </c>
      <c r="E225" s="33">
        <v>1126</v>
      </c>
      <c r="F225" s="33">
        <v>463</v>
      </c>
      <c r="G225" s="33">
        <v>230</v>
      </c>
      <c r="H225" s="33">
        <v>19224</v>
      </c>
      <c r="I225" s="33">
        <v>655</v>
      </c>
      <c r="J225" s="33">
        <v>25923</v>
      </c>
    </row>
    <row r="226" spans="1:10" x14ac:dyDescent="0.55000000000000004">
      <c r="A226" s="19">
        <v>44077</v>
      </c>
      <c r="B226" s="33">
        <v>113</v>
      </c>
      <c r="C226" s="33">
        <v>4091</v>
      </c>
      <c r="D226" s="33">
        <v>33</v>
      </c>
      <c r="E226" s="33">
        <v>1128</v>
      </c>
      <c r="F226" s="33">
        <v>463</v>
      </c>
      <c r="G226" s="33">
        <v>230</v>
      </c>
      <c r="H226" s="33">
        <v>19336</v>
      </c>
      <c r="I226" s="33">
        <v>655</v>
      </c>
      <c r="J226" s="33">
        <v>26049</v>
      </c>
    </row>
    <row r="227" spans="1:10" x14ac:dyDescent="0.55000000000000004">
      <c r="A227" s="19">
        <v>44078</v>
      </c>
      <c r="B227" s="33">
        <v>113</v>
      </c>
      <c r="C227" s="33">
        <v>4099</v>
      </c>
      <c r="D227" s="33">
        <v>33</v>
      </c>
      <c r="E227" s="33">
        <v>1128</v>
      </c>
      <c r="F227" s="33">
        <v>463</v>
      </c>
      <c r="G227" s="33">
        <v>230</v>
      </c>
      <c r="H227" s="33">
        <v>19415</v>
      </c>
      <c r="I227" s="33">
        <v>655</v>
      </c>
      <c r="J227" s="33">
        <v>26136</v>
      </c>
    </row>
    <row r="228" spans="1:10" x14ac:dyDescent="0.55000000000000004">
      <c r="A228" s="19">
        <v>44079</v>
      </c>
      <c r="B228" s="33">
        <v>113</v>
      </c>
      <c r="C228" s="33">
        <v>4104</v>
      </c>
      <c r="D228" s="33">
        <v>33</v>
      </c>
      <c r="E228" s="33">
        <v>1129</v>
      </c>
      <c r="F228" s="33">
        <v>464</v>
      </c>
      <c r="G228" s="33">
        <v>230</v>
      </c>
      <c r="H228" s="33">
        <v>19479</v>
      </c>
      <c r="I228" s="33">
        <v>655</v>
      </c>
      <c r="J228" s="33">
        <v>26207</v>
      </c>
    </row>
    <row r="229" spans="1:10" x14ac:dyDescent="0.55000000000000004">
      <c r="A229" s="19">
        <v>44080</v>
      </c>
      <c r="B229" s="33">
        <v>113</v>
      </c>
      <c r="C229" s="33">
        <v>4114</v>
      </c>
      <c r="D229" s="33">
        <v>33</v>
      </c>
      <c r="E229" s="33">
        <v>1131</v>
      </c>
      <c r="F229" s="33">
        <v>464</v>
      </c>
      <c r="G229" s="33">
        <v>230</v>
      </c>
      <c r="H229" s="33">
        <v>19538</v>
      </c>
      <c r="I229" s="33">
        <v>656</v>
      </c>
      <c r="J229" s="33">
        <v>26279</v>
      </c>
    </row>
    <row r="230" spans="1:10" x14ac:dyDescent="0.55000000000000004">
      <c r="A230" s="19">
        <v>44081</v>
      </c>
      <c r="B230" s="33">
        <v>113</v>
      </c>
      <c r="C230" s="33">
        <v>4118</v>
      </c>
      <c r="D230" s="33">
        <v>33</v>
      </c>
      <c r="E230" s="33">
        <v>1133</v>
      </c>
      <c r="F230" s="33">
        <v>464</v>
      </c>
      <c r="G230" s="33">
        <v>230</v>
      </c>
      <c r="H230" s="33">
        <v>19574</v>
      </c>
      <c r="I230" s="33">
        <v>657</v>
      </c>
      <c r="J230" s="33">
        <v>26322</v>
      </c>
    </row>
    <row r="231" spans="1:10" x14ac:dyDescent="0.55000000000000004">
      <c r="A231" s="19">
        <v>44082</v>
      </c>
      <c r="B231" s="33">
        <v>113</v>
      </c>
      <c r="C231" s="33">
        <v>4126</v>
      </c>
      <c r="D231" s="33">
        <v>33</v>
      </c>
      <c r="E231" s="33">
        <v>1134</v>
      </c>
      <c r="F231" s="33">
        <v>465</v>
      </c>
      <c r="G231" s="33">
        <v>230</v>
      </c>
      <c r="H231" s="33">
        <v>19615</v>
      </c>
      <c r="I231" s="33">
        <v>658</v>
      </c>
      <c r="J231" s="33">
        <v>26374</v>
      </c>
    </row>
    <row r="232" spans="1:10" x14ac:dyDescent="0.55000000000000004">
      <c r="A232" s="19">
        <v>44083</v>
      </c>
      <c r="B232" s="33">
        <v>113</v>
      </c>
      <c r="C232" s="33">
        <v>4135</v>
      </c>
      <c r="D232" s="33">
        <v>33</v>
      </c>
      <c r="E232" s="33">
        <v>1143</v>
      </c>
      <c r="F232" s="33">
        <v>465</v>
      </c>
      <c r="G232" s="33">
        <v>230</v>
      </c>
      <c r="H232" s="33">
        <v>19688</v>
      </c>
      <c r="I232" s="33">
        <v>658</v>
      </c>
      <c r="J232" s="33">
        <v>26465</v>
      </c>
    </row>
    <row r="233" spans="1:10" x14ac:dyDescent="0.55000000000000004">
      <c r="A233" s="19">
        <v>44084</v>
      </c>
      <c r="B233" s="33">
        <v>113</v>
      </c>
      <c r="C233" s="33">
        <v>4142</v>
      </c>
      <c r="D233" s="33">
        <v>33</v>
      </c>
      <c r="E233" s="33">
        <v>1143</v>
      </c>
      <c r="F233" s="33">
        <v>465</v>
      </c>
      <c r="G233" s="33">
        <v>230</v>
      </c>
      <c r="H233" s="33">
        <v>19728</v>
      </c>
      <c r="I233" s="33">
        <v>659</v>
      </c>
      <c r="J233" s="33">
        <v>26513</v>
      </c>
    </row>
    <row r="234" spans="1:10" x14ac:dyDescent="0.55000000000000004">
      <c r="A234" s="19">
        <v>44085</v>
      </c>
      <c r="B234" s="33">
        <v>113</v>
      </c>
      <c r="C234" s="33">
        <v>4152</v>
      </c>
      <c r="D234" s="33">
        <v>33</v>
      </c>
      <c r="E234" s="33">
        <v>1145</v>
      </c>
      <c r="F234" s="33">
        <v>466</v>
      </c>
      <c r="G234" s="33">
        <v>230</v>
      </c>
      <c r="H234" s="33">
        <v>19767</v>
      </c>
      <c r="I234" s="33">
        <v>659</v>
      </c>
      <c r="J234" s="33">
        <v>26565</v>
      </c>
    </row>
    <row r="235" spans="1:10" x14ac:dyDescent="0.55000000000000004">
      <c r="A235" s="19">
        <v>44086</v>
      </c>
      <c r="B235" s="33">
        <v>113</v>
      </c>
      <c r="C235" s="33">
        <v>4157</v>
      </c>
      <c r="D235" s="33">
        <v>33</v>
      </c>
      <c r="E235" s="33">
        <v>1149</v>
      </c>
      <c r="F235" s="33">
        <v>466</v>
      </c>
      <c r="G235" s="33">
        <v>230</v>
      </c>
      <c r="H235" s="33">
        <v>19800</v>
      </c>
      <c r="I235" s="33">
        <v>659</v>
      </c>
      <c r="J235" s="33">
        <v>26607</v>
      </c>
    </row>
    <row r="236" spans="1:10" x14ac:dyDescent="0.55000000000000004">
      <c r="A236" s="19">
        <v>44087</v>
      </c>
      <c r="B236" s="33">
        <v>113</v>
      </c>
      <c r="C236" s="33">
        <v>4166</v>
      </c>
      <c r="D236" s="33">
        <v>33</v>
      </c>
      <c r="E236" s="33">
        <v>1149</v>
      </c>
      <c r="F236" s="33">
        <v>466</v>
      </c>
      <c r="G236" s="33">
        <v>230</v>
      </c>
      <c r="H236" s="33">
        <v>19835</v>
      </c>
      <c r="I236" s="33">
        <v>659</v>
      </c>
      <c r="J236" s="33">
        <v>26651</v>
      </c>
    </row>
    <row r="237" spans="1:10" x14ac:dyDescent="0.55000000000000004">
      <c r="A237" s="19">
        <v>44088</v>
      </c>
      <c r="B237" s="33">
        <v>113</v>
      </c>
      <c r="C237" s="33">
        <v>4170</v>
      </c>
      <c r="D237" s="33">
        <v>33</v>
      </c>
      <c r="E237" s="33">
        <v>1149</v>
      </c>
      <c r="F237" s="33">
        <v>466</v>
      </c>
      <c r="G237" s="33">
        <v>230</v>
      </c>
      <c r="H237" s="33">
        <v>19872</v>
      </c>
      <c r="I237" s="33">
        <v>659</v>
      </c>
      <c r="J237" s="33">
        <v>26692</v>
      </c>
    </row>
    <row r="238" spans="1:10" x14ac:dyDescent="0.55000000000000004">
      <c r="A238" s="19">
        <v>44089</v>
      </c>
      <c r="B238" s="33">
        <v>113</v>
      </c>
      <c r="C238" s="33">
        <v>4176</v>
      </c>
      <c r="D238" s="33">
        <v>33</v>
      </c>
      <c r="E238" s="33">
        <v>1150</v>
      </c>
      <c r="F238" s="33">
        <v>466</v>
      </c>
      <c r="G238" s="33">
        <v>230</v>
      </c>
      <c r="H238" s="33">
        <v>19911</v>
      </c>
      <c r="I238" s="33">
        <v>659</v>
      </c>
      <c r="J238" s="33">
        <v>26738</v>
      </c>
    </row>
    <row r="239" spans="1:10" x14ac:dyDescent="0.55000000000000004">
      <c r="A239" s="19">
        <v>44090</v>
      </c>
      <c r="B239" s="33">
        <v>113</v>
      </c>
      <c r="C239" s="33">
        <v>4185</v>
      </c>
      <c r="D239" s="33">
        <v>33</v>
      </c>
      <c r="E239" s="33">
        <v>1149</v>
      </c>
      <c r="F239" s="33">
        <v>466</v>
      </c>
      <c r="G239" s="33">
        <v>230</v>
      </c>
      <c r="H239" s="33">
        <v>19943</v>
      </c>
      <c r="I239" s="33">
        <v>660</v>
      </c>
      <c r="J239" s="33">
        <v>26779</v>
      </c>
    </row>
    <row r="240" spans="1:10" x14ac:dyDescent="0.55000000000000004">
      <c r="A240" s="19">
        <v>44091</v>
      </c>
      <c r="B240" s="33">
        <v>113</v>
      </c>
      <c r="C240" s="33">
        <v>4190</v>
      </c>
      <c r="D240" s="33">
        <v>33</v>
      </c>
      <c r="E240" s="33">
        <v>1150</v>
      </c>
      <c r="F240" s="33">
        <v>466</v>
      </c>
      <c r="G240" s="33">
        <v>230</v>
      </c>
      <c r="H240" s="33">
        <v>19970</v>
      </c>
      <c r="I240" s="33">
        <v>661</v>
      </c>
      <c r="J240" s="33">
        <v>26813</v>
      </c>
    </row>
    <row r="241" spans="1:10" x14ac:dyDescent="0.55000000000000004">
      <c r="A241" s="19">
        <v>44092</v>
      </c>
      <c r="B241" s="33">
        <v>113</v>
      </c>
      <c r="C241" s="33">
        <v>4196</v>
      </c>
      <c r="D241" s="33">
        <v>33</v>
      </c>
      <c r="E241" s="33">
        <v>1150</v>
      </c>
      <c r="F241" s="33">
        <v>466</v>
      </c>
      <c r="G241" s="33">
        <v>230</v>
      </c>
      <c r="H241" s="33">
        <v>20012</v>
      </c>
      <c r="I241" s="33">
        <v>661</v>
      </c>
      <c r="J241" s="33">
        <v>26861</v>
      </c>
    </row>
    <row r="242" spans="1:10" x14ac:dyDescent="0.55000000000000004">
      <c r="A242" s="19">
        <v>44093</v>
      </c>
      <c r="B242" s="33">
        <v>113</v>
      </c>
      <c r="C242" s="33">
        <v>4198</v>
      </c>
      <c r="D242" s="33">
        <v>33</v>
      </c>
      <c r="E242" s="33">
        <v>1150</v>
      </c>
      <c r="F242" s="33">
        <v>466</v>
      </c>
      <c r="G242" s="33">
        <v>230</v>
      </c>
      <c r="H242" s="33">
        <v>20034</v>
      </c>
      <c r="I242" s="33">
        <v>661</v>
      </c>
      <c r="J242" s="33">
        <v>26885</v>
      </c>
    </row>
    <row r="243" spans="1:10" x14ac:dyDescent="0.55000000000000004">
      <c r="A243" s="19">
        <v>44094</v>
      </c>
      <c r="B243" s="33">
        <v>113</v>
      </c>
      <c r="C243" s="33">
        <v>4200</v>
      </c>
      <c r="D243" s="33">
        <v>33</v>
      </c>
      <c r="E243" s="33">
        <v>1152</v>
      </c>
      <c r="F243" s="33">
        <v>466</v>
      </c>
      <c r="G243" s="33">
        <v>230</v>
      </c>
      <c r="H243" s="33">
        <v>20042</v>
      </c>
      <c r="I243" s="33">
        <v>662</v>
      </c>
      <c r="J243" s="33">
        <v>26898</v>
      </c>
    </row>
    <row r="244" spans="1:10" x14ac:dyDescent="0.55000000000000004">
      <c r="A244" s="19">
        <v>44095</v>
      </c>
      <c r="B244" s="33">
        <v>113</v>
      </c>
      <c r="C244" s="33">
        <v>4204</v>
      </c>
      <c r="D244" s="33">
        <v>33</v>
      </c>
      <c r="E244" s="33">
        <v>1153</v>
      </c>
      <c r="F244" s="33">
        <v>466</v>
      </c>
      <c r="G244" s="33">
        <v>230</v>
      </c>
      <c r="H244" s="33">
        <v>20051</v>
      </c>
      <c r="I244" s="33">
        <v>662</v>
      </c>
      <c r="J244" s="33">
        <v>26912</v>
      </c>
    </row>
    <row r="245" spans="1:10" x14ac:dyDescent="0.55000000000000004">
      <c r="A245" s="19">
        <v>44096</v>
      </c>
      <c r="B245" s="33">
        <v>113</v>
      </c>
      <c r="C245" s="33">
        <v>4206</v>
      </c>
      <c r="D245" s="33">
        <v>33</v>
      </c>
      <c r="E245" s="33">
        <v>1153</v>
      </c>
      <c r="F245" s="33">
        <v>466</v>
      </c>
      <c r="G245" s="33">
        <v>230</v>
      </c>
      <c r="H245" s="33">
        <v>20076</v>
      </c>
      <c r="I245" s="33">
        <v>665</v>
      </c>
      <c r="J245" s="33">
        <v>26942</v>
      </c>
    </row>
    <row r="246" spans="1:10" x14ac:dyDescent="0.55000000000000004">
      <c r="A246" s="19">
        <v>44097</v>
      </c>
      <c r="B246" s="33">
        <v>113</v>
      </c>
      <c r="C246" s="33">
        <v>4212</v>
      </c>
      <c r="D246" s="33">
        <v>33</v>
      </c>
      <c r="E246" s="33">
        <v>1153</v>
      </c>
      <c r="F246" s="33">
        <v>468</v>
      </c>
      <c r="G246" s="33">
        <v>230</v>
      </c>
      <c r="H246" s="33">
        <v>20100</v>
      </c>
      <c r="I246" s="33">
        <v>665</v>
      </c>
      <c r="J246" s="33">
        <v>26974</v>
      </c>
    </row>
    <row r="247" spans="1:10" x14ac:dyDescent="0.55000000000000004">
      <c r="A247" s="19">
        <v>44098</v>
      </c>
      <c r="B247" s="33">
        <v>113</v>
      </c>
      <c r="C247" s="33">
        <v>4213</v>
      </c>
      <c r="D247" s="33">
        <v>33</v>
      </c>
      <c r="E247" s="33">
        <v>1153</v>
      </c>
      <c r="F247" s="33">
        <v>468</v>
      </c>
      <c r="G247" s="33">
        <v>230</v>
      </c>
      <c r="H247" s="33">
        <v>20105</v>
      </c>
      <c r="I247" s="33">
        <v>668</v>
      </c>
      <c r="J247" s="33">
        <v>26983</v>
      </c>
    </row>
    <row r="248" spans="1:10" x14ac:dyDescent="0.55000000000000004">
      <c r="A248" s="19">
        <v>44099</v>
      </c>
      <c r="B248" s="33">
        <v>113</v>
      </c>
      <c r="C248" s="33">
        <v>4217</v>
      </c>
      <c r="D248" s="33">
        <v>33</v>
      </c>
      <c r="E248" s="33">
        <v>1153</v>
      </c>
      <c r="F248" s="33">
        <v>468</v>
      </c>
      <c r="G248" s="33">
        <v>230</v>
      </c>
      <c r="H248" s="33">
        <v>20118</v>
      </c>
      <c r="I248" s="33">
        <v>668</v>
      </c>
      <c r="J248" s="33">
        <v>27000</v>
      </c>
    </row>
    <row r="249" spans="1:10" x14ac:dyDescent="0.55000000000000004">
      <c r="A249" s="19">
        <v>44100</v>
      </c>
      <c r="B249" s="33">
        <v>113</v>
      </c>
      <c r="C249" s="33">
        <v>4218</v>
      </c>
      <c r="D249" s="33">
        <v>33</v>
      </c>
      <c r="E249" s="33">
        <v>1156</v>
      </c>
      <c r="F249" s="33">
        <v>468</v>
      </c>
      <c r="G249" s="33">
        <v>230</v>
      </c>
      <c r="H249" s="33">
        <v>20129</v>
      </c>
      <c r="I249" s="33">
        <v>669</v>
      </c>
      <c r="J249" s="33">
        <v>27016</v>
      </c>
    </row>
    <row r="250" spans="1:10" x14ac:dyDescent="0.55000000000000004">
      <c r="A250" s="19">
        <v>44101</v>
      </c>
      <c r="B250" s="33">
        <v>113</v>
      </c>
      <c r="C250" s="33">
        <v>4218</v>
      </c>
      <c r="D250" s="33">
        <v>33</v>
      </c>
      <c r="E250" s="33">
        <v>1157</v>
      </c>
      <c r="F250" s="33">
        <v>468</v>
      </c>
      <c r="G250" s="33">
        <v>230</v>
      </c>
      <c r="H250" s="33">
        <v>20145</v>
      </c>
      <c r="I250" s="33">
        <v>676</v>
      </c>
      <c r="J250" s="33">
        <v>27040</v>
      </c>
    </row>
    <row r="251" spans="1:10" x14ac:dyDescent="0.55000000000000004">
      <c r="A251" s="19">
        <v>44102</v>
      </c>
      <c r="B251" s="33">
        <v>113</v>
      </c>
      <c r="C251" s="33">
        <v>4218</v>
      </c>
      <c r="D251" s="33">
        <v>33</v>
      </c>
      <c r="E251" s="33">
        <v>1157</v>
      </c>
      <c r="F251" s="33">
        <v>468</v>
      </c>
      <c r="G251" s="33">
        <v>230</v>
      </c>
      <c r="H251" s="33">
        <v>20149</v>
      </c>
      <c r="I251" s="33">
        <v>676</v>
      </c>
      <c r="J251" s="33">
        <v>27044</v>
      </c>
    </row>
    <row r="252" spans="1:10" x14ac:dyDescent="0.55000000000000004">
      <c r="A252" s="19">
        <v>44103</v>
      </c>
      <c r="B252" s="33">
        <v>113</v>
      </c>
      <c r="C252" s="33">
        <v>4220</v>
      </c>
      <c r="D252" s="33">
        <v>33</v>
      </c>
      <c r="E252" s="33">
        <v>1157</v>
      </c>
      <c r="F252" s="33">
        <v>468</v>
      </c>
      <c r="G252" s="33">
        <v>230</v>
      </c>
      <c r="H252" s="33">
        <v>20158</v>
      </c>
      <c r="I252" s="33">
        <v>684</v>
      </c>
      <c r="J252" s="33">
        <v>27063</v>
      </c>
    </row>
    <row r="253" spans="1:10" x14ac:dyDescent="0.55000000000000004">
      <c r="A253" s="19">
        <v>44104</v>
      </c>
      <c r="B253" s="33">
        <v>113</v>
      </c>
      <c r="C253" s="33">
        <v>4224</v>
      </c>
      <c r="D253" s="33">
        <v>33</v>
      </c>
      <c r="E253" s="33">
        <v>1157</v>
      </c>
      <c r="F253" s="33">
        <v>468</v>
      </c>
      <c r="G253" s="33">
        <v>230</v>
      </c>
      <c r="H253" s="33">
        <v>20169</v>
      </c>
      <c r="I253" s="33">
        <v>684</v>
      </c>
      <c r="J253" s="33">
        <v>27078</v>
      </c>
    </row>
    <row r="254" spans="1:10" x14ac:dyDescent="0.55000000000000004">
      <c r="A254" s="19">
        <v>44105</v>
      </c>
      <c r="B254" s="33">
        <v>113</v>
      </c>
      <c r="C254" s="33">
        <v>4227</v>
      </c>
      <c r="D254" s="33">
        <v>33</v>
      </c>
      <c r="E254" s="33">
        <v>1157</v>
      </c>
      <c r="F254" s="33">
        <v>468</v>
      </c>
      <c r="G254" s="33">
        <v>230</v>
      </c>
      <c r="H254" s="33">
        <v>20183</v>
      </c>
      <c r="I254" s="33">
        <v>685</v>
      </c>
      <c r="J254" s="33">
        <v>27096</v>
      </c>
    </row>
    <row r="255" spans="1:10" x14ac:dyDescent="0.55000000000000004">
      <c r="A255" s="19">
        <v>44106</v>
      </c>
      <c r="B255" s="33">
        <v>113</v>
      </c>
      <c r="C255" s="33">
        <v>4231</v>
      </c>
      <c r="D255" s="33">
        <v>33</v>
      </c>
      <c r="E255" s="33">
        <v>1160</v>
      </c>
      <c r="F255" s="33">
        <v>470</v>
      </c>
      <c r="G255" s="33">
        <v>230</v>
      </c>
      <c r="H255" s="33">
        <v>20191</v>
      </c>
      <c r="I255" s="33">
        <v>685</v>
      </c>
      <c r="J255" s="33">
        <v>27113</v>
      </c>
    </row>
    <row r="256" spans="1:10" x14ac:dyDescent="0.55000000000000004">
      <c r="A256" s="19">
        <v>44107</v>
      </c>
      <c r="B256" s="33">
        <v>113</v>
      </c>
      <c r="C256" s="33">
        <v>4232</v>
      </c>
      <c r="D256" s="33">
        <v>33</v>
      </c>
      <c r="E256" s="33">
        <v>1160</v>
      </c>
      <c r="F256" s="33">
        <v>470</v>
      </c>
      <c r="G256" s="33">
        <v>230</v>
      </c>
      <c r="H256" s="33">
        <v>20197</v>
      </c>
      <c r="I256" s="33">
        <v>686</v>
      </c>
      <c r="J256" s="33">
        <v>27121</v>
      </c>
    </row>
    <row r="257" spans="1:10" x14ac:dyDescent="0.55000000000000004">
      <c r="A257" s="19">
        <v>44108</v>
      </c>
      <c r="B257" s="33">
        <v>113</v>
      </c>
      <c r="C257" s="33">
        <v>4234</v>
      </c>
      <c r="D257" s="33">
        <v>33</v>
      </c>
      <c r="E257" s="33">
        <v>1160</v>
      </c>
      <c r="F257" s="33">
        <v>471</v>
      </c>
      <c r="G257" s="33">
        <v>230</v>
      </c>
      <c r="H257" s="33">
        <v>20209</v>
      </c>
      <c r="I257" s="33">
        <v>686</v>
      </c>
      <c r="J257" s="33">
        <v>27136</v>
      </c>
    </row>
    <row r="258" spans="1:10" x14ac:dyDescent="0.55000000000000004">
      <c r="A258" s="19">
        <v>44109</v>
      </c>
      <c r="B258" s="33">
        <v>113</v>
      </c>
      <c r="C258" s="33">
        <v>4235</v>
      </c>
      <c r="D258" s="33">
        <v>33</v>
      </c>
      <c r="E258" s="33">
        <v>1160</v>
      </c>
      <c r="F258" s="33">
        <v>471</v>
      </c>
      <c r="G258" s="33">
        <v>230</v>
      </c>
      <c r="H258" s="33">
        <v>20220</v>
      </c>
      <c r="I258" s="33">
        <v>687</v>
      </c>
      <c r="J258" s="33">
        <v>27149</v>
      </c>
    </row>
    <row r="259" spans="1:10" x14ac:dyDescent="0.55000000000000004">
      <c r="A259" s="19">
        <v>44110</v>
      </c>
      <c r="B259" s="33">
        <v>113</v>
      </c>
      <c r="C259" s="33">
        <v>4246</v>
      </c>
      <c r="D259" s="33">
        <v>33</v>
      </c>
      <c r="E259" s="33">
        <v>1160</v>
      </c>
      <c r="F259" s="33">
        <v>472</v>
      </c>
      <c r="G259" s="33">
        <v>230</v>
      </c>
      <c r="H259" s="33">
        <v>20233</v>
      </c>
      <c r="I259" s="33">
        <v>687</v>
      </c>
      <c r="J259" s="33">
        <v>27174</v>
      </c>
    </row>
    <row r="260" spans="1:10" x14ac:dyDescent="0.55000000000000004">
      <c r="A260" s="19">
        <v>44111</v>
      </c>
      <c r="B260" s="33">
        <v>113</v>
      </c>
      <c r="C260" s="33">
        <v>4249</v>
      </c>
      <c r="D260" s="33">
        <v>33</v>
      </c>
      <c r="E260" s="33">
        <v>1160</v>
      </c>
      <c r="F260" s="33">
        <v>472</v>
      </c>
      <c r="G260" s="33">
        <v>230</v>
      </c>
      <c r="H260" s="33">
        <v>20237</v>
      </c>
      <c r="I260" s="33">
        <v>688</v>
      </c>
      <c r="J260" s="33">
        <v>27182</v>
      </c>
    </row>
    <row r="261" spans="1:10" x14ac:dyDescent="0.55000000000000004">
      <c r="A261" s="19">
        <v>44112</v>
      </c>
      <c r="B261" s="33">
        <v>113</v>
      </c>
      <c r="C261" s="33">
        <v>4261</v>
      </c>
      <c r="D261" s="33">
        <v>33</v>
      </c>
      <c r="E261" s="33">
        <v>1160</v>
      </c>
      <c r="F261" s="33">
        <v>472</v>
      </c>
      <c r="G261" s="33">
        <v>230</v>
      </c>
      <c r="H261" s="33">
        <v>20247</v>
      </c>
      <c r="I261" s="33">
        <v>690</v>
      </c>
      <c r="J261" s="33">
        <v>27206</v>
      </c>
    </row>
    <row r="262" spans="1:10" x14ac:dyDescent="0.55000000000000004">
      <c r="A262" s="19">
        <v>44113</v>
      </c>
      <c r="B262" s="33">
        <v>113</v>
      </c>
      <c r="C262" s="33">
        <v>4271</v>
      </c>
      <c r="D262" s="33">
        <v>33</v>
      </c>
      <c r="E262" s="33">
        <v>1160</v>
      </c>
      <c r="F262" s="33">
        <v>473</v>
      </c>
      <c r="G262" s="33">
        <v>230</v>
      </c>
      <c r="H262" s="33">
        <v>20257</v>
      </c>
      <c r="I262" s="33">
        <v>692</v>
      </c>
      <c r="J262" s="33">
        <v>27229</v>
      </c>
    </row>
    <row r="263" spans="1:10" x14ac:dyDescent="0.55000000000000004">
      <c r="A263" s="19">
        <v>44114</v>
      </c>
      <c r="B263" s="33">
        <v>113</v>
      </c>
      <c r="C263" s="33">
        <v>4273</v>
      </c>
      <c r="D263" s="33">
        <v>33</v>
      </c>
      <c r="E263" s="33">
        <v>1161</v>
      </c>
      <c r="F263" s="33">
        <v>473</v>
      </c>
      <c r="G263" s="33">
        <v>230</v>
      </c>
      <c r="H263" s="33">
        <v>20269</v>
      </c>
      <c r="I263" s="33">
        <v>692</v>
      </c>
      <c r="J263" s="33">
        <v>27244</v>
      </c>
    </row>
    <row r="264" spans="1:10" x14ac:dyDescent="0.55000000000000004">
      <c r="A264" s="19">
        <v>44115</v>
      </c>
      <c r="B264" s="33">
        <v>113</v>
      </c>
      <c r="C264" s="33">
        <v>4277</v>
      </c>
      <c r="D264" s="33">
        <v>33</v>
      </c>
      <c r="E264" s="33">
        <v>1161</v>
      </c>
      <c r="F264" s="33">
        <v>475</v>
      </c>
      <c r="G264" s="33">
        <v>230</v>
      </c>
      <c r="H264" s="33">
        <v>20281</v>
      </c>
      <c r="I264" s="33">
        <v>694</v>
      </c>
      <c r="J264" s="33">
        <v>27264</v>
      </c>
    </row>
    <row r="265" spans="1:10" x14ac:dyDescent="0.55000000000000004">
      <c r="A265" s="19">
        <v>44116</v>
      </c>
      <c r="B265" s="33">
        <v>113</v>
      </c>
      <c r="C265" s="33">
        <v>4283</v>
      </c>
      <c r="D265" s="33">
        <v>33</v>
      </c>
      <c r="E265" s="33">
        <v>1161</v>
      </c>
      <c r="F265" s="33">
        <v>475</v>
      </c>
      <c r="G265" s="33">
        <v>230</v>
      </c>
      <c r="H265" s="33">
        <v>20295</v>
      </c>
      <c r="I265" s="33">
        <v>696</v>
      </c>
      <c r="J265" s="33">
        <v>27286</v>
      </c>
    </row>
    <row r="266" spans="1:10" x14ac:dyDescent="0.55000000000000004">
      <c r="A266" s="19">
        <v>44117</v>
      </c>
      <c r="B266" s="33">
        <v>113</v>
      </c>
      <c r="C266" s="33">
        <v>4296</v>
      </c>
      <c r="D266" s="33">
        <v>33</v>
      </c>
      <c r="E266" s="33">
        <v>1161</v>
      </c>
      <c r="F266" s="33">
        <v>476</v>
      </c>
      <c r="G266" s="33">
        <v>230</v>
      </c>
      <c r="H266" s="33">
        <v>20305</v>
      </c>
      <c r="I266" s="33">
        <v>703</v>
      </c>
      <c r="J266" s="33">
        <v>27317</v>
      </c>
    </row>
    <row r="267" spans="1:10" x14ac:dyDescent="0.55000000000000004">
      <c r="A267" s="19">
        <v>44118</v>
      </c>
      <c r="B267" s="33">
        <v>113</v>
      </c>
      <c r="C267" s="33">
        <v>4310</v>
      </c>
      <c r="D267" s="33">
        <v>33</v>
      </c>
      <c r="E267" s="33">
        <v>1161</v>
      </c>
      <c r="F267" s="33">
        <v>479</v>
      </c>
      <c r="G267" s="33">
        <v>230</v>
      </c>
      <c r="H267" s="33">
        <v>20311</v>
      </c>
      <c r="I267" s="33">
        <v>704</v>
      </c>
      <c r="J267" s="33">
        <v>27341</v>
      </c>
    </row>
    <row r="268" spans="1:10" x14ac:dyDescent="0.55000000000000004">
      <c r="A268" s="19">
        <v>44119</v>
      </c>
      <c r="B268" s="33">
        <v>113</v>
      </c>
      <c r="C268" s="33">
        <v>4321</v>
      </c>
      <c r="D268" s="33">
        <v>33</v>
      </c>
      <c r="E268" s="33">
        <v>1162</v>
      </c>
      <c r="F268" s="33">
        <v>479</v>
      </c>
      <c r="G268" s="33">
        <v>230</v>
      </c>
      <c r="H268" s="33">
        <v>20315</v>
      </c>
      <c r="I268" s="33">
        <v>709</v>
      </c>
      <c r="J268" s="33">
        <v>27362</v>
      </c>
    </row>
    <row r="269" spans="1:10" x14ac:dyDescent="0.55000000000000004">
      <c r="A269" s="19">
        <v>44120</v>
      </c>
      <c r="B269" s="33">
        <v>113</v>
      </c>
      <c r="C269" s="33">
        <v>4326</v>
      </c>
      <c r="D269" s="33">
        <v>33</v>
      </c>
      <c r="E269" s="33">
        <v>1164</v>
      </c>
      <c r="F269" s="33">
        <v>479</v>
      </c>
      <c r="G269" s="33">
        <v>230</v>
      </c>
      <c r="H269" s="33">
        <v>20317</v>
      </c>
      <c r="I269" s="33">
        <v>709</v>
      </c>
      <c r="J269" s="33">
        <v>27371</v>
      </c>
    </row>
    <row r="270" spans="1:10" x14ac:dyDescent="0.55000000000000004">
      <c r="A270" s="19">
        <v>44121</v>
      </c>
      <c r="B270" s="33">
        <v>113</v>
      </c>
      <c r="C270" s="33">
        <v>4333</v>
      </c>
      <c r="D270" s="33">
        <v>33</v>
      </c>
      <c r="E270" s="33">
        <v>1164</v>
      </c>
      <c r="F270" s="33">
        <v>482</v>
      </c>
      <c r="G270" s="33">
        <v>230</v>
      </c>
      <c r="H270" s="33">
        <v>20317</v>
      </c>
      <c r="I270" s="33">
        <v>711</v>
      </c>
      <c r="J270" s="33">
        <v>27383</v>
      </c>
    </row>
    <row r="271" spans="1:10" x14ac:dyDescent="0.55000000000000004">
      <c r="A271" s="19">
        <v>44122</v>
      </c>
      <c r="B271" s="33">
        <v>113</v>
      </c>
      <c r="C271" s="33">
        <v>4338</v>
      </c>
      <c r="D271" s="33">
        <v>33</v>
      </c>
      <c r="E271" s="33">
        <v>1164</v>
      </c>
      <c r="F271" s="33">
        <v>484</v>
      </c>
      <c r="G271" s="33">
        <v>230</v>
      </c>
      <c r="H271" s="33">
        <v>20315</v>
      </c>
      <c r="I271" s="33">
        <v>714</v>
      </c>
      <c r="J271" s="33">
        <v>27391</v>
      </c>
    </row>
    <row r="272" spans="1:10" x14ac:dyDescent="0.55000000000000004">
      <c r="A272" s="19">
        <v>44123</v>
      </c>
      <c r="B272" s="33">
        <v>113</v>
      </c>
      <c r="C272" s="33">
        <v>4342</v>
      </c>
      <c r="D272" s="33">
        <v>33</v>
      </c>
      <c r="E272" s="33">
        <v>1164</v>
      </c>
      <c r="F272" s="33">
        <v>484</v>
      </c>
      <c r="G272" s="33">
        <v>230</v>
      </c>
      <c r="H272" s="33">
        <v>20319</v>
      </c>
      <c r="I272" s="33">
        <v>714</v>
      </c>
      <c r="J272" s="33">
        <v>27399</v>
      </c>
    </row>
    <row r="273" spans="1:10" x14ac:dyDescent="0.55000000000000004">
      <c r="A273" s="19">
        <v>44124</v>
      </c>
      <c r="B273" s="33">
        <v>113</v>
      </c>
      <c r="C273" s="33">
        <v>4347</v>
      </c>
      <c r="D273" s="33">
        <v>33</v>
      </c>
      <c r="E273" s="33">
        <v>1164</v>
      </c>
      <c r="F273" s="33">
        <v>484</v>
      </c>
      <c r="G273" s="33">
        <v>230</v>
      </c>
      <c r="H273" s="33">
        <v>20320</v>
      </c>
      <c r="I273" s="33">
        <v>738</v>
      </c>
      <c r="J273" s="33">
        <v>27429</v>
      </c>
    </row>
    <row r="274" spans="1:10" x14ac:dyDescent="0.55000000000000004">
      <c r="A274" s="19">
        <v>44125</v>
      </c>
      <c r="B274" s="33">
        <v>113</v>
      </c>
      <c r="C274" s="33">
        <v>4356</v>
      </c>
      <c r="D274" s="33">
        <v>33</v>
      </c>
      <c r="E274" s="33">
        <v>1165</v>
      </c>
      <c r="F274" s="33">
        <v>485</v>
      </c>
      <c r="G274" s="33">
        <v>230</v>
      </c>
      <c r="H274" s="33">
        <v>20323</v>
      </c>
      <c r="I274" s="33">
        <v>739</v>
      </c>
      <c r="J274" s="33">
        <v>27444</v>
      </c>
    </row>
    <row r="275" spans="1:10" x14ac:dyDescent="0.55000000000000004">
      <c r="A275" s="19">
        <v>44126</v>
      </c>
      <c r="B275" s="33">
        <v>114</v>
      </c>
      <c r="C275" s="33">
        <v>4363</v>
      </c>
      <c r="D275" s="33">
        <v>33</v>
      </c>
      <c r="E275" s="33">
        <v>1165</v>
      </c>
      <c r="F275" s="33">
        <v>485</v>
      </c>
      <c r="G275" s="33">
        <v>230</v>
      </c>
      <c r="H275" s="33">
        <v>20329</v>
      </c>
      <c r="I275" s="33">
        <v>747</v>
      </c>
      <c r="J275" s="33">
        <v>27466</v>
      </c>
    </row>
    <row r="276" spans="1:10" x14ac:dyDescent="0.55000000000000004">
      <c r="A276" s="19">
        <v>44127</v>
      </c>
      <c r="B276" s="33">
        <v>114</v>
      </c>
      <c r="C276" s="33">
        <v>4370</v>
      </c>
      <c r="D276" s="33">
        <v>33</v>
      </c>
      <c r="E276" s="33">
        <v>1167</v>
      </c>
      <c r="F276" s="33">
        <v>487</v>
      </c>
      <c r="G276" s="33">
        <v>230</v>
      </c>
      <c r="H276" s="33">
        <v>20330</v>
      </c>
      <c r="I276" s="33">
        <v>753</v>
      </c>
      <c r="J276" s="33">
        <v>27484</v>
      </c>
    </row>
    <row r="277" spans="1:10" x14ac:dyDescent="0.55000000000000004">
      <c r="A277" s="19">
        <v>44128</v>
      </c>
      <c r="B277" s="33">
        <v>114</v>
      </c>
      <c r="C277" s="33">
        <v>4375</v>
      </c>
      <c r="D277" s="33">
        <v>33</v>
      </c>
      <c r="E277" s="33">
        <v>1167</v>
      </c>
      <c r="F277" s="33">
        <v>487</v>
      </c>
      <c r="G277" s="33">
        <v>230</v>
      </c>
      <c r="H277" s="33">
        <v>20336</v>
      </c>
      <c r="I277" s="33">
        <v>757</v>
      </c>
      <c r="J277" s="33">
        <v>27499</v>
      </c>
    </row>
    <row r="278" spans="1:10" x14ac:dyDescent="0.55000000000000004">
      <c r="A278" s="19">
        <v>44129</v>
      </c>
      <c r="B278" s="33">
        <v>114</v>
      </c>
      <c r="C278" s="33">
        <v>4382</v>
      </c>
      <c r="D278" s="33">
        <v>33</v>
      </c>
      <c r="E278" s="33">
        <v>1167</v>
      </c>
      <c r="F278" s="33">
        <v>491</v>
      </c>
      <c r="G278" s="33">
        <v>230</v>
      </c>
      <c r="H278" s="33">
        <v>20343</v>
      </c>
      <c r="I278" s="33">
        <v>760</v>
      </c>
      <c r="J278" s="33">
        <v>27520</v>
      </c>
    </row>
    <row r="279" spans="1:10" x14ac:dyDescent="0.55000000000000004">
      <c r="A279" s="19">
        <v>44130</v>
      </c>
      <c r="B279" s="33">
        <v>114</v>
      </c>
      <c r="C279" s="33">
        <v>4386</v>
      </c>
      <c r="D279" s="33">
        <v>33</v>
      </c>
      <c r="E279" s="33">
        <v>1167</v>
      </c>
      <c r="F279" s="33">
        <v>494</v>
      </c>
      <c r="G279" s="33">
        <v>230</v>
      </c>
      <c r="H279" s="33">
        <v>20341</v>
      </c>
      <c r="I279" s="33">
        <v>762</v>
      </c>
      <c r="J279" s="33">
        <v>27527</v>
      </c>
    </row>
    <row r="280" spans="1:10" x14ac:dyDescent="0.55000000000000004">
      <c r="A280" s="19">
        <v>44131</v>
      </c>
      <c r="B280" s="33">
        <v>114</v>
      </c>
      <c r="C280" s="33">
        <v>4398</v>
      </c>
      <c r="D280" s="33">
        <v>33</v>
      </c>
      <c r="E280" s="33">
        <v>1167</v>
      </c>
      <c r="F280" s="33">
        <v>494</v>
      </c>
      <c r="G280" s="33">
        <v>230</v>
      </c>
      <c r="H280" s="33">
        <v>20341</v>
      </c>
      <c r="I280" s="33">
        <v>764</v>
      </c>
      <c r="J280" s="33">
        <v>27541</v>
      </c>
    </row>
    <row r="281" spans="1:10" x14ac:dyDescent="0.55000000000000004">
      <c r="A281" s="19">
        <v>44132</v>
      </c>
      <c r="B281" s="33">
        <v>114</v>
      </c>
      <c r="C281" s="33">
        <v>4406</v>
      </c>
      <c r="D281" s="33">
        <v>33</v>
      </c>
      <c r="E281" s="33">
        <v>1169</v>
      </c>
      <c r="F281" s="33">
        <v>495</v>
      </c>
      <c r="G281" s="33">
        <v>230</v>
      </c>
      <c r="H281" s="33">
        <v>20342</v>
      </c>
      <c r="I281" s="33">
        <v>765</v>
      </c>
      <c r="J281" s="33">
        <v>27554</v>
      </c>
    </row>
    <row r="282" spans="1:10" x14ac:dyDescent="0.55000000000000004">
      <c r="A282" s="19">
        <v>44133</v>
      </c>
      <c r="B282" s="33">
        <v>114</v>
      </c>
      <c r="C282" s="33">
        <v>4411</v>
      </c>
      <c r="D282" s="33">
        <v>37</v>
      </c>
      <c r="E282" s="33">
        <v>1171</v>
      </c>
      <c r="F282" s="33">
        <v>496</v>
      </c>
      <c r="G282" s="33">
        <v>230</v>
      </c>
      <c r="H282" s="33">
        <v>20344</v>
      </c>
      <c r="I282" s="33">
        <v>766</v>
      </c>
      <c r="J282" s="33">
        <v>27569</v>
      </c>
    </row>
    <row r="283" spans="1:10" x14ac:dyDescent="0.55000000000000004">
      <c r="A283" s="19">
        <v>44134</v>
      </c>
      <c r="B283" s="33">
        <v>114</v>
      </c>
      <c r="C283" s="33">
        <v>4417</v>
      </c>
      <c r="D283" s="33">
        <v>38</v>
      </c>
      <c r="E283" s="33">
        <v>1172</v>
      </c>
      <c r="F283" s="33">
        <v>497</v>
      </c>
      <c r="G283" s="33">
        <v>230</v>
      </c>
      <c r="H283" s="33">
        <v>20347</v>
      </c>
      <c r="I283" s="33">
        <v>767</v>
      </c>
      <c r="J283" s="33">
        <v>27582</v>
      </c>
    </row>
    <row r="284" spans="1:10" x14ac:dyDescent="0.55000000000000004">
      <c r="A284" s="19">
        <v>44135</v>
      </c>
      <c r="B284" s="33">
        <v>114</v>
      </c>
      <c r="C284" s="33">
        <v>4421</v>
      </c>
      <c r="D284" s="33">
        <v>38</v>
      </c>
      <c r="E284" s="33">
        <v>1171</v>
      </c>
      <c r="F284" s="33">
        <v>501</v>
      </c>
      <c r="G284" s="33">
        <v>230</v>
      </c>
      <c r="H284" s="33">
        <v>20346</v>
      </c>
      <c r="I284" s="33">
        <v>768</v>
      </c>
      <c r="J284" s="33">
        <v>27589</v>
      </c>
    </row>
    <row r="285" spans="1:10" x14ac:dyDescent="0.55000000000000004">
      <c r="A285" s="19">
        <v>44136</v>
      </c>
      <c r="B285" s="33">
        <v>114</v>
      </c>
      <c r="C285" s="33">
        <v>4425</v>
      </c>
      <c r="D285" s="33">
        <v>38</v>
      </c>
      <c r="E285" s="33">
        <v>1172</v>
      </c>
      <c r="F285" s="33">
        <v>501</v>
      </c>
      <c r="G285" s="33">
        <v>230</v>
      </c>
      <c r="H285" s="33">
        <v>20346</v>
      </c>
      <c r="I285" s="33">
        <v>769</v>
      </c>
      <c r="J285" s="33">
        <v>27595</v>
      </c>
    </row>
    <row r="286" spans="1:10" x14ac:dyDescent="0.55000000000000004">
      <c r="A286" s="19">
        <v>44137</v>
      </c>
      <c r="B286" s="33">
        <v>114</v>
      </c>
      <c r="C286" s="33">
        <v>4432</v>
      </c>
      <c r="D286" s="33">
        <v>38</v>
      </c>
      <c r="E286" s="33">
        <v>1172</v>
      </c>
      <c r="F286" s="33">
        <v>501</v>
      </c>
      <c r="G286" s="33">
        <v>230</v>
      </c>
      <c r="H286" s="33">
        <v>20345</v>
      </c>
      <c r="I286" s="33">
        <v>770</v>
      </c>
      <c r="J286" s="33">
        <v>27602</v>
      </c>
    </row>
    <row r="287" spans="1:10" x14ac:dyDescent="0.55000000000000004">
      <c r="A287" s="19">
        <v>44138</v>
      </c>
      <c r="B287" s="33">
        <v>114</v>
      </c>
      <c r="C287" s="33">
        <v>4435</v>
      </c>
      <c r="D287" s="33">
        <v>38</v>
      </c>
      <c r="E287" s="33">
        <v>1175</v>
      </c>
      <c r="F287" s="33">
        <v>503</v>
      </c>
      <c r="G287" s="33">
        <v>230</v>
      </c>
      <c r="H287" s="33">
        <v>20345</v>
      </c>
      <c r="I287" s="33">
        <v>770</v>
      </c>
      <c r="J287" s="33">
        <v>27610</v>
      </c>
    </row>
    <row r="288" spans="1:10" x14ac:dyDescent="0.55000000000000004">
      <c r="A288" s="19">
        <v>44139</v>
      </c>
      <c r="B288" s="33">
        <v>114</v>
      </c>
      <c r="C288" s="33">
        <v>4443</v>
      </c>
      <c r="D288" s="33">
        <v>38</v>
      </c>
      <c r="E288" s="33">
        <v>1177</v>
      </c>
      <c r="F288" s="33">
        <v>504</v>
      </c>
      <c r="G288" s="33">
        <v>230</v>
      </c>
      <c r="H288" s="33">
        <v>20345</v>
      </c>
      <c r="I288" s="33">
        <v>771</v>
      </c>
      <c r="J288" s="33">
        <v>27622</v>
      </c>
    </row>
    <row r="289" spans="1:10" x14ac:dyDescent="0.55000000000000004">
      <c r="A289" s="19">
        <v>44140</v>
      </c>
      <c r="B289" s="33">
        <v>114</v>
      </c>
      <c r="C289" s="33">
        <v>4445</v>
      </c>
      <c r="D289" s="33">
        <v>39</v>
      </c>
      <c r="E289" s="33">
        <v>1177</v>
      </c>
      <c r="F289" s="33">
        <v>509</v>
      </c>
      <c r="G289" s="33">
        <v>230</v>
      </c>
      <c r="H289" s="33">
        <v>20345</v>
      </c>
      <c r="I289" s="33">
        <v>775</v>
      </c>
      <c r="J289" s="33">
        <v>27634</v>
      </c>
    </row>
    <row r="290" spans="1:10" x14ac:dyDescent="0.55000000000000004">
      <c r="A290" s="19">
        <v>44141</v>
      </c>
      <c r="B290" s="33">
        <v>114</v>
      </c>
      <c r="C290" s="33">
        <v>4454</v>
      </c>
      <c r="D290" s="33">
        <v>39</v>
      </c>
      <c r="E290" s="33">
        <v>1177</v>
      </c>
      <c r="F290" s="33">
        <v>510</v>
      </c>
      <c r="G290" s="33">
        <v>230</v>
      </c>
      <c r="H290" s="33">
        <v>20345</v>
      </c>
      <c r="I290" s="33">
        <v>776</v>
      </c>
      <c r="J290" s="33">
        <v>27645</v>
      </c>
    </row>
    <row r="291" spans="1:10" x14ac:dyDescent="0.55000000000000004">
      <c r="A291" s="19">
        <v>44142</v>
      </c>
      <c r="B291" s="33">
        <v>114</v>
      </c>
      <c r="C291" s="33">
        <v>4459</v>
      </c>
      <c r="D291" s="33">
        <v>39</v>
      </c>
      <c r="E291" s="33">
        <v>1177</v>
      </c>
      <c r="F291" s="33">
        <v>512</v>
      </c>
      <c r="G291" s="33">
        <v>230</v>
      </c>
      <c r="H291" s="33">
        <v>20345</v>
      </c>
      <c r="I291" s="33">
        <v>776</v>
      </c>
      <c r="J291" s="33">
        <v>27652</v>
      </c>
    </row>
    <row r="292" spans="1:10" x14ac:dyDescent="0.55000000000000004">
      <c r="A292" s="19">
        <v>44143</v>
      </c>
      <c r="B292" s="33">
        <v>114</v>
      </c>
      <c r="C292" s="33">
        <v>4462</v>
      </c>
      <c r="D292" s="33">
        <v>39</v>
      </c>
      <c r="E292" s="33">
        <v>1177</v>
      </c>
      <c r="F292" s="33">
        <v>515</v>
      </c>
      <c r="G292" s="33">
        <v>230</v>
      </c>
      <c r="H292" s="33">
        <v>20345</v>
      </c>
      <c r="I292" s="33">
        <v>776</v>
      </c>
      <c r="J292" s="33">
        <v>27658</v>
      </c>
    </row>
    <row r="293" spans="1:10" x14ac:dyDescent="0.55000000000000004">
      <c r="A293" s="19">
        <v>44144</v>
      </c>
      <c r="B293" s="33">
        <v>114</v>
      </c>
      <c r="C293" s="33">
        <v>4469</v>
      </c>
      <c r="D293" s="33">
        <v>40</v>
      </c>
      <c r="E293" s="33">
        <v>1177</v>
      </c>
      <c r="F293" s="33">
        <v>517</v>
      </c>
      <c r="G293" s="33">
        <v>230</v>
      </c>
      <c r="H293" s="33">
        <v>20345</v>
      </c>
      <c r="I293" s="33">
        <v>776</v>
      </c>
      <c r="J293" s="33">
        <v>27668</v>
      </c>
    </row>
    <row r="294" spans="1:10" x14ac:dyDescent="0.55000000000000004">
      <c r="A294" s="19">
        <v>44145</v>
      </c>
      <c r="B294" s="33">
        <v>114</v>
      </c>
      <c r="C294" s="33">
        <v>4474</v>
      </c>
      <c r="D294" s="33">
        <v>41</v>
      </c>
      <c r="E294" s="33">
        <v>1178</v>
      </c>
      <c r="F294" s="33">
        <v>518</v>
      </c>
      <c r="G294" s="33">
        <v>230</v>
      </c>
      <c r="H294" s="33">
        <v>20345</v>
      </c>
      <c r="I294" s="33">
        <v>778</v>
      </c>
      <c r="J294" s="33">
        <v>27678</v>
      </c>
    </row>
    <row r="295" spans="1:10" x14ac:dyDescent="0.55000000000000004">
      <c r="A295" s="19">
        <v>44146</v>
      </c>
      <c r="B295" s="33">
        <v>114</v>
      </c>
      <c r="C295" s="33">
        <v>4478</v>
      </c>
      <c r="D295" s="33">
        <v>41</v>
      </c>
      <c r="E295" s="33">
        <v>1179</v>
      </c>
      <c r="F295" s="33">
        <v>519</v>
      </c>
      <c r="G295" s="33">
        <v>230</v>
      </c>
      <c r="H295" s="33">
        <v>20345</v>
      </c>
      <c r="I295" s="33">
        <v>780</v>
      </c>
      <c r="J295" s="33">
        <v>27686</v>
      </c>
    </row>
    <row r="296" spans="1:10" x14ac:dyDescent="0.55000000000000004">
      <c r="A296" s="19">
        <v>44147</v>
      </c>
      <c r="B296" s="33">
        <v>114</v>
      </c>
      <c r="C296" s="33">
        <v>4483</v>
      </c>
      <c r="D296" s="33">
        <v>42</v>
      </c>
      <c r="E296" s="33">
        <v>1182</v>
      </c>
      <c r="F296" s="33">
        <v>520</v>
      </c>
      <c r="G296" s="33">
        <v>230</v>
      </c>
      <c r="H296" s="33">
        <v>20345</v>
      </c>
      <c r="I296" s="33">
        <v>783</v>
      </c>
      <c r="J296" s="33">
        <v>27699</v>
      </c>
    </row>
    <row r="297" spans="1:10" x14ac:dyDescent="0.55000000000000004">
      <c r="A297" s="19">
        <v>44148</v>
      </c>
      <c r="B297" s="33">
        <v>114</v>
      </c>
      <c r="C297" s="33">
        <v>4482</v>
      </c>
      <c r="D297" s="33">
        <v>46</v>
      </c>
      <c r="E297" s="33">
        <v>1183</v>
      </c>
      <c r="F297" s="33">
        <v>520</v>
      </c>
      <c r="G297" s="33">
        <v>230</v>
      </c>
      <c r="H297" s="33">
        <v>20345</v>
      </c>
      <c r="I297" s="33">
        <v>783</v>
      </c>
      <c r="J297" s="33">
        <v>27703</v>
      </c>
    </row>
    <row r="298" spans="1:10" x14ac:dyDescent="0.55000000000000004">
      <c r="A298" s="19">
        <v>44149</v>
      </c>
      <c r="B298" s="33">
        <v>114</v>
      </c>
      <c r="C298" s="33">
        <v>4486</v>
      </c>
      <c r="D298" s="33">
        <v>46</v>
      </c>
      <c r="E298" s="33">
        <v>1185</v>
      </c>
      <c r="F298" s="33">
        <v>522</v>
      </c>
      <c r="G298" s="33">
        <v>230</v>
      </c>
      <c r="H298" s="33">
        <v>20345</v>
      </c>
      <c r="I298" s="33">
        <v>783</v>
      </c>
      <c r="J298" s="33">
        <v>27711</v>
      </c>
    </row>
    <row r="299" spans="1:10" x14ac:dyDescent="0.55000000000000004">
      <c r="A299" s="19">
        <v>44150</v>
      </c>
      <c r="B299" s="33">
        <v>114</v>
      </c>
      <c r="C299" s="33">
        <v>4495</v>
      </c>
      <c r="D299" s="33">
        <v>46</v>
      </c>
      <c r="E299" s="33">
        <v>1185</v>
      </c>
      <c r="F299" s="33">
        <v>526</v>
      </c>
      <c r="G299" s="33">
        <v>230</v>
      </c>
      <c r="H299" s="33">
        <v>20345</v>
      </c>
      <c r="I299" s="33">
        <v>787</v>
      </c>
      <c r="J299" s="33">
        <v>27728</v>
      </c>
    </row>
    <row r="300" spans="1:10" x14ac:dyDescent="0.55000000000000004">
      <c r="A300" s="19">
        <v>44151</v>
      </c>
      <c r="B300" s="33">
        <v>114</v>
      </c>
      <c r="C300" s="33">
        <v>4498</v>
      </c>
      <c r="D300" s="33">
        <v>46</v>
      </c>
      <c r="E300" s="33">
        <v>1185</v>
      </c>
      <c r="F300" s="33">
        <v>544</v>
      </c>
      <c r="G300" s="33">
        <v>230</v>
      </c>
      <c r="H300" s="33">
        <v>20345</v>
      </c>
      <c r="I300" s="33">
        <v>788</v>
      </c>
      <c r="J300" s="33">
        <v>27750</v>
      </c>
    </row>
    <row r="301" spans="1:10" x14ac:dyDescent="0.55000000000000004">
      <c r="A301" s="19">
        <v>44152</v>
      </c>
      <c r="B301" s="33">
        <v>114</v>
      </c>
      <c r="C301" s="33">
        <v>4502</v>
      </c>
      <c r="D301" s="33">
        <v>46</v>
      </c>
      <c r="E301" s="33">
        <v>1186</v>
      </c>
      <c r="F301" s="33">
        <v>549</v>
      </c>
      <c r="G301" s="33">
        <v>230</v>
      </c>
      <c r="H301" s="33">
        <v>20345</v>
      </c>
      <c r="I301" s="33">
        <v>788</v>
      </c>
      <c r="J301" s="33">
        <v>27760</v>
      </c>
    </row>
    <row r="302" spans="1:10" x14ac:dyDescent="0.55000000000000004">
      <c r="A302" s="19">
        <v>44153</v>
      </c>
      <c r="B302" s="33">
        <v>115</v>
      </c>
      <c r="C302" s="33">
        <v>4509</v>
      </c>
      <c r="D302" s="33">
        <v>46</v>
      </c>
      <c r="E302" s="33">
        <v>1187</v>
      </c>
      <c r="F302" s="33">
        <v>551</v>
      </c>
      <c r="G302" s="33">
        <v>230</v>
      </c>
      <c r="H302" s="33">
        <v>20345</v>
      </c>
      <c r="I302" s="33">
        <v>794</v>
      </c>
      <c r="J302" s="33">
        <v>27777</v>
      </c>
    </row>
    <row r="303" spans="1:10" x14ac:dyDescent="0.55000000000000004">
      <c r="A303" s="19">
        <v>44154</v>
      </c>
      <c r="B303" s="33">
        <v>115</v>
      </c>
      <c r="C303" s="33">
        <v>4514</v>
      </c>
      <c r="D303" s="33">
        <v>46</v>
      </c>
      <c r="E303" s="33">
        <v>1190</v>
      </c>
      <c r="F303" s="33">
        <v>550</v>
      </c>
      <c r="G303" s="33">
        <v>230</v>
      </c>
      <c r="H303" s="33">
        <v>20345</v>
      </c>
      <c r="I303" s="33">
        <v>794</v>
      </c>
      <c r="J303" s="33">
        <v>27784</v>
      </c>
    </row>
    <row r="304" spans="1:10" x14ac:dyDescent="0.55000000000000004">
      <c r="A304" s="19">
        <v>44155</v>
      </c>
      <c r="B304" s="33">
        <v>115</v>
      </c>
      <c r="C304" s="33">
        <v>4517</v>
      </c>
      <c r="D304" s="33">
        <v>46</v>
      </c>
      <c r="E304" s="33">
        <v>1190</v>
      </c>
      <c r="F304" s="33">
        <v>553</v>
      </c>
      <c r="G304" s="33">
        <v>230</v>
      </c>
      <c r="H304" s="33">
        <v>20345</v>
      </c>
      <c r="I304" s="33">
        <v>796</v>
      </c>
      <c r="J304" s="33">
        <v>27792</v>
      </c>
    </row>
    <row r="305" spans="1:10" x14ac:dyDescent="0.55000000000000004">
      <c r="A305" s="19">
        <v>44156</v>
      </c>
      <c r="B305" s="33">
        <v>115</v>
      </c>
      <c r="C305" s="33">
        <v>4527</v>
      </c>
      <c r="D305" s="33">
        <v>46</v>
      </c>
      <c r="E305" s="33">
        <v>1192</v>
      </c>
      <c r="F305" s="33">
        <v>555</v>
      </c>
      <c r="G305" s="33">
        <v>230</v>
      </c>
      <c r="H305" s="33">
        <v>20345</v>
      </c>
      <c r="I305" s="33">
        <v>797</v>
      </c>
      <c r="J305" s="33">
        <v>27807</v>
      </c>
    </row>
    <row r="306" spans="1:10" x14ac:dyDescent="0.55000000000000004">
      <c r="A306" s="19">
        <v>44157</v>
      </c>
      <c r="B306" s="33">
        <v>115</v>
      </c>
      <c r="C306" s="33">
        <v>4538</v>
      </c>
      <c r="D306" s="33">
        <v>46</v>
      </c>
      <c r="E306" s="33">
        <v>1193</v>
      </c>
      <c r="F306" s="33">
        <v>555</v>
      </c>
      <c r="G306" s="33">
        <v>230</v>
      </c>
      <c r="H306" s="33">
        <v>20345</v>
      </c>
      <c r="I306" s="33">
        <v>799</v>
      </c>
      <c r="J306" s="33">
        <v>27821</v>
      </c>
    </row>
    <row r="307" spans="1:10" x14ac:dyDescent="0.55000000000000004">
      <c r="A307" s="19">
        <v>44158</v>
      </c>
      <c r="B307" s="33">
        <v>115</v>
      </c>
      <c r="C307" s="33">
        <v>4542</v>
      </c>
      <c r="D307" s="33">
        <v>47</v>
      </c>
      <c r="E307" s="33">
        <v>1196</v>
      </c>
      <c r="F307" s="33">
        <v>556</v>
      </c>
      <c r="G307" s="33">
        <v>230</v>
      </c>
      <c r="H307" s="33">
        <v>20345</v>
      </c>
      <c r="I307" s="33">
        <v>804</v>
      </c>
      <c r="J307" s="33">
        <v>27835</v>
      </c>
    </row>
    <row r="308" spans="1:10" x14ac:dyDescent="0.55000000000000004">
      <c r="A308" s="19">
        <v>44159</v>
      </c>
      <c r="B308" s="33">
        <v>115</v>
      </c>
      <c r="C308" s="33">
        <v>4548</v>
      </c>
      <c r="D308" s="33">
        <v>47</v>
      </c>
      <c r="E308" s="33">
        <v>1197</v>
      </c>
      <c r="F308" s="33">
        <v>558</v>
      </c>
      <c r="G308" s="33">
        <v>230</v>
      </c>
      <c r="H308" s="33">
        <v>20345</v>
      </c>
      <c r="I308" s="33">
        <v>808</v>
      </c>
      <c r="J308" s="33">
        <v>27848</v>
      </c>
    </row>
    <row r="309" spans="1:10" x14ac:dyDescent="0.55000000000000004">
      <c r="A309" s="19">
        <v>44160</v>
      </c>
      <c r="B309" s="33">
        <v>115</v>
      </c>
      <c r="C309" s="33">
        <v>4552</v>
      </c>
      <c r="D309" s="33">
        <v>49</v>
      </c>
      <c r="E309" s="33">
        <v>1197</v>
      </c>
      <c r="F309" s="33">
        <v>558</v>
      </c>
      <c r="G309" s="33">
        <v>230</v>
      </c>
      <c r="H309" s="33">
        <v>20345</v>
      </c>
      <c r="I309" s="33">
        <v>810</v>
      </c>
      <c r="J309" s="33">
        <v>27856</v>
      </c>
    </row>
    <row r="310" spans="1:10" x14ac:dyDescent="0.55000000000000004">
      <c r="A310" s="19">
        <v>44161</v>
      </c>
      <c r="B310" s="33">
        <v>115</v>
      </c>
      <c r="C310" s="33">
        <v>4552</v>
      </c>
      <c r="D310" s="33">
        <v>52</v>
      </c>
      <c r="E310" s="33">
        <v>1197</v>
      </c>
      <c r="F310" s="33">
        <v>559</v>
      </c>
      <c r="G310" s="33">
        <v>230</v>
      </c>
      <c r="H310" s="33">
        <v>20345</v>
      </c>
      <c r="I310" s="33">
        <v>817</v>
      </c>
      <c r="J310" s="33">
        <v>27867</v>
      </c>
    </row>
    <row r="311" spans="1:10" x14ac:dyDescent="0.55000000000000004">
      <c r="A311" s="19">
        <v>44162</v>
      </c>
      <c r="B311" s="33">
        <v>116</v>
      </c>
      <c r="C311" s="33">
        <v>4556</v>
      </c>
      <c r="D311" s="33">
        <v>52</v>
      </c>
      <c r="E311" s="33">
        <v>1198</v>
      </c>
      <c r="F311" s="33">
        <v>560</v>
      </c>
      <c r="G311" s="33">
        <v>230</v>
      </c>
      <c r="H311" s="33">
        <v>20345</v>
      </c>
      <c r="I311" s="33">
        <v>817</v>
      </c>
      <c r="J311" s="33">
        <v>27874</v>
      </c>
    </row>
    <row r="312" spans="1:10" x14ac:dyDescent="0.55000000000000004">
      <c r="A312" s="19">
        <v>44163</v>
      </c>
      <c r="B312" s="33">
        <v>117</v>
      </c>
      <c r="C312" s="33">
        <v>4564</v>
      </c>
      <c r="D312" s="33">
        <v>52</v>
      </c>
      <c r="E312" s="33">
        <v>1199</v>
      </c>
      <c r="F312" s="33">
        <v>561</v>
      </c>
      <c r="G312" s="33">
        <v>230</v>
      </c>
      <c r="H312" s="33">
        <v>20345</v>
      </c>
      <c r="I312" s="33">
        <v>817</v>
      </c>
      <c r="J312" s="33">
        <v>27885</v>
      </c>
    </row>
    <row r="313" spans="1:10" x14ac:dyDescent="0.55000000000000004">
      <c r="A313" s="19">
        <v>44164</v>
      </c>
      <c r="B313" s="33">
        <v>117</v>
      </c>
      <c r="C313" s="33">
        <v>4568</v>
      </c>
      <c r="D313" s="33">
        <v>52</v>
      </c>
      <c r="E313" s="33">
        <v>1201</v>
      </c>
      <c r="F313" s="33">
        <v>562</v>
      </c>
      <c r="G313" s="33">
        <v>230</v>
      </c>
      <c r="H313" s="33">
        <v>20345</v>
      </c>
      <c r="I313" s="33">
        <v>818</v>
      </c>
      <c r="J313" s="33">
        <v>27893</v>
      </c>
    </row>
    <row r="314" spans="1:10" x14ac:dyDescent="0.55000000000000004">
      <c r="A314" s="19">
        <v>44165</v>
      </c>
      <c r="B314" s="33">
        <v>117</v>
      </c>
      <c r="C314" s="33">
        <v>4577</v>
      </c>
      <c r="D314" s="33">
        <v>53</v>
      </c>
      <c r="E314" s="33">
        <v>1202</v>
      </c>
      <c r="F314" s="33">
        <v>562</v>
      </c>
      <c r="G314" s="33">
        <v>230</v>
      </c>
      <c r="H314" s="33">
        <v>20345</v>
      </c>
      <c r="I314" s="33">
        <v>818</v>
      </c>
      <c r="J314" s="33">
        <v>27904</v>
      </c>
    </row>
    <row r="315" spans="1:10" x14ac:dyDescent="0.55000000000000004">
      <c r="A315" s="19">
        <v>44166</v>
      </c>
      <c r="B315" s="33">
        <v>117</v>
      </c>
      <c r="C315" s="33">
        <v>4582</v>
      </c>
      <c r="D315" s="33">
        <v>53</v>
      </c>
      <c r="E315" s="33">
        <v>1202</v>
      </c>
      <c r="F315" s="33">
        <v>562</v>
      </c>
      <c r="G315" s="33">
        <v>230</v>
      </c>
      <c r="H315" s="33">
        <v>20345</v>
      </c>
      <c r="I315" s="33">
        <v>821</v>
      </c>
      <c r="J315" s="33">
        <v>27912</v>
      </c>
    </row>
    <row r="316" spans="1:10" x14ac:dyDescent="0.55000000000000004">
      <c r="A316" s="19">
        <v>44167</v>
      </c>
      <c r="B316" s="33">
        <v>117</v>
      </c>
      <c r="C316" s="33">
        <v>4588</v>
      </c>
      <c r="D316" s="33">
        <v>53</v>
      </c>
      <c r="E316" s="33">
        <v>1205</v>
      </c>
      <c r="F316" s="33">
        <v>562</v>
      </c>
      <c r="G316" s="33">
        <v>230</v>
      </c>
      <c r="H316" s="33">
        <v>20345</v>
      </c>
      <c r="I316" s="33">
        <v>823</v>
      </c>
      <c r="J316" s="33">
        <v>27923</v>
      </c>
    </row>
    <row r="317" spans="1:10" x14ac:dyDescent="0.55000000000000004">
      <c r="A317" s="19">
        <v>44168</v>
      </c>
      <c r="B317" s="33">
        <v>117</v>
      </c>
      <c r="C317" s="33">
        <v>4597</v>
      </c>
      <c r="D317" s="33">
        <v>59</v>
      </c>
      <c r="E317" s="33">
        <v>1206</v>
      </c>
      <c r="F317" s="33">
        <v>562</v>
      </c>
      <c r="G317" s="33">
        <v>230</v>
      </c>
      <c r="H317" s="33">
        <v>20345</v>
      </c>
      <c r="I317" s="33">
        <v>823</v>
      </c>
      <c r="J317" s="33">
        <v>27939</v>
      </c>
    </row>
    <row r="318" spans="1:10" x14ac:dyDescent="0.55000000000000004">
      <c r="A318" s="19">
        <v>44169</v>
      </c>
      <c r="B318" s="33">
        <v>117</v>
      </c>
      <c r="C318" s="33">
        <v>4603</v>
      </c>
      <c r="D318" s="33">
        <v>59</v>
      </c>
      <c r="E318" s="33">
        <v>1208</v>
      </c>
      <c r="F318" s="33">
        <v>562</v>
      </c>
      <c r="G318" s="33">
        <v>230</v>
      </c>
      <c r="H318" s="33">
        <v>20345</v>
      </c>
      <c r="I318" s="33">
        <v>825</v>
      </c>
      <c r="J318" s="33">
        <v>27949</v>
      </c>
    </row>
    <row r="319" spans="1:10" x14ac:dyDescent="0.55000000000000004">
      <c r="A319" s="19">
        <v>44170</v>
      </c>
      <c r="B319" s="33">
        <v>117</v>
      </c>
      <c r="C319" s="33">
        <v>4605</v>
      </c>
      <c r="D319" s="33">
        <v>59</v>
      </c>
      <c r="E319" s="33">
        <v>1210</v>
      </c>
      <c r="F319" s="33">
        <v>562</v>
      </c>
      <c r="G319" s="33">
        <v>230</v>
      </c>
      <c r="H319" s="33">
        <v>20345</v>
      </c>
      <c r="I319" s="33">
        <v>828</v>
      </c>
      <c r="J319" s="33">
        <v>27956</v>
      </c>
    </row>
    <row r="320" spans="1:10" x14ac:dyDescent="0.55000000000000004">
      <c r="A320" s="19">
        <v>44171</v>
      </c>
      <c r="B320" s="33">
        <v>117</v>
      </c>
      <c r="C320" s="33">
        <v>4610</v>
      </c>
      <c r="D320" s="33">
        <v>59</v>
      </c>
      <c r="E320" s="33">
        <v>1212</v>
      </c>
      <c r="F320" s="33">
        <v>562</v>
      </c>
      <c r="G320" s="33">
        <v>230</v>
      </c>
      <c r="H320" s="33">
        <v>20345</v>
      </c>
      <c r="I320" s="33">
        <v>830</v>
      </c>
      <c r="J320" s="33">
        <v>27965</v>
      </c>
    </row>
    <row r="321" spans="1:10" x14ac:dyDescent="0.55000000000000004">
      <c r="A321" s="19">
        <v>44172</v>
      </c>
      <c r="B321" s="33">
        <v>117</v>
      </c>
      <c r="C321" s="33">
        <v>4614</v>
      </c>
      <c r="D321" s="33">
        <v>59</v>
      </c>
      <c r="E321" s="33">
        <v>1215</v>
      </c>
      <c r="F321" s="33">
        <v>562</v>
      </c>
      <c r="G321" s="33">
        <v>230</v>
      </c>
      <c r="H321" s="33">
        <v>20345</v>
      </c>
      <c r="I321" s="33">
        <v>830</v>
      </c>
      <c r="J321" s="33">
        <v>27972</v>
      </c>
    </row>
    <row r="322" spans="1:10" x14ac:dyDescent="0.55000000000000004">
      <c r="A322" s="19">
        <v>44173</v>
      </c>
      <c r="B322" s="33">
        <v>117</v>
      </c>
      <c r="C322" s="33">
        <v>4620</v>
      </c>
      <c r="D322" s="33">
        <v>61</v>
      </c>
      <c r="E322" s="33">
        <v>1221</v>
      </c>
      <c r="F322" s="33">
        <v>562</v>
      </c>
      <c r="G322" s="33">
        <v>230</v>
      </c>
      <c r="H322" s="33">
        <v>20345</v>
      </c>
      <c r="I322" s="33">
        <v>831</v>
      </c>
      <c r="J322" s="33">
        <v>27987</v>
      </c>
    </row>
    <row r="323" spans="1:10" x14ac:dyDescent="0.55000000000000004">
      <c r="A323" s="19">
        <v>44174</v>
      </c>
      <c r="B323" s="33">
        <v>117</v>
      </c>
      <c r="C323" s="33">
        <v>4622</v>
      </c>
      <c r="D323" s="33">
        <v>61</v>
      </c>
      <c r="E323" s="33">
        <v>1221</v>
      </c>
      <c r="F323" s="33">
        <v>562</v>
      </c>
      <c r="G323" s="33">
        <v>233</v>
      </c>
      <c r="H323" s="33">
        <v>20345</v>
      </c>
      <c r="I323" s="33">
        <v>832</v>
      </c>
      <c r="J323" s="33">
        <v>27993</v>
      </c>
    </row>
    <row r="324" spans="1:10" x14ac:dyDescent="0.55000000000000004">
      <c r="A324" s="19">
        <v>44175</v>
      </c>
      <c r="B324" s="33">
        <v>117</v>
      </c>
      <c r="C324" s="33">
        <v>4624</v>
      </c>
      <c r="D324" s="33">
        <v>62</v>
      </c>
      <c r="E324" s="33">
        <v>1225</v>
      </c>
      <c r="F324" s="33">
        <v>562</v>
      </c>
      <c r="G324" s="33">
        <v>234</v>
      </c>
      <c r="H324" s="33">
        <v>20345</v>
      </c>
      <c r="I324" s="33">
        <v>832</v>
      </c>
      <c r="J324" s="33">
        <v>28001</v>
      </c>
    </row>
    <row r="325" spans="1:10" x14ac:dyDescent="0.55000000000000004">
      <c r="A325" s="19">
        <v>44176</v>
      </c>
      <c r="B325" s="33">
        <v>117</v>
      </c>
      <c r="C325" s="33">
        <v>4633</v>
      </c>
      <c r="D325" s="33">
        <v>62</v>
      </c>
      <c r="E325" s="33">
        <v>1225</v>
      </c>
      <c r="F325" s="33">
        <v>562</v>
      </c>
      <c r="G325" s="33">
        <v>234</v>
      </c>
      <c r="H325" s="33">
        <v>20345</v>
      </c>
      <c r="I325" s="33">
        <v>834</v>
      </c>
      <c r="J325" s="33">
        <v>28012</v>
      </c>
    </row>
    <row r="326" spans="1:10" x14ac:dyDescent="0.55000000000000004">
      <c r="A326" s="19">
        <v>44177</v>
      </c>
      <c r="B326" s="33">
        <v>117</v>
      </c>
      <c r="C326" s="33">
        <v>4639</v>
      </c>
      <c r="D326" s="33">
        <v>62</v>
      </c>
      <c r="E326" s="33">
        <v>1226</v>
      </c>
      <c r="F326" s="33">
        <v>562</v>
      </c>
      <c r="G326" s="33">
        <v>234</v>
      </c>
      <c r="H326" s="33">
        <v>20350</v>
      </c>
      <c r="I326" s="33">
        <v>835</v>
      </c>
      <c r="J326" s="33">
        <v>28025</v>
      </c>
    </row>
    <row r="327" spans="1:10" x14ac:dyDescent="0.55000000000000004">
      <c r="A327" s="19">
        <v>44178</v>
      </c>
      <c r="B327" s="33">
        <v>117</v>
      </c>
      <c r="C327" s="33">
        <v>4642</v>
      </c>
      <c r="D327" s="33">
        <v>63</v>
      </c>
      <c r="E327" s="33">
        <v>1226</v>
      </c>
      <c r="F327" s="33">
        <v>562</v>
      </c>
      <c r="G327" s="33">
        <v>234</v>
      </c>
      <c r="H327" s="33">
        <v>20351</v>
      </c>
      <c r="I327" s="33">
        <v>836</v>
      </c>
      <c r="J327" s="33">
        <v>28031</v>
      </c>
    </row>
    <row r="328" spans="1:10" x14ac:dyDescent="0.55000000000000004">
      <c r="A328" s="19">
        <v>44179</v>
      </c>
      <c r="B328" s="33">
        <v>117</v>
      </c>
      <c r="C328" s="33">
        <v>4645</v>
      </c>
      <c r="D328" s="33">
        <v>64</v>
      </c>
      <c r="E328" s="33">
        <v>1227</v>
      </c>
      <c r="F328" s="33">
        <v>563</v>
      </c>
      <c r="G328" s="33">
        <v>234</v>
      </c>
      <c r="H328" s="33">
        <v>20352</v>
      </c>
      <c r="I328" s="33">
        <v>837</v>
      </c>
      <c r="J328" s="33">
        <v>28039</v>
      </c>
    </row>
    <row r="329" spans="1:10" x14ac:dyDescent="0.55000000000000004">
      <c r="A329" s="19">
        <v>44180</v>
      </c>
      <c r="B329" s="33">
        <v>117</v>
      </c>
      <c r="C329" s="33">
        <v>4650</v>
      </c>
      <c r="D329" s="33">
        <v>66</v>
      </c>
      <c r="E329" s="33">
        <v>1228</v>
      </c>
      <c r="F329" s="33">
        <v>563</v>
      </c>
      <c r="G329" s="33">
        <v>234</v>
      </c>
      <c r="H329" s="33">
        <v>20351</v>
      </c>
      <c r="I329" s="33">
        <v>838</v>
      </c>
      <c r="J329" s="33">
        <v>28047</v>
      </c>
    </row>
    <row r="330" spans="1:10" x14ac:dyDescent="0.55000000000000004">
      <c r="A330" s="19">
        <v>44181</v>
      </c>
      <c r="B330" s="33">
        <v>117</v>
      </c>
      <c r="C330" s="33">
        <v>4657</v>
      </c>
      <c r="D330" s="33">
        <v>66</v>
      </c>
      <c r="E330" s="33">
        <v>1229</v>
      </c>
      <c r="F330" s="33">
        <v>563</v>
      </c>
      <c r="G330" s="33">
        <v>234</v>
      </c>
      <c r="H330" s="33">
        <v>20351</v>
      </c>
      <c r="I330" s="33">
        <v>842</v>
      </c>
      <c r="J330" s="33">
        <v>28059</v>
      </c>
    </row>
    <row r="331" spans="1:10" x14ac:dyDescent="0.55000000000000004">
      <c r="A331" s="19">
        <v>44182</v>
      </c>
      <c r="B331" s="33">
        <v>117</v>
      </c>
      <c r="C331" s="33">
        <v>4666</v>
      </c>
      <c r="D331" s="33">
        <v>68</v>
      </c>
      <c r="E331" s="33">
        <v>1230</v>
      </c>
      <c r="F331" s="33">
        <v>563</v>
      </c>
      <c r="G331" s="33">
        <v>234</v>
      </c>
      <c r="H331" s="33">
        <v>20351</v>
      </c>
      <c r="I331" s="33">
        <v>843</v>
      </c>
      <c r="J331" s="33">
        <v>28072</v>
      </c>
    </row>
    <row r="332" spans="1:10" x14ac:dyDescent="0.55000000000000004">
      <c r="A332" s="19">
        <v>44183</v>
      </c>
      <c r="B332" s="33">
        <v>117</v>
      </c>
      <c r="C332" s="33">
        <v>4682</v>
      </c>
      <c r="D332" s="33">
        <v>69</v>
      </c>
      <c r="E332" s="33">
        <v>1232</v>
      </c>
      <c r="F332" s="33">
        <v>563</v>
      </c>
      <c r="G332" s="33">
        <v>234</v>
      </c>
      <c r="H332" s="33">
        <v>20352</v>
      </c>
      <c r="I332" s="33">
        <v>844</v>
      </c>
      <c r="J332" s="33">
        <v>28093</v>
      </c>
    </row>
    <row r="333" spans="1:10" x14ac:dyDescent="0.55000000000000004">
      <c r="A333" s="19">
        <v>44184</v>
      </c>
      <c r="B333" s="33">
        <v>117</v>
      </c>
      <c r="C333" s="33">
        <v>4712</v>
      </c>
      <c r="D333" s="33">
        <v>71</v>
      </c>
      <c r="E333" s="33">
        <v>1232</v>
      </c>
      <c r="F333" s="33">
        <v>563</v>
      </c>
      <c r="G333" s="33">
        <v>234</v>
      </c>
      <c r="H333" s="33">
        <v>20354</v>
      </c>
      <c r="I333" s="33">
        <v>845</v>
      </c>
      <c r="J333" s="33">
        <v>28128</v>
      </c>
    </row>
    <row r="334" spans="1:10" x14ac:dyDescent="0.55000000000000004">
      <c r="A334" s="19">
        <v>44185</v>
      </c>
      <c r="B334" s="33">
        <v>118</v>
      </c>
      <c r="C334" s="33">
        <v>4748</v>
      </c>
      <c r="D334" s="33">
        <v>71</v>
      </c>
      <c r="E334" s="33">
        <v>1234</v>
      </c>
      <c r="F334" s="33">
        <v>566</v>
      </c>
      <c r="G334" s="33">
        <v>234</v>
      </c>
      <c r="H334" s="33">
        <v>20356</v>
      </c>
      <c r="I334" s="33">
        <v>845</v>
      </c>
      <c r="J334" s="33">
        <v>28172</v>
      </c>
    </row>
    <row r="335" spans="1:10" x14ac:dyDescent="0.55000000000000004">
      <c r="A335" s="19">
        <v>44186</v>
      </c>
      <c r="B335" s="33">
        <v>118</v>
      </c>
      <c r="C335" s="33">
        <v>4771</v>
      </c>
      <c r="D335" s="33">
        <v>71</v>
      </c>
      <c r="E335" s="33">
        <v>1235</v>
      </c>
      <c r="F335" s="33">
        <v>566</v>
      </c>
      <c r="G335" s="33">
        <v>234</v>
      </c>
      <c r="H335" s="33">
        <v>20357</v>
      </c>
      <c r="I335" s="33">
        <v>846</v>
      </c>
      <c r="J335" s="33">
        <v>28198</v>
      </c>
    </row>
    <row r="336" spans="1:10" x14ac:dyDescent="0.55000000000000004">
      <c r="A336" s="19">
        <v>44187</v>
      </c>
      <c r="B336" s="33">
        <v>118</v>
      </c>
      <c r="C336" s="33">
        <v>4789</v>
      </c>
      <c r="D336" s="33">
        <v>71</v>
      </c>
      <c r="E336" s="33">
        <v>1235</v>
      </c>
      <c r="F336" s="33">
        <v>566</v>
      </c>
      <c r="G336" s="33">
        <v>234</v>
      </c>
      <c r="H336" s="33">
        <v>20360</v>
      </c>
      <c r="I336" s="33">
        <v>846</v>
      </c>
      <c r="J336" s="33">
        <v>28219</v>
      </c>
    </row>
    <row r="337" spans="1:10" x14ac:dyDescent="0.55000000000000004">
      <c r="A337" s="19">
        <v>44188</v>
      </c>
      <c r="B337" s="33">
        <v>118</v>
      </c>
      <c r="C337" s="33">
        <v>4805</v>
      </c>
      <c r="D337" s="33">
        <v>72</v>
      </c>
      <c r="E337" s="33">
        <v>1236</v>
      </c>
      <c r="F337" s="33">
        <v>566</v>
      </c>
      <c r="G337" s="33">
        <v>234</v>
      </c>
      <c r="H337" s="33">
        <v>20361</v>
      </c>
      <c r="I337" s="33">
        <v>846</v>
      </c>
      <c r="J337" s="33">
        <v>28238</v>
      </c>
    </row>
    <row r="338" spans="1:10" x14ac:dyDescent="0.55000000000000004">
      <c r="A338" s="19">
        <v>44189</v>
      </c>
      <c r="B338" s="33">
        <v>118</v>
      </c>
      <c r="C338" s="33">
        <v>4823</v>
      </c>
      <c r="D338" s="33">
        <v>73</v>
      </c>
      <c r="E338" s="33">
        <v>1238</v>
      </c>
      <c r="F338" s="33">
        <v>568</v>
      </c>
      <c r="G338" s="33">
        <v>234</v>
      </c>
      <c r="H338" s="33">
        <v>20361</v>
      </c>
      <c r="I338" s="33">
        <v>847</v>
      </c>
      <c r="J338" s="33">
        <v>28262</v>
      </c>
    </row>
    <row r="339" spans="1:10" x14ac:dyDescent="0.55000000000000004">
      <c r="A339" s="19">
        <v>44190</v>
      </c>
      <c r="B339" s="33">
        <v>118</v>
      </c>
      <c r="C339" s="33">
        <v>4832</v>
      </c>
      <c r="D339" s="33">
        <v>73</v>
      </c>
      <c r="E339" s="33">
        <v>1240</v>
      </c>
      <c r="F339" s="33">
        <v>570</v>
      </c>
      <c r="G339" s="33">
        <v>234</v>
      </c>
      <c r="H339" s="33">
        <v>20361</v>
      </c>
      <c r="I339" s="33">
        <v>848</v>
      </c>
      <c r="J339" s="33">
        <v>28276</v>
      </c>
    </row>
    <row r="340" spans="1:10" x14ac:dyDescent="0.55000000000000004">
      <c r="A340" s="19">
        <v>44191</v>
      </c>
      <c r="B340" s="33">
        <v>118</v>
      </c>
      <c r="C340" s="33">
        <v>4847</v>
      </c>
      <c r="D340" s="33">
        <v>73</v>
      </c>
      <c r="E340" s="33">
        <v>1241</v>
      </c>
      <c r="F340" s="33">
        <v>569</v>
      </c>
      <c r="G340" s="33">
        <v>234</v>
      </c>
      <c r="H340" s="33">
        <v>20361</v>
      </c>
      <c r="I340" s="33">
        <v>853</v>
      </c>
      <c r="J340" s="33">
        <v>28296</v>
      </c>
    </row>
    <row r="341" spans="1:10" x14ac:dyDescent="0.55000000000000004">
      <c r="A341" s="19">
        <v>44192</v>
      </c>
      <c r="B341" s="33">
        <v>118</v>
      </c>
      <c r="C341" s="33">
        <v>4858</v>
      </c>
      <c r="D341" s="33">
        <v>73</v>
      </c>
      <c r="E341" s="33">
        <v>1241</v>
      </c>
      <c r="F341" s="33">
        <v>571</v>
      </c>
      <c r="G341" s="33">
        <v>234</v>
      </c>
      <c r="H341" s="33">
        <v>20362</v>
      </c>
      <c r="I341" s="33">
        <v>855</v>
      </c>
      <c r="J341" s="33">
        <v>28312</v>
      </c>
    </row>
    <row r="342" spans="1:10" x14ac:dyDescent="0.55000000000000004">
      <c r="A342" s="19">
        <v>44193</v>
      </c>
      <c r="B342" s="33">
        <v>118</v>
      </c>
      <c r="C342" s="33">
        <v>4872</v>
      </c>
      <c r="D342" s="33">
        <v>73</v>
      </c>
      <c r="E342" s="33">
        <v>1246</v>
      </c>
      <c r="F342" s="33">
        <v>572</v>
      </c>
      <c r="G342" s="33">
        <v>234</v>
      </c>
      <c r="H342" s="33">
        <v>20364</v>
      </c>
      <c r="I342" s="33">
        <v>858</v>
      </c>
      <c r="J342" s="33">
        <v>28337</v>
      </c>
    </row>
    <row r="343" spans="1:10" x14ac:dyDescent="0.55000000000000004">
      <c r="A343" s="19">
        <v>44194</v>
      </c>
      <c r="B343" s="33">
        <v>118</v>
      </c>
      <c r="C343" s="33">
        <v>4881</v>
      </c>
      <c r="D343" s="33">
        <v>74</v>
      </c>
      <c r="E343" s="33">
        <v>1248</v>
      </c>
      <c r="F343" s="33">
        <v>572</v>
      </c>
      <c r="G343" s="33">
        <v>234</v>
      </c>
      <c r="H343" s="33">
        <v>20364</v>
      </c>
      <c r="I343" s="33">
        <v>859</v>
      </c>
      <c r="J343" s="33">
        <v>28350</v>
      </c>
    </row>
    <row r="344" spans="1:10" x14ac:dyDescent="0.55000000000000004">
      <c r="A344" s="19">
        <v>44195</v>
      </c>
      <c r="B344" s="33">
        <v>118</v>
      </c>
      <c r="C344" s="33">
        <v>4906</v>
      </c>
      <c r="D344" s="33">
        <v>74</v>
      </c>
      <c r="E344" s="33">
        <v>1250</v>
      </c>
      <c r="F344" s="33">
        <v>575</v>
      </c>
      <c r="G344" s="33">
        <v>234</v>
      </c>
      <c r="H344" s="33">
        <v>20365</v>
      </c>
      <c r="I344" s="33">
        <v>859</v>
      </c>
      <c r="J344" s="33">
        <v>28381</v>
      </c>
    </row>
    <row r="345" spans="1:10" x14ac:dyDescent="0.55000000000000004">
      <c r="A345" s="19">
        <v>44196</v>
      </c>
      <c r="B345" s="33">
        <v>118</v>
      </c>
      <c r="C345" s="33">
        <v>4923</v>
      </c>
      <c r="D345" s="33">
        <v>75</v>
      </c>
      <c r="E345" s="33">
        <v>1253</v>
      </c>
      <c r="F345" s="33">
        <v>576</v>
      </c>
      <c r="G345" s="33">
        <v>234</v>
      </c>
      <c r="H345" s="33">
        <v>20368</v>
      </c>
      <c r="I345" s="33">
        <v>861</v>
      </c>
      <c r="J345" s="33">
        <v>28408</v>
      </c>
    </row>
    <row r="346" spans="1:10" x14ac:dyDescent="0.55000000000000004">
      <c r="A346" s="19">
        <v>44197</v>
      </c>
      <c r="B346" s="33">
        <v>118</v>
      </c>
      <c r="C346" s="33">
        <v>4928</v>
      </c>
      <c r="D346" s="33">
        <v>75</v>
      </c>
      <c r="E346" s="33">
        <v>1253</v>
      </c>
      <c r="F346" s="33">
        <v>580</v>
      </c>
      <c r="G346" s="33">
        <v>234</v>
      </c>
      <c r="H346" s="33">
        <v>20376</v>
      </c>
      <c r="I346" s="33">
        <v>863</v>
      </c>
      <c r="J346" s="33">
        <v>28427</v>
      </c>
    </row>
    <row r="347" spans="1:10" x14ac:dyDescent="0.55000000000000004">
      <c r="A347" s="19">
        <v>44198</v>
      </c>
      <c r="B347" s="33">
        <v>118</v>
      </c>
      <c r="C347" s="33">
        <v>4947</v>
      </c>
      <c r="D347" s="33">
        <v>81</v>
      </c>
      <c r="E347" s="33">
        <v>1255</v>
      </c>
      <c r="F347" s="33">
        <v>580</v>
      </c>
      <c r="G347" s="33">
        <v>234</v>
      </c>
      <c r="H347" s="33">
        <v>20388</v>
      </c>
      <c r="I347" s="33">
        <v>866</v>
      </c>
      <c r="J347" s="33">
        <v>28469</v>
      </c>
    </row>
    <row r="348" spans="1:10" x14ac:dyDescent="0.55000000000000004">
      <c r="A348" s="19">
        <v>44199</v>
      </c>
      <c r="B348" s="33">
        <v>118</v>
      </c>
      <c r="C348" s="33">
        <v>4958</v>
      </c>
      <c r="D348" s="33">
        <v>81</v>
      </c>
      <c r="E348" s="33">
        <v>1255</v>
      </c>
      <c r="F348" s="33">
        <v>579</v>
      </c>
      <c r="G348" s="33">
        <v>234</v>
      </c>
      <c r="H348" s="33">
        <v>20391</v>
      </c>
      <c r="I348" s="33">
        <v>867</v>
      </c>
      <c r="J348" s="33">
        <v>28483</v>
      </c>
    </row>
    <row r="349" spans="1:10" x14ac:dyDescent="0.55000000000000004">
      <c r="A349" s="19">
        <v>44200</v>
      </c>
      <c r="B349" s="33">
        <v>118</v>
      </c>
      <c r="C349" s="33">
        <v>4965</v>
      </c>
      <c r="D349" s="33">
        <v>81</v>
      </c>
      <c r="E349" s="33">
        <v>1260</v>
      </c>
      <c r="F349" s="33">
        <v>583</v>
      </c>
      <c r="G349" s="33">
        <v>234</v>
      </c>
      <c r="H349" s="33">
        <v>20395</v>
      </c>
      <c r="I349" s="33">
        <v>868</v>
      </c>
      <c r="J349" s="33">
        <v>28504</v>
      </c>
    </row>
    <row r="350" spans="1:10" x14ac:dyDescent="0.55000000000000004">
      <c r="A350" s="19">
        <v>44201</v>
      </c>
      <c r="B350" s="33">
        <v>118</v>
      </c>
      <c r="C350" s="33">
        <v>4973</v>
      </c>
      <c r="D350" s="33">
        <v>87</v>
      </c>
      <c r="E350" s="33">
        <v>1262</v>
      </c>
      <c r="F350" s="33">
        <v>581</v>
      </c>
      <c r="G350" s="33">
        <v>234</v>
      </c>
      <c r="H350" s="33">
        <v>20399</v>
      </c>
      <c r="I350" s="33">
        <v>869</v>
      </c>
      <c r="J350" s="33">
        <v>28523</v>
      </c>
    </row>
    <row r="351" spans="1:10" x14ac:dyDescent="0.55000000000000004">
      <c r="A351" s="19">
        <v>44202</v>
      </c>
      <c r="B351" s="33">
        <v>118</v>
      </c>
      <c r="C351" s="33">
        <v>4978</v>
      </c>
      <c r="D351" s="33">
        <v>87</v>
      </c>
      <c r="E351" s="33">
        <v>1263</v>
      </c>
      <c r="F351" s="33">
        <v>582</v>
      </c>
      <c r="G351" s="33">
        <v>234</v>
      </c>
      <c r="H351" s="33">
        <v>20402</v>
      </c>
      <c r="I351" s="33">
        <v>872</v>
      </c>
      <c r="J351" s="33">
        <v>28536</v>
      </c>
    </row>
    <row r="352" spans="1:10" x14ac:dyDescent="0.55000000000000004">
      <c r="A352" s="19">
        <v>44203</v>
      </c>
      <c r="B352" s="33">
        <v>118</v>
      </c>
      <c r="C352" s="33">
        <v>4984</v>
      </c>
      <c r="D352" s="33">
        <v>88</v>
      </c>
      <c r="E352" s="33">
        <v>1265</v>
      </c>
      <c r="F352" s="33">
        <v>582</v>
      </c>
      <c r="G352" s="33">
        <v>234</v>
      </c>
      <c r="H352" s="33">
        <v>20402</v>
      </c>
      <c r="I352" s="33">
        <v>874</v>
      </c>
      <c r="J352" s="33">
        <v>28547</v>
      </c>
    </row>
    <row r="353" spans="1:10" x14ac:dyDescent="0.55000000000000004">
      <c r="A353" s="19">
        <v>44204</v>
      </c>
      <c r="B353" s="33">
        <v>118</v>
      </c>
      <c r="C353" s="33">
        <v>4995</v>
      </c>
      <c r="D353" s="33">
        <v>88</v>
      </c>
      <c r="E353" s="33">
        <v>1274</v>
      </c>
      <c r="F353" s="33">
        <v>585</v>
      </c>
      <c r="G353" s="33">
        <v>234</v>
      </c>
      <c r="H353" s="33">
        <v>20403</v>
      </c>
      <c r="I353" s="33">
        <v>874</v>
      </c>
      <c r="J353" s="33">
        <v>28571</v>
      </c>
    </row>
    <row r="354" spans="1:10" x14ac:dyDescent="0.55000000000000004">
      <c r="A354" s="19">
        <v>44205</v>
      </c>
      <c r="B354" s="33">
        <v>118</v>
      </c>
      <c r="C354" s="33">
        <v>5001</v>
      </c>
      <c r="D354" s="33">
        <v>89</v>
      </c>
      <c r="E354" s="33">
        <v>1274</v>
      </c>
      <c r="F354" s="33">
        <v>587</v>
      </c>
      <c r="G354" s="33">
        <v>234</v>
      </c>
      <c r="H354" s="33">
        <v>20404</v>
      </c>
      <c r="I354" s="33">
        <v>875</v>
      </c>
      <c r="J354" s="33">
        <v>28582</v>
      </c>
    </row>
    <row r="355" spans="1:10" x14ac:dyDescent="0.55000000000000004">
      <c r="A355" s="19">
        <v>44206</v>
      </c>
      <c r="B355" s="33">
        <v>118</v>
      </c>
      <c r="C355" s="33">
        <v>5007</v>
      </c>
      <c r="D355" s="33">
        <v>90</v>
      </c>
      <c r="E355" s="33">
        <v>1274</v>
      </c>
      <c r="F355" s="33">
        <v>587</v>
      </c>
      <c r="G355" s="33">
        <v>234</v>
      </c>
      <c r="H355" s="33">
        <v>20410</v>
      </c>
      <c r="I355" s="33">
        <v>875</v>
      </c>
      <c r="J355" s="33">
        <v>28595</v>
      </c>
    </row>
    <row r="356" spans="1:10" x14ac:dyDescent="0.55000000000000004">
      <c r="A356" s="19">
        <v>44207</v>
      </c>
      <c r="B356" s="33">
        <v>118</v>
      </c>
      <c r="C356" s="33">
        <v>5018</v>
      </c>
      <c r="D356" s="33">
        <v>90</v>
      </c>
      <c r="E356" s="33">
        <v>1278</v>
      </c>
      <c r="F356" s="33">
        <v>588</v>
      </c>
      <c r="G356" s="33">
        <v>234</v>
      </c>
      <c r="H356" s="33">
        <v>20411</v>
      </c>
      <c r="I356" s="33">
        <v>877</v>
      </c>
      <c r="J356" s="33">
        <v>28614</v>
      </c>
    </row>
    <row r="357" spans="1:10" x14ac:dyDescent="0.55000000000000004">
      <c r="A357" s="19">
        <v>44208</v>
      </c>
      <c r="B357" s="33">
        <v>118</v>
      </c>
      <c r="C357" s="33">
        <v>5034</v>
      </c>
      <c r="D357" s="33">
        <v>90</v>
      </c>
      <c r="E357" s="33">
        <v>1281</v>
      </c>
      <c r="F357" s="33">
        <v>588</v>
      </c>
      <c r="G357" s="33">
        <v>234</v>
      </c>
      <c r="H357" s="33">
        <v>20411</v>
      </c>
      <c r="I357" s="33">
        <v>878</v>
      </c>
      <c r="J357" s="33">
        <v>28634</v>
      </c>
    </row>
    <row r="358" spans="1:10" x14ac:dyDescent="0.55000000000000004">
      <c r="A358" s="19">
        <v>44209</v>
      </c>
      <c r="B358" s="33">
        <v>118</v>
      </c>
      <c r="C358" s="33">
        <v>5041</v>
      </c>
      <c r="D358" s="33">
        <v>91</v>
      </c>
      <c r="E358" s="33">
        <v>1283</v>
      </c>
      <c r="F358" s="33">
        <v>590</v>
      </c>
      <c r="G358" s="33">
        <v>234</v>
      </c>
      <c r="H358" s="33">
        <v>20414</v>
      </c>
      <c r="I358" s="33">
        <v>879</v>
      </c>
      <c r="J358" s="33">
        <v>28650</v>
      </c>
    </row>
    <row r="359" spans="1:10" x14ac:dyDescent="0.55000000000000004">
      <c r="A359" s="19">
        <v>44210</v>
      </c>
      <c r="B359" s="33">
        <v>118</v>
      </c>
      <c r="C359" s="33">
        <v>5043</v>
      </c>
      <c r="D359" s="33">
        <v>93</v>
      </c>
      <c r="E359" s="33">
        <v>1287</v>
      </c>
      <c r="F359" s="33">
        <v>590</v>
      </c>
      <c r="G359" s="33">
        <v>234</v>
      </c>
      <c r="H359" s="33">
        <v>20412</v>
      </c>
      <c r="I359" s="33">
        <v>881</v>
      </c>
      <c r="J359" s="33">
        <v>28658</v>
      </c>
    </row>
    <row r="360" spans="1:10" x14ac:dyDescent="0.55000000000000004">
      <c r="A360" s="19">
        <v>44211</v>
      </c>
      <c r="B360" s="33">
        <v>118</v>
      </c>
      <c r="C360" s="33">
        <v>5045</v>
      </c>
      <c r="D360" s="33">
        <v>93</v>
      </c>
      <c r="E360" s="33">
        <v>1290</v>
      </c>
      <c r="F360" s="33">
        <v>591</v>
      </c>
      <c r="G360" s="33">
        <v>234</v>
      </c>
      <c r="H360" s="33">
        <v>20414</v>
      </c>
      <c r="I360" s="33">
        <v>884</v>
      </c>
      <c r="J360" s="33">
        <v>28669</v>
      </c>
    </row>
    <row r="361" spans="1:10" x14ac:dyDescent="0.55000000000000004">
      <c r="A361" s="19">
        <v>44212</v>
      </c>
      <c r="B361" s="33">
        <v>118</v>
      </c>
      <c r="C361" s="33">
        <v>5057</v>
      </c>
      <c r="D361" s="33">
        <v>93</v>
      </c>
      <c r="E361" s="33">
        <v>1291</v>
      </c>
      <c r="F361" s="33">
        <v>593</v>
      </c>
      <c r="G361" s="33">
        <v>234</v>
      </c>
      <c r="H361" s="33">
        <v>20417</v>
      </c>
      <c r="I361" s="33">
        <v>886</v>
      </c>
      <c r="J361" s="33">
        <v>28689</v>
      </c>
    </row>
    <row r="362" spans="1:10" x14ac:dyDescent="0.55000000000000004">
      <c r="A362" s="19">
        <v>44213</v>
      </c>
      <c r="B362" s="33">
        <v>118</v>
      </c>
      <c r="C362" s="33">
        <v>5066</v>
      </c>
      <c r="D362" s="33">
        <v>93</v>
      </c>
      <c r="E362" s="33">
        <v>1293</v>
      </c>
      <c r="F362" s="33">
        <v>593</v>
      </c>
      <c r="G362" s="33">
        <v>234</v>
      </c>
      <c r="H362" s="33">
        <v>20424</v>
      </c>
      <c r="I362" s="33">
        <v>887</v>
      </c>
      <c r="J362" s="33">
        <v>28708</v>
      </c>
    </row>
    <row r="363" spans="1:10" x14ac:dyDescent="0.55000000000000004">
      <c r="A363" s="19">
        <v>44214</v>
      </c>
      <c r="B363" s="33">
        <v>118</v>
      </c>
      <c r="C363" s="33">
        <v>5074</v>
      </c>
      <c r="D363" s="33">
        <v>93</v>
      </c>
      <c r="E363" s="33">
        <v>1294</v>
      </c>
      <c r="F363" s="33">
        <v>593</v>
      </c>
      <c r="G363" s="33">
        <v>234</v>
      </c>
      <c r="H363" s="33">
        <v>20428</v>
      </c>
      <c r="I363" s="33">
        <v>887</v>
      </c>
      <c r="J363" s="33">
        <v>28721</v>
      </c>
    </row>
    <row r="364" spans="1:10" x14ac:dyDescent="0.55000000000000004">
      <c r="A364" s="19">
        <v>44215</v>
      </c>
      <c r="B364" s="33">
        <v>118</v>
      </c>
      <c r="C364" s="33">
        <v>5076</v>
      </c>
      <c r="D364" s="33">
        <v>94</v>
      </c>
      <c r="E364" s="33">
        <v>1297</v>
      </c>
      <c r="F364" s="33">
        <v>593</v>
      </c>
      <c r="G364" s="33">
        <v>234</v>
      </c>
      <c r="H364" s="33">
        <v>20430</v>
      </c>
      <c r="I364" s="33">
        <v>888</v>
      </c>
      <c r="J364" s="33">
        <v>28730</v>
      </c>
    </row>
    <row r="365" spans="1:10" x14ac:dyDescent="0.55000000000000004">
      <c r="A365" s="19">
        <v>44216</v>
      </c>
      <c r="B365" s="33">
        <v>118</v>
      </c>
      <c r="C365" s="33">
        <v>5079</v>
      </c>
      <c r="D365" s="33">
        <v>96</v>
      </c>
      <c r="E365" s="33">
        <v>1299</v>
      </c>
      <c r="F365" s="33">
        <v>594</v>
      </c>
      <c r="G365" s="33">
        <v>234</v>
      </c>
      <c r="H365" s="33">
        <v>20432</v>
      </c>
      <c r="I365" s="33">
        <v>888</v>
      </c>
      <c r="J365" s="33">
        <v>28740</v>
      </c>
    </row>
    <row r="366" spans="1:10" x14ac:dyDescent="0.55000000000000004">
      <c r="A366" s="19">
        <v>44217</v>
      </c>
      <c r="B366" s="33">
        <v>118</v>
      </c>
      <c r="C366" s="33">
        <v>5084</v>
      </c>
      <c r="D366" s="33">
        <v>97</v>
      </c>
      <c r="E366" s="33">
        <v>1300</v>
      </c>
      <c r="F366" s="33">
        <v>596</v>
      </c>
      <c r="G366" s="33">
        <v>234</v>
      </c>
      <c r="H366" s="33">
        <v>20433</v>
      </c>
      <c r="I366" s="33">
        <v>888</v>
      </c>
      <c r="J366" s="33">
        <v>28750</v>
      </c>
    </row>
    <row r="367" spans="1:10" x14ac:dyDescent="0.55000000000000004">
      <c r="A367" s="19">
        <v>44218</v>
      </c>
      <c r="B367" s="33">
        <v>118</v>
      </c>
      <c r="C367" s="33">
        <v>5083</v>
      </c>
      <c r="D367" s="33">
        <v>97</v>
      </c>
      <c r="E367" s="33">
        <v>1303</v>
      </c>
      <c r="F367" s="33">
        <v>596</v>
      </c>
      <c r="G367" s="33">
        <v>234</v>
      </c>
      <c r="H367" s="33">
        <v>20434</v>
      </c>
      <c r="I367" s="33">
        <v>890</v>
      </c>
      <c r="J367" s="33">
        <v>28755</v>
      </c>
    </row>
    <row r="368" spans="1:10" x14ac:dyDescent="0.55000000000000004">
      <c r="A368" s="19">
        <v>44219</v>
      </c>
      <c r="B368" s="33">
        <v>118</v>
      </c>
      <c r="C368" s="33">
        <v>5084</v>
      </c>
      <c r="D368" s="33">
        <v>98</v>
      </c>
      <c r="E368" s="33">
        <v>1303</v>
      </c>
      <c r="F368" s="33">
        <v>596</v>
      </c>
      <c r="G368" s="33">
        <v>234</v>
      </c>
      <c r="H368" s="33">
        <v>20436</v>
      </c>
      <c r="I368" s="33">
        <v>892</v>
      </c>
      <c r="J368" s="33">
        <v>28761</v>
      </c>
    </row>
    <row r="369" spans="1:10" x14ac:dyDescent="0.55000000000000004">
      <c r="A369" s="19">
        <v>44220</v>
      </c>
      <c r="B369" s="33">
        <v>118</v>
      </c>
      <c r="C369" s="33">
        <v>5087</v>
      </c>
      <c r="D369" s="33">
        <v>98</v>
      </c>
      <c r="E369" s="33">
        <v>1303</v>
      </c>
      <c r="F369" s="33">
        <v>596</v>
      </c>
      <c r="G369" s="33">
        <v>234</v>
      </c>
      <c r="H369" s="33">
        <v>20436</v>
      </c>
      <c r="I369" s="33">
        <v>894</v>
      </c>
      <c r="J369" s="33">
        <v>28766</v>
      </c>
    </row>
    <row r="370" spans="1:10" x14ac:dyDescent="0.55000000000000004">
      <c r="A370" s="19">
        <v>44221</v>
      </c>
      <c r="B370" s="33">
        <v>118</v>
      </c>
      <c r="C370" s="33">
        <v>5090</v>
      </c>
      <c r="D370" s="33">
        <v>98</v>
      </c>
      <c r="E370" s="33">
        <v>1305</v>
      </c>
      <c r="F370" s="33">
        <v>596</v>
      </c>
      <c r="G370" s="33">
        <v>234</v>
      </c>
      <c r="H370" s="33">
        <v>20442</v>
      </c>
      <c r="I370" s="33">
        <v>894</v>
      </c>
      <c r="J370" s="33">
        <v>28777</v>
      </c>
    </row>
    <row r="371" spans="1:10" x14ac:dyDescent="0.55000000000000004">
      <c r="A371" s="19">
        <v>44222</v>
      </c>
      <c r="B371" s="33">
        <v>118</v>
      </c>
      <c r="C371" s="33">
        <v>5091</v>
      </c>
      <c r="D371" s="33">
        <v>98</v>
      </c>
      <c r="E371" s="33">
        <v>1305</v>
      </c>
      <c r="F371" s="33">
        <v>596</v>
      </c>
      <c r="G371" s="33">
        <v>234</v>
      </c>
      <c r="H371" s="33">
        <v>20443</v>
      </c>
      <c r="I371" s="33">
        <v>895</v>
      </c>
      <c r="J371" s="33">
        <v>28780</v>
      </c>
    </row>
    <row r="372" spans="1:10" x14ac:dyDescent="0.55000000000000004">
      <c r="A372" s="19">
        <v>44223</v>
      </c>
      <c r="B372" s="33">
        <v>118</v>
      </c>
      <c r="C372" s="33">
        <v>5093</v>
      </c>
      <c r="D372" s="33">
        <v>98</v>
      </c>
      <c r="E372" s="33">
        <v>1306</v>
      </c>
      <c r="F372" s="33">
        <v>596</v>
      </c>
      <c r="G372" s="33">
        <v>234</v>
      </c>
      <c r="H372" s="33">
        <v>20444</v>
      </c>
      <c r="I372" s="33">
        <v>897</v>
      </c>
      <c r="J372" s="33">
        <v>28786</v>
      </c>
    </row>
    <row r="373" spans="1:10" x14ac:dyDescent="0.55000000000000004">
      <c r="A373" s="19">
        <v>44224</v>
      </c>
      <c r="B373" s="33">
        <v>118</v>
      </c>
      <c r="C373" s="33">
        <v>5096</v>
      </c>
      <c r="D373" s="33">
        <v>98</v>
      </c>
      <c r="E373" s="33">
        <v>1307</v>
      </c>
      <c r="F373" s="33">
        <v>596</v>
      </c>
      <c r="G373" s="33">
        <v>234</v>
      </c>
      <c r="H373" s="33">
        <v>20447</v>
      </c>
      <c r="I373" s="33">
        <v>898</v>
      </c>
      <c r="J373" s="33">
        <v>28794</v>
      </c>
    </row>
    <row r="374" spans="1:10" x14ac:dyDescent="0.55000000000000004">
      <c r="A374" s="19">
        <v>44225</v>
      </c>
      <c r="B374" s="33">
        <v>118</v>
      </c>
      <c r="C374" s="33">
        <v>5099</v>
      </c>
      <c r="D374" s="33">
        <v>98</v>
      </c>
      <c r="E374" s="33">
        <v>1309</v>
      </c>
      <c r="F374" s="33">
        <v>596</v>
      </c>
      <c r="G374" s="33">
        <v>234</v>
      </c>
      <c r="H374" s="33">
        <v>20447</v>
      </c>
      <c r="I374" s="33">
        <v>899</v>
      </c>
      <c r="J374" s="33">
        <v>28800</v>
      </c>
    </row>
    <row r="375" spans="1:10" x14ac:dyDescent="0.55000000000000004">
      <c r="A375" s="19">
        <v>44226</v>
      </c>
      <c r="B375" s="33">
        <v>118</v>
      </c>
      <c r="C375" s="33">
        <v>5101</v>
      </c>
      <c r="D375" s="33">
        <v>98</v>
      </c>
      <c r="E375" s="33">
        <v>1309</v>
      </c>
      <c r="F375" s="33">
        <v>596</v>
      </c>
      <c r="G375" s="33">
        <v>234</v>
      </c>
      <c r="H375" s="33">
        <v>20448</v>
      </c>
      <c r="I375" s="33">
        <v>902</v>
      </c>
      <c r="J375" s="33">
        <v>28806</v>
      </c>
    </row>
    <row r="376" spans="1:10" x14ac:dyDescent="0.55000000000000004">
      <c r="A376" s="19">
        <v>44227</v>
      </c>
      <c r="B376" s="33">
        <v>118</v>
      </c>
      <c r="C376" s="33">
        <v>5104</v>
      </c>
      <c r="D376" s="33">
        <v>98</v>
      </c>
      <c r="E376" s="33">
        <v>1310</v>
      </c>
      <c r="F376" s="33">
        <v>597</v>
      </c>
      <c r="G376" s="33">
        <v>234</v>
      </c>
      <c r="H376" s="33">
        <v>20448</v>
      </c>
      <c r="I376" s="33">
        <v>902</v>
      </c>
      <c r="J376" s="33">
        <v>28811</v>
      </c>
    </row>
    <row r="377" spans="1:10" x14ac:dyDescent="0.55000000000000004">
      <c r="A377" s="19">
        <v>44228</v>
      </c>
      <c r="B377" s="33">
        <v>118</v>
      </c>
      <c r="C377" s="33">
        <v>5110</v>
      </c>
      <c r="D377" s="33">
        <v>98</v>
      </c>
      <c r="E377" s="33">
        <v>1310</v>
      </c>
      <c r="F377" s="33">
        <v>596</v>
      </c>
      <c r="G377" s="33">
        <v>234</v>
      </c>
      <c r="H377" s="33">
        <v>20449</v>
      </c>
      <c r="I377" s="33">
        <v>903</v>
      </c>
      <c r="J377" s="33">
        <v>28818</v>
      </c>
    </row>
    <row r="378" spans="1:10" x14ac:dyDescent="0.55000000000000004">
      <c r="A378" s="19">
        <v>44229</v>
      </c>
      <c r="B378" s="33">
        <v>118</v>
      </c>
      <c r="C378" s="33">
        <v>5112</v>
      </c>
      <c r="D378" s="33">
        <v>98</v>
      </c>
      <c r="E378" s="33">
        <v>1311</v>
      </c>
      <c r="F378" s="33">
        <v>597</v>
      </c>
      <c r="G378" s="33">
        <v>234</v>
      </c>
      <c r="H378" s="33">
        <v>20450</v>
      </c>
      <c r="I378" s="33">
        <v>904</v>
      </c>
      <c r="J378" s="33">
        <v>28824</v>
      </c>
    </row>
    <row r="379" spans="1:10" x14ac:dyDescent="0.55000000000000004">
      <c r="A379" s="19">
        <v>44230</v>
      </c>
      <c r="B379" s="33">
        <v>118</v>
      </c>
      <c r="C379" s="33">
        <v>5114</v>
      </c>
      <c r="D379" s="33">
        <v>98</v>
      </c>
      <c r="E379" s="33">
        <v>1311</v>
      </c>
      <c r="F379" s="33">
        <v>601</v>
      </c>
      <c r="G379" s="33">
        <v>234</v>
      </c>
      <c r="H379" s="33">
        <v>20449</v>
      </c>
      <c r="I379" s="33">
        <v>904</v>
      </c>
      <c r="J379" s="33">
        <v>28829</v>
      </c>
    </row>
    <row r="380" spans="1:10" x14ac:dyDescent="0.55000000000000004">
      <c r="A380" s="19">
        <v>44231</v>
      </c>
      <c r="B380" s="33">
        <v>118</v>
      </c>
      <c r="C380" s="33">
        <v>5117</v>
      </c>
      <c r="D380" s="33">
        <v>99</v>
      </c>
      <c r="E380" s="33">
        <v>1311</v>
      </c>
      <c r="F380" s="33">
        <v>601</v>
      </c>
      <c r="G380" s="33">
        <v>234</v>
      </c>
      <c r="H380" s="33">
        <v>20452</v>
      </c>
      <c r="I380" s="33">
        <v>906</v>
      </c>
      <c r="J380" s="33">
        <v>28838</v>
      </c>
    </row>
    <row r="381" spans="1:10" x14ac:dyDescent="0.55000000000000004">
      <c r="A381" s="19">
        <v>44232</v>
      </c>
      <c r="B381" s="33">
        <v>118</v>
      </c>
      <c r="C381" s="33">
        <v>5117</v>
      </c>
      <c r="D381" s="33">
        <v>99</v>
      </c>
      <c r="E381" s="33">
        <v>1309</v>
      </c>
      <c r="F381" s="33">
        <v>602</v>
      </c>
      <c r="G381" s="33">
        <v>234</v>
      </c>
      <c r="H381" s="33">
        <v>20456</v>
      </c>
      <c r="I381" s="33">
        <v>907</v>
      </c>
      <c r="J381" s="33">
        <v>28842</v>
      </c>
    </row>
    <row r="382" spans="1:10" x14ac:dyDescent="0.55000000000000004">
      <c r="A382" s="19">
        <v>44233</v>
      </c>
      <c r="B382" s="33">
        <v>118</v>
      </c>
      <c r="C382" s="33">
        <v>5119</v>
      </c>
      <c r="D382" s="33">
        <v>101</v>
      </c>
      <c r="E382" s="33">
        <v>1311</v>
      </c>
      <c r="F382" s="33">
        <v>602</v>
      </c>
      <c r="G382" s="33">
        <v>234</v>
      </c>
      <c r="H382" s="33">
        <v>20456</v>
      </c>
      <c r="I382" s="33">
        <v>907</v>
      </c>
      <c r="J382" s="33">
        <v>28848</v>
      </c>
    </row>
    <row r="383" spans="1:10" x14ac:dyDescent="0.55000000000000004">
      <c r="A383" s="19">
        <v>44234</v>
      </c>
      <c r="B383" s="33">
        <v>118</v>
      </c>
      <c r="C383" s="33">
        <v>5120</v>
      </c>
      <c r="D383" s="33">
        <v>102</v>
      </c>
      <c r="E383" s="33">
        <v>1312</v>
      </c>
      <c r="F383" s="33">
        <v>602</v>
      </c>
      <c r="G383" s="33">
        <v>234</v>
      </c>
      <c r="H383" s="33">
        <v>20455</v>
      </c>
      <c r="I383" s="33">
        <v>907</v>
      </c>
      <c r="J383" s="33">
        <v>28850</v>
      </c>
    </row>
    <row r="384" spans="1:10" x14ac:dyDescent="0.55000000000000004">
      <c r="A384" s="19">
        <v>44235</v>
      </c>
      <c r="B384" s="33">
        <v>118</v>
      </c>
      <c r="C384" s="33">
        <v>5123</v>
      </c>
      <c r="D384" s="33">
        <v>102</v>
      </c>
      <c r="E384" s="33">
        <v>1314</v>
      </c>
      <c r="F384" s="33">
        <v>603</v>
      </c>
      <c r="G384" s="33">
        <v>234</v>
      </c>
      <c r="H384" s="33">
        <v>20456</v>
      </c>
      <c r="I384" s="33">
        <v>907</v>
      </c>
      <c r="J384" s="33">
        <v>28857</v>
      </c>
    </row>
    <row r="385" spans="1:10" x14ac:dyDescent="0.55000000000000004">
      <c r="A385" s="19">
        <v>44236</v>
      </c>
      <c r="B385" s="33">
        <v>118</v>
      </c>
      <c r="C385" s="33">
        <v>5125</v>
      </c>
      <c r="D385" s="33">
        <v>102</v>
      </c>
      <c r="E385" s="33">
        <v>1315</v>
      </c>
      <c r="F385" s="33">
        <v>603</v>
      </c>
      <c r="G385" s="33">
        <v>234</v>
      </c>
      <c r="H385" s="33">
        <v>20456</v>
      </c>
      <c r="I385" s="33">
        <v>907</v>
      </c>
      <c r="J385" s="33">
        <v>28860</v>
      </c>
    </row>
    <row r="386" spans="1:10" x14ac:dyDescent="0.55000000000000004">
      <c r="A386" s="19">
        <v>44237</v>
      </c>
      <c r="B386" s="33">
        <v>118</v>
      </c>
      <c r="C386" s="33">
        <v>5129</v>
      </c>
      <c r="D386" s="33">
        <v>102</v>
      </c>
      <c r="E386" s="33">
        <v>1316</v>
      </c>
      <c r="F386" s="33">
        <v>605</v>
      </c>
      <c r="G386" s="33">
        <v>234</v>
      </c>
      <c r="H386" s="33">
        <v>20458</v>
      </c>
      <c r="I386" s="33">
        <v>909</v>
      </c>
      <c r="J386" s="33">
        <v>28871</v>
      </c>
    </row>
    <row r="387" spans="1:10" x14ac:dyDescent="0.55000000000000004">
      <c r="A387" s="19">
        <v>44238</v>
      </c>
      <c r="B387" s="33">
        <v>118</v>
      </c>
      <c r="C387" s="33">
        <v>5132</v>
      </c>
      <c r="D387" s="33">
        <v>102</v>
      </c>
      <c r="E387" s="33">
        <v>1317</v>
      </c>
      <c r="F387" s="33">
        <v>606</v>
      </c>
      <c r="G387" s="33">
        <v>234</v>
      </c>
      <c r="H387" s="33">
        <v>20460</v>
      </c>
      <c r="I387" s="33">
        <v>910</v>
      </c>
      <c r="J387" s="33">
        <v>28879</v>
      </c>
    </row>
    <row r="388" spans="1:10" x14ac:dyDescent="0.55000000000000004">
      <c r="A388" s="19">
        <v>44239</v>
      </c>
      <c r="B388" s="33">
        <v>118</v>
      </c>
      <c r="C388" s="33">
        <v>5134</v>
      </c>
      <c r="D388" s="33">
        <v>102</v>
      </c>
      <c r="E388" s="33">
        <v>1318</v>
      </c>
      <c r="F388" s="33">
        <v>606</v>
      </c>
      <c r="G388" s="33">
        <v>234</v>
      </c>
      <c r="H388" s="33">
        <v>20465</v>
      </c>
      <c r="I388" s="33">
        <v>910</v>
      </c>
      <c r="J388" s="33">
        <v>28887</v>
      </c>
    </row>
    <row r="389" spans="1:10" x14ac:dyDescent="0.55000000000000004">
      <c r="A389" s="19">
        <v>44240</v>
      </c>
      <c r="B389" s="33">
        <v>118</v>
      </c>
      <c r="C389" s="33">
        <v>5136</v>
      </c>
      <c r="D389" s="33">
        <v>102</v>
      </c>
      <c r="E389" s="33">
        <v>1320</v>
      </c>
      <c r="F389" s="33">
        <v>606</v>
      </c>
      <c r="G389" s="33">
        <v>234</v>
      </c>
      <c r="H389" s="33">
        <v>20466</v>
      </c>
      <c r="I389" s="33">
        <v>910</v>
      </c>
      <c r="J389" s="33">
        <v>28892</v>
      </c>
    </row>
    <row r="390" spans="1:10" x14ac:dyDescent="0.55000000000000004">
      <c r="A390" s="19">
        <v>44241</v>
      </c>
      <c r="B390" s="33">
        <v>118</v>
      </c>
      <c r="C390" s="33">
        <v>5138</v>
      </c>
      <c r="D390" s="33">
        <v>103</v>
      </c>
      <c r="E390" s="33">
        <v>1320</v>
      </c>
      <c r="F390" s="33">
        <v>606</v>
      </c>
      <c r="G390" s="33">
        <v>234</v>
      </c>
      <c r="H390" s="33">
        <v>20469</v>
      </c>
      <c r="I390" s="33">
        <v>910</v>
      </c>
      <c r="J390" s="33">
        <v>28898</v>
      </c>
    </row>
    <row r="391" spans="1:10" x14ac:dyDescent="0.55000000000000004">
      <c r="A391" s="19">
        <v>44242</v>
      </c>
      <c r="B391" s="33">
        <v>118</v>
      </c>
      <c r="C391" s="33">
        <v>5138</v>
      </c>
      <c r="D391" s="33">
        <v>103</v>
      </c>
      <c r="E391" s="33">
        <v>1320</v>
      </c>
      <c r="F391" s="33">
        <v>606</v>
      </c>
      <c r="G391" s="33">
        <v>234</v>
      </c>
      <c r="H391" s="33">
        <v>20471</v>
      </c>
      <c r="I391" s="33">
        <v>910</v>
      </c>
      <c r="J391" s="33">
        <v>28900</v>
      </c>
    </row>
    <row r="392" spans="1:10" x14ac:dyDescent="0.55000000000000004">
      <c r="A392" s="19">
        <v>44243</v>
      </c>
      <c r="B392" s="33">
        <v>118</v>
      </c>
      <c r="C392" s="33">
        <v>5139</v>
      </c>
      <c r="D392" s="33">
        <v>103</v>
      </c>
      <c r="E392" s="33">
        <v>1320</v>
      </c>
      <c r="F392" s="33">
        <v>606</v>
      </c>
      <c r="G392" s="33">
        <v>234</v>
      </c>
      <c r="H392" s="33">
        <v>20475</v>
      </c>
      <c r="I392" s="33">
        <v>910</v>
      </c>
      <c r="J392" s="33">
        <v>28905</v>
      </c>
    </row>
    <row r="393" spans="1:10" x14ac:dyDescent="0.55000000000000004">
      <c r="A393" s="19">
        <v>44244</v>
      </c>
      <c r="B393" s="33">
        <v>118</v>
      </c>
      <c r="C393" s="33">
        <v>5143</v>
      </c>
      <c r="D393" s="33">
        <v>103</v>
      </c>
      <c r="E393" s="33">
        <v>1320</v>
      </c>
      <c r="F393" s="33">
        <v>608</v>
      </c>
      <c r="G393" s="33">
        <v>234</v>
      </c>
      <c r="H393" s="33">
        <v>20475</v>
      </c>
      <c r="I393" s="33">
        <v>910</v>
      </c>
      <c r="J393" s="33">
        <v>28911</v>
      </c>
    </row>
    <row r="394" spans="1:10" x14ac:dyDescent="0.55000000000000004">
      <c r="A394" s="19">
        <v>44245</v>
      </c>
      <c r="B394" s="33">
        <v>118</v>
      </c>
      <c r="C394" s="33">
        <v>5143</v>
      </c>
      <c r="D394" s="33">
        <v>103</v>
      </c>
      <c r="E394" s="33">
        <v>1320</v>
      </c>
      <c r="F394" s="33">
        <v>608</v>
      </c>
      <c r="G394" s="33">
        <v>234</v>
      </c>
      <c r="H394" s="33">
        <v>20476</v>
      </c>
      <c r="I394" s="33">
        <v>910</v>
      </c>
      <c r="J394" s="33">
        <v>28912</v>
      </c>
    </row>
    <row r="395" spans="1:10" x14ac:dyDescent="0.55000000000000004">
      <c r="A395" s="19">
        <v>44246</v>
      </c>
      <c r="B395" s="33">
        <v>118</v>
      </c>
      <c r="C395" s="33">
        <v>5145</v>
      </c>
      <c r="D395" s="33">
        <v>103</v>
      </c>
      <c r="E395" s="33">
        <v>1321</v>
      </c>
      <c r="F395" s="33">
        <v>608</v>
      </c>
      <c r="G395" s="33">
        <v>234</v>
      </c>
      <c r="H395" s="33">
        <v>20479</v>
      </c>
      <c r="I395" s="33">
        <v>910</v>
      </c>
      <c r="J395" s="33">
        <v>28918</v>
      </c>
    </row>
    <row r="396" spans="1:10" x14ac:dyDescent="0.55000000000000004">
      <c r="A396" s="19">
        <v>44247</v>
      </c>
      <c r="B396" s="33">
        <v>118</v>
      </c>
      <c r="C396" s="33">
        <v>5146</v>
      </c>
      <c r="D396" s="33">
        <v>104</v>
      </c>
      <c r="E396" s="33">
        <v>1321</v>
      </c>
      <c r="F396" s="33">
        <v>608</v>
      </c>
      <c r="G396" s="33">
        <v>234</v>
      </c>
      <c r="H396" s="33">
        <v>20479</v>
      </c>
      <c r="I396" s="33">
        <v>910</v>
      </c>
      <c r="J396" s="33">
        <v>28920</v>
      </c>
    </row>
    <row r="397" spans="1:10" x14ac:dyDescent="0.55000000000000004">
      <c r="A397" s="19">
        <v>44248</v>
      </c>
      <c r="B397" s="33">
        <v>118</v>
      </c>
      <c r="C397" s="33">
        <v>5149</v>
      </c>
      <c r="D397" s="33">
        <v>104</v>
      </c>
      <c r="E397" s="33">
        <v>1321</v>
      </c>
      <c r="F397" s="33">
        <v>610</v>
      </c>
      <c r="G397" s="33">
        <v>234</v>
      </c>
      <c r="H397" s="33">
        <v>20479</v>
      </c>
      <c r="I397" s="33">
        <v>911</v>
      </c>
      <c r="J397" s="33">
        <v>28926</v>
      </c>
    </row>
    <row r="398" spans="1:10" x14ac:dyDescent="0.55000000000000004">
      <c r="A398" s="19">
        <v>44249</v>
      </c>
      <c r="B398" s="33">
        <v>118</v>
      </c>
      <c r="C398" s="33">
        <v>5150</v>
      </c>
      <c r="D398" s="33">
        <v>104</v>
      </c>
      <c r="E398" s="33">
        <v>1323</v>
      </c>
      <c r="F398" s="33">
        <v>610</v>
      </c>
      <c r="G398" s="33">
        <v>234</v>
      </c>
      <c r="H398" s="33">
        <v>20479</v>
      </c>
      <c r="I398" s="33">
        <v>912</v>
      </c>
      <c r="J398" s="33">
        <v>28930</v>
      </c>
    </row>
    <row r="399" spans="1:10" x14ac:dyDescent="0.55000000000000004">
      <c r="A399" s="19">
        <v>44250</v>
      </c>
      <c r="B399" s="33">
        <v>118</v>
      </c>
      <c r="C399" s="33">
        <v>5154</v>
      </c>
      <c r="D399" s="33">
        <v>104</v>
      </c>
      <c r="E399" s="33">
        <v>1323</v>
      </c>
      <c r="F399" s="33">
        <v>612</v>
      </c>
      <c r="G399" s="33">
        <v>234</v>
      </c>
      <c r="H399" s="33">
        <v>20479</v>
      </c>
      <c r="I399" s="33">
        <v>913</v>
      </c>
      <c r="J399" s="33">
        <v>28937</v>
      </c>
    </row>
    <row r="400" spans="1:10" x14ac:dyDescent="0.55000000000000004">
      <c r="A400" s="19">
        <v>44251</v>
      </c>
      <c r="B400" s="33">
        <v>118</v>
      </c>
      <c r="C400" s="33">
        <v>5155</v>
      </c>
      <c r="D400" s="33">
        <v>104</v>
      </c>
      <c r="E400" s="33">
        <v>1323</v>
      </c>
      <c r="F400" s="33">
        <v>613</v>
      </c>
      <c r="G400" s="33">
        <v>234</v>
      </c>
      <c r="H400" s="33">
        <v>20479</v>
      </c>
      <c r="I400" s="33">
        <v>913</v>
      </c>
      <c r="J400" s="33">
        <v>28939</v>
      </c>
    </row>
    <row r="401" spans="1:10" x14ac:dyDescent="0.55000000000000004">
      <c r="A401" s="19">
        <v>44252</v>
      </c>
      <c r="B401" s="33">
        <v>118</v>
      </c>
      <c r="C401" s="33">
        <v>5162</v>
      </c>
      <c r="D401" s="33">
        <v>104</v>
      </c>
      <c r="E401" s="33">
        <v>1324</v>
      </c>
      <c r="F401" s="33">
        <v>613</v>
      </c>
      <c r="G401" s="33">
        <v>234</v>
      </c>
      <c r="H401" s="33">
        <v>20479</v>
      </c>
      <c r="I401" s="33">
        <v>913</v>
      </c>
      <c r="J401" s="33">
        <v>28947</v>
      </c>
    </row>
    <row r="402" spans="1:10" x14ac:dyDescent="0.55000000000000004">
      <c r="A402" s="19">
        <v>44253</v>
      </c>
      <c r="B402" s="33">
        <v>118</v>
      </c>
      <c r="C402" s="33">
        <v>5166</v>
      </c>
      <c r="D402" s="33">
        <v>105</v>
      </c>
      <c r="E402" s="33">
        <v>1328</v>
      </c>
      <c r="F402" s="33">
        <v>613</v>
      </c>
      <c r="G402" s="33">
        <v>234</v>
      </c>
      <c r="H402" s="33">
        <v>20481</v>
      </c>
      <c r="I402" s="33">
        <v>913</v>
      </c>
      <c r="J402" s="33">
        <v>28958</v>
      </c>
    </row>
    <row r="403" spans="1:10" x14ac:dyDescent="0.55000000000000004">
      <c r="A403" s="19">
        <v>44254</v>
      </c>
      <c r="B403" s="33">
        <v>118</v>
      </c>
      <c r="C403" s="33">
        <v>5172</v>
      </c>
      <c r="D403" s="33">
        <v>105</v>
      </c>
      <c r="E403" s="33">
        <v>1329</v>
      </c>
      <c r="F403" s="33">
        <v>613</v>
      </c>
      <c r="G403" s="33">
        <v>234</v>
      </c>
      <c r="H403" s="33">
        <v>20481</v>
      </c>
      <c r="I403" s="33">
        <v>913</v>
      </c>
      <c r="J403" s="33">
        <v>28965</v>
      </c>
    </row>
    <row r="404" spans="1:10" x14ac:dyDescent="0.55000000000000004">
      <c r="A404" s="19">
        <v>44255</v>
      </c>
      <c r="B404" s="33">
        <v>118</v>
      </c>
      <c r="C404" s="33">
        <v>5177</v>
      </c>
      <c r="D404" s="33">
        <v>105</v>
      </c>
      <c r="E404" s="33">
        <v>1329</v>
      </c>
      <c r="F404" s="33">
        <v>613</v>
      </c>
      <c r="G404" s="33">
        <v>234</v>
      </c>
      <c r="H404" s="33">
        <v>20481</v>
      </c>
      <c r="I404" s="33">
        <v>913</v>
      </c>
      <c r="J404" s="33">
        <v>28970</v>
      </c>
    </row>
    <row r="405" spans="1:10" x14ac:dyDescent="0.55000000000000004">
      <c r="A405" s="19">
        <v>44256</v>
      </c>
      <c r="B405" s="33">
        <v>118</v>
      </c>
      <c r="C405" s="33">
        <v>5180</v>
      </c>
      <c r="D405" s="33">
        <v>105</v>
      </c>
      <c r="E405" s="33">
        <v>1331</v>
      </c>
      <c r="F405" s="33">
        <v>616</v>
      </c>
      <c r="G405" s="33">
        <v>234</v>
      </c>
      <c r="H405" s="33">
        <v>20481</v>
      </c>
      <c r="I405" s="33">
        <v>913</v>
      </c>
      <c r="J405" s="33">
        <v>28978</v>
      </c>
    </row>
    <row r="406" spans="1:10" x14ac:dyDescent="0.55000000000000004">
      <c r="A406" s="19">
        <v>44257</v>
      </c>
      <c r="B406" s="33">
        <v>118</v>
      </c>
      <c r="C406" s="33">
        <v>5183</v>
      </c>
      <c r="D406" s="33">
        <v>105</v>
      </c>
      <c r="E406" s="33">
        <v>1335</v>
      </c>
      <c r="F406" s="33">
        <v>617</v>
      </c>
      <c r="G406" s="33">
        <v>234</v>
      </c>
      <c r="H406" s="33">
        <v>20481</v>
      </c>
      <c r="I406" s="33">
        <v>913</v>
      </c>
      <c r="J406" s="33">
        <v>28986</v>
      </c>
    </row>
    <row r="407" spans="1:10" x14ac:dyDescent="0.55000000000000004">
      <c r="A407" s="19">
        <v>44258</v>
      </c>
      <c r="B407" s="33">
        <v>120</v>
      </c>
      <c r="C407" s="33">
        <v>5189</v>
      </c>
      <c r="D407" s="33">
        <v>105</v>
      </c>
      <c r="E407" s="33">
        <v>1335</v>
      </c>
      <c r="F407" s="33">
        <v>618</v>
      </c>
      <c r="G407" s="33">
        <v>234</v>
      </c>
      <c r="H407" s="33">
        <v>20481</v>
      </c>
      <c r="I407" s="33">
        <v>914</v>
      </c>
      <c r="J407" s="33">
        <v>28996</v>
      </c>
    </row>
    <row r="408" spans="1:10" x14ac:dyDescent="0.55000000000000004">
      <c r="A408" s="19">
        <v>44259</v>
      </c>
      <c r="B408" s="33">
        <v>120</v>
      </c>
      <c r="C408" s="33">
        <v>5193</v>
      </c>
      <c r="D408" s="33">
        <v>105</v>
      </c>
      <c r="E408" s="33">
        <v>1342</v>
      </c>
      <c r="F408" s="33">
        <v>618</v>
      </c>
      <c r="G408" s="33">
        <v>234</v>
      </c>
      <c r="H408" s="33">
        <v>20481</v>
      </c>
      <c r="I408" s="33">
        <v>914</v>
      </c>
      <c r="J408" s="33">
        <v>29007</v>
      </c>
    </row>
    <row r="409" spans="1:10" x14ac:dyDescent="0.55000000000000004">
      <c r="A409" s="19">
        <v>44260</v>
      </c>
      <c r="B409" s="33">
        <v>120</v>
      </c>
      <c r="C409" s="33">
        <v>5204</v>
      </c>
      <c r="D409" s="33">
        <v>105</v>
      </c>
      <c r="E409" s="33">
        <v>1344</v>
      </c>
      <c r="F409" s="33">
        <v>618</v>
      </c>
      <c r="G409" s="33">
        <v>234</v>
      </c>
      <c r="H409" s="33">
        <v>20481</v>
      </c>
      <c r="I409" s="33">
        <v>914</v>
      </c>
      <c r="J409" s="33">
        <v>29020</v>
      </c>
    </row>
    <row r="410" spans="1:10" x14ac:dyDescent="0.55000000000000004">
      <c r="A410" s="19">
        <v>44261</v>
      </c>
      <c r="B410" s="33">
        <v>120</v>
      </c>
      <c r="C410" s="33">
        <v>5207</v>
      </c>
      <c r="D410" s="33">
        <v>105</v>
      </c>
      <c r="E410" s="33">
        <v>1348</v>
      </c>
      <c r="F410" s="33">
        <v>618</v>
      </c>
      <c r="G410" s="33">
        <v>234</v>
      </c>
      <c r="H410" s="33">
        <v>20482</v>
      </c>
      <c r="I410" s="33">
        <v>916</v>
      </c>
      <c r="J410" s="33">
        <v>29030</v>
      </c>
    </row>
    <row r="411" spans="1:10" x14ac:dyDescent="0.55000000000000004">
      <c r="A411" s="19">
        <v>44262</v>
      </c>
      <c r="B411" s="33">
        <v>122</v>
      </c>
      <c r="C411" s="33">
        <v>5209</v>
      </c>
      <c r="D411" s="33">
        <v>105</v>
      </c>
      <c r="E411" s="33">
        <v>1351</v>
      </c>
      <c r="F411" s="33">
        <v>618</v>
      </c>
      <c r="G411" s="33">
        <v>234</v>
      </c>
      <c r="H411" s="33">
        <v>20481</v>
      </c>
      <c r="I411" s="33">
        <v>917</v>
      </c>
      <c r="J411" s="33">
        <v>29037</v>
      </c>
    </row>
    <row r="412" spans="1:10" x14ac:dyDescent="0.55000000000000004">
      <c r="A412" s="19">
        <v>44263</v>
      </c>
      <c r="B412" s="33">
        <v>122</v>
      </c>
      <c r="C412" s="33">
        <v>5210</v>
      </c>
      <c r="D412" s="33">
        <v>105</v>
      </c>
      <c r="E412" s="33">
        <v>1356</v>
      </c>
      <c r="F412" s="33">
        <v>618</v>
      </c>
      <c r="G412" s="33">
        <v>234</v>
      </c>
      <c r="H412" s="33">
        <v>20482</v>
      </c>
      <c r="I412" s="33">
        <v>919</v>
      </c>
      <c r="J412" s="33">
        <v>29046</v>
      </c>
    </row>
    <row r="413" spans="1:10" x14ac:dyDescent="0.55000000000000004">
      <c r="A413" s="19">
        <v>44264</v>
      </c>
      <c r="B413" s="33">
        <v>122</v>
      </c>
      <c r="C413" s="33">
        <v>5215</v>
      </c>
      <c r="D413" s="33">
        <v>105</v>
      </c>
      <c r="E413" s="33">
        <v>1362</v>
      </c>
      <c r="F413" s="33">
        <v>620</v>
      </c>
      <c r="G413" s="33">
        <v>234</v>
      </c>
      <c r="H413" s="33">
        <v>20483</v>
      </c>
      <c r="I413" s="33">
        <v>920</v>
      </c>
      <c r="J413" s="33">
        <v>29061</v>
      </c>
    </row>
    <row r="414" spans="1:10" x14ac:dyDescent="0.55000000000000004">
      <c r="A414" s="19">
        <v>44265</v>
      </c>
      <c r="B414" s="33">
        <v>123</v>
      </c>
      <c r="C414" s="33">
        <v>5220</v>
      </c>
      <c r="D414" s="33">
        <v>105</v>
      </c>
      <c r="E414" s="33">
        <v>1368</v>
      </c>
      <c r="F414" s="33">
        <v>621</v>
      </c>
      <c r="G414" s="33">
        <v>234</v>
      </c>
      <c r="H414" s="33">
        <v>20483</v>
      </c>
      <c r="I414" s="33">
        <v>921</v>
      </c>
      <c r="J414" s="33">
        <v>29075</v>
      </c>
    </row>
    <row r="415" spans="1:10" x14ac:dyDescent="0.55000000000000004">
      <c r="A415" s="19">
        <v>44266</v>
      </c>
      <c r="B415" s="33">
        <v>123</v>
      </c>
      <c r="C415" s="33">
        <v>5226</v>
      </c>
      <c r="D415" s="33">
        <v>105</v>
      </c>
      <c r="E415" s="33">
        <v>1373</v>
      </c>
      <c r="F415" s="33">
        <v>624</v>
      </c>
      <c r="G415" s="33">
        <v>234</v>
      </c>
      <c r="H415" s="33">
        <v>20483</v>
      </c>
      <c r="I415" s="33">
        <v>922</v>
      </c>
      <c r="J415" s="33">
        <v>29090</v>
      </c>
    </row>
    <row r="416" spans="1:10" x14ac:dyDescent="0.55000000000000004">
      <c r="A416" s="19">
        <v>44267</v>
      </c>
      <c r="B416" s="33">
        <v>123</v>
      </c>
      <c r="C416" s="33">
        <v>5234</v>
      </c>
      <c r="D416" s="33">
        <v>105</v>
      </c>
      <c r="E416" s="33">
        <v>1375</v>
      </c>
      <c r="F416" s="33">
        <v>626</v>
      </c>
      <c r="G416" s="33">
        <v>234</v>
      </c>
      <c r="H416" s="33">
        <v>20483</v>
      </c>
      <c r="I416" s="33">
        <v>922</v>
      </c>
      <c r="J416" s="33">
        <v>29102</v>
      </c>
    </row>
    <row r="417" spans="1:10" x14ac:dyDescent="0.55000000000000004">
      <c r="A417" s="19">
        <v>44268</v>
      </c>
      <c r="B417" s="33">
        <v>123</v>
      </c>
      <c r="C417" s="33">
        <v>5234</v>
      </c>
      <c r="D417" s="33">
        <v>105</v>
      </c>
      <c r="E417" s="33">
        <v>1379</v>
      </c>
      <c r="F417" s="33">
        <v>631</v>
      </c>
      <c r="G417" s="33">
        <v>234</v>
      </c>
      <c r="H417" s="33">
        <v>20483</v>
      </c>
      <c r="I417" s="33">
        <v>923</v>
      </c>
      <c r="J417" s="33">
        <v>29112</v>
      </c>
    </row>
    <row r="418" spans="1:10" x14ac:dyDescent="0.55000000000000004">
      <c r="A418" s="19">
        <v>44269</v>
      </c>
      <c r="B418" s="33">
        <v>123</v>
      </c>
      <c r="C418" s="33">
        <v>5237</v>
      </c>
      <c r="D418" s="33">
        <v>105</v>
      </c>
      <c r="E418" s="33">
        <v>1380</v>
      </c>
      <c r="F418" s="33">
        <v>631</v>
      </c>
      <c r="G418" s="33">
        <v>234</v>
      </c>
      <c r="H418" s="33">
        <v>20483</v>
      </c>
      <c r="I418" s="33">
        <v>924</v>
      </c>
      <c r="J418" s="33">
        <v>29117</v>
      </c>
    </row>
    <row r="419" spans="1:10" x14ac:dyDescent="0.55000000000000004">
      <c r="A419" s="19">
        <v>44270</v>
      </c>
      <c r="B419" s="33">
        <v>123</v>
      </c>
      <c r="C419" s="33">
        <v>5240</v>
      </c>
      <c r="D419" s="33">
        <v>105</v>
      </c>
      <c r="E419" s="33">
        <v>1386</v>
      </c>
      <c r="F419" s="33">
        <v>634</v>
      </c>
      <c r="G419" s="33">
        <v>234</v>
      </c>
      <c r="H419" s="33">
        <v>20483</v>
      </c>
      <c r="I419" s="33">
        <v>925</v>
      </c>
      <c r="J419" s="33">
        <v>29130</v>
      </c>
    </row>
    <row r="420" spans="1:10" x14ac:dyDescent="0.55000000000000004">
      <c r="A420" s="19">
        <v>44271</v>
      </c>
      <c r="B420" s="33">
        <v>123</v>
      </c>
      <c r="C420" s="33">
        <v>5242</v>
      </c>
      <c r="D420" s="33">
        <v>105</v>
      </c>
      <c r="E420" s="33">
        <v>1388</v>
      </c>
      <c r="F420" s="33">
        <v>636</v>
      </c>
      <c r="G420" s="33">
        <v>234</v>
      </c>
      <c r="H420" s="33">
        <v>20483</v>
      </c>
      <c r="I420" s="33">
        <v>926</v>
      </c>
      <c r="J420" s="33">
        <v>29137</v>
      </c>
    </row>
    <row r="421" spans="1:10" x14ac:dyDescent="0.55000000000000004">
      <c r="A421" s="19">
        <v>44272</v>
      </c>
      <c r="B421" s="33">
        <v>123</v>
      </c>
      <c r="C421" s="33">
        <v>5248</v>
      </c>
      <c r="D421" s="33">
        <v>106</v>
      </c>
      <c r="E421" s="33">
        <v>1394</v>
      </c>
      <c r="F421" s="33">
        <v>638</v>
      </c>
      <c r="G421" s="33">
        <v>234</v>
      </c>
      <c r="H421" s="33">
        <v>20483</v>
      </c>
      <c r="I421" s="33">
        <v>927</v>
      </c>
      <c r="J421" s="33">
        <v>29153</v>
      </c>
    </row>
    <row r="422" spans="1:10" x14ac:dyDescent="0.55000000000000004">
      <c r="A422" s="19">
        <v>44273</v>
      </c>
      <c r="B422" s="33">
        <v>123</v>
      </c>
      <c r="C422" s="33">
        <v>5251</v>
      </c>
      <c r="D422" s="33">
        <v>106</v>
      </c>
      <c r="E422" s="33">
        <v>1402</v>
      </c>
      <c r="F422" s="33">
        <v>640</v>
      </c>
      <c r="G422" s="33">
        <v>234</v>
      </c>
      <c r="H422" s="33">
        <v>20483</v>
      </c>
      <c r="I422" s="33">
        <v>927</v>
      </c>
      <c r="J422" s="33">
        <v>29166</v>
      </c>
    </row>
    <row r="423" spans="1:10" x14ac:dyDescent="0.55000000000000004">
      <c r="A423" s="19">
        <v>44274</v>
      </c>
      <c r="B423" s="33">
        <v>123</v>
      </c>
      <c r="C423" s="33">
        <v>5256</v>
      </c>
      <c r="D423" s="33">
        <v>106</v>
      </c>
      <c r="E423" s="33">
        <v>1411</v>
      </c>
      <c r="F423" s="33">
        <v>641</v>
      </c>
      <c r="G423" s="33">
        <v>234</v>
      </c>
      <c r="H423" s="33">
        <v>20483</v>
      </c>
      <c r="I423" s="33">
        <v>929</v>
      </c>
      <c r="J423" s="33">
        <v>29183</v>
      </c>
    </row>
    <row r="424" spans="1:10" x14ac:dyDescent="0.55000000000000004">
      <c r="A424" s="19">
        <v>44275</v>
      </c>
      <c r="B424" s="33">
        <v>123</v>
      </c>
      <c r="C424" s="33">
        <v>5259</v>
      </c>
      <c r="D424" s="33">
        <v>106</v>
      </c>
      <c r="E424" s="33">
        <v>1415</v>
      </c>
      <c r="F424" s="33">
        <v>642</v>
      </c>
      <c r="G424" s="33">
        <v>234</v>
      </c>
      <c r="H424" s="33">
        <v>20483</v>
      </c>
      <c r="I424" s="33">
        <v>930</v>
      </c>
      <c r="J424" s="33">
        <v>29192</v>
      </c>
    </row>
    <row r="425" spans="1:10" x14ac:dyDescent="0.55000000000000004">
      <c r="A425" s="19">
        <v>44276</v>
      </c>
      <c r="B425" s="33">
        <v>123</v>
      </c>
      <c r="C425" s="33">
        <v>5261</v>
      </c>
      <c r="D425" s="33">
        <v>106</v>
      </c>
      <c r="E425" s="33">
        <v>1417</v>
      </c>
      <c r="F425" s="33">
        <v>642</v>
      </c>
      <c r="G425" s="33">
        <v>234</v>
      </c>
      <c r="H425" s="33">
        <v>20483</v>
      </c>
      <c r="I425" s="33">
        <v>930</v>
      </c>
      <c r="J425" s="33">
        <v>29196</v>
      </c>
    </row>
    <row r="426" spans="1:10" x14ac:dyDescent="0.55000000000000004">
      <c r="A426" s="19">
        <v>44277</v>
      </c>
      <c r="B426" s="33">
        <v>123</v>
      </c>
      <c r="C426" s="33">
        <v>5266</v>
      </c>
      <c r="D426" s="33">
        <v>106</v>
      </c>
      <c r="E426" s="33">
        <v>1421</v>
      </c>
      <c r="F426" s="33">
        <v>642</v>
      </c>
      <c r="G426" s="33">
        <v>234</v>
      </c>
      <c r="H426" s="33">
        <v>20483</v>
      </c>
      <c r="I426" s="33">
        <v>931</v>
      </c>
      <c r="J426" s="33">
        <v>29206</v>
      </c>
    </row>
    <row r="427" spans="1:10" x14ac:dyDescent="0.55000000000000004">
      <c r="A427" s="19">
        <v>44278</v>
      </c>
      <c r="B427" s="33">
        <v>123</v>
      </c>
      <c r="C427" s="33">
        <v>5270</v>
      </c>
      <c r="D427" s="33">
        <v>106</v>
      </c>
      <c r="E427" s="33">
        <v>1422</v>
      </c>
      <c r="F427" s="33">
        <v>642</v>
      </c>
      <c r="G427" s="33">
        <v>234</v>
      </c>
      <c r="H427" s="33">
        <v>20483</v>
      </c>
      <c r="I427" s="33">
        <v>931</v>
      </c>
      <c r="J427" s="33">
        <v>29211</v>
      </c>
    </row>
    <row r="428" spans="1:10" x14ac:dyDescent="0.55000000000000004">
      <c r="A428" s="19">
        <v>44279</v>
      </c>
      <c r="B428" s="33">
        <v>123</v>
      </c>
      <c r="C428" s="33">
        <v>5272</v>
      </c>
      <c r="D428" s="33">
        <v>106</v>
      </c>
      <c r="E428" s="33">
        <v>1426</v>
      </c>
      <c r="F428" s="33">
        <v>644</v>
      </c>
      <c r="G428" s="33">
        <v>234</v>
      </c>
      <c r="H428" s="33">
        <v>20483</v>
      </c>
      <c r="I428" s="33">
        <v>932</v>
      </c>
      <c r="J428" s="33">
        <v>29220</v>
      </c>
    </row>
    <row r="429" spans="1:10" x14ac:dyDescent="0.55000000000000004">
      <c r="A429" s="19">
        <v>44280</v>
      </c>
      <c r="B429" s="33">
        <v>123</v>
      </c>
      <c r="C429" s="33">
        <v>5275</v>
      </c>
      <c r="D429" s="33">
        <v>106</v>
      </c>
      <c r="E429" s="33">
        <v>1429</v>
      </c>
      <c r="F429" s="33">
        <v>644</v>
      </c>
      <c r="G429" s="33">
        <v>234</v>
      </c>
      <c r="H429" s="33">
        <v>20483</v>
      </c>
      <c r="I429" s="33">
        <v>934</v>
      </c>
      <c r="J429" s="33">
        <v>29228</v>
      </c>
    </row>
    <row r="430" spans="1:10" x14ac:dyDescent="0.55000000000000004">
      <c r="A430" s="19">
        <v>44281</v>
      </c>
      <c r="B430" s="33">
        <v>123</v>
      </c>
      <c r="C430" s="33">
        <v>5278</v>
      </c>
      <c r="D430" s="33">
        <v>106</v>
      </c>
      <c r="E430" s="33">
        <v>1437</v>
      </c>
      <c r="F430" s="33">
        <v>645</v>
      </c>
      <c r="G430" s="33">
        <v>234</v>
      </c>
      <c r="H430" s="33">
        <v>20483</v>
      </c>
      <c r="I430" s="33">
        <v>934</v>
      </c>
      <c r="J430" s="33">
        <v>29240</v>
      </c>
    </row>
    <row r="431" spans="1:10" x14ac:dyDescent="0.55000000000000004">
      <c r="A431" s="19">
        <v>44282</v>
      </c>
      <c r="B431" s="33">
        <v>123</v>
      </c>
      <c r="C431" s="33">
        <v>5281</v>
      </c>
      <c r="D431" s="33">
        <v>106</v>
      </c>
      <c r="E431" s="33">
        <v>1443</v>
      </c>
      <c r="F431" s="33">
        <v>648</v>
      </c>
      <c r="G431" s="33">
        <v>234</v>
      </c>
      <c r="H431" s="33">
        <v>20483</v>
      </c>
      <c r="I431" s="33">
        <v>934</v>
      </c>
      <c r="J431" s="33">
        <v>29252</v>
      </c>
    </row>
    <row r="432" spans="1:10" x14ac:dyDescent="0.55000000000000004">
      <c r="A432" s="19">
        <v>44283</v>
      </c>
      <c r="B432" s="33">
        <v>123</v>
      </c>
      <c r="C432" s="33">
        <v>5281</v>
      </c>
      <c r="D432" s="33">
        <v>108</v>
      </c>
      <c r="E432" s="33">
        <v>1446</v>
      </c>
      <c r="F432" s="33">
        <v>650</v>
      </c>
      <c r="G432" s="33">
        <v>234</v>
      </c>
      <c r="H432" s="33">
        <v>20483</v>
      </c>
      <c r="I432" s="33">
        <v>935</v>
      </c>
      <c r="J432" s="33">
        <v>29260</v>
      </c>
    </row>
    <row r="433" spans="1:10" x14ac:dyDescent="0.55000000000000004">
      <c r="A433" s="19">
        <v>44284</v>
      </c>
      <c r="B433" s="33">
        <v>123</v>
      </c>
      <c r="C433" s="33">
        <v>5283</v>
      </c>
      <c r="D433" s="33">
        <v>108</v>
      </c>
      <c r="E433" s="33">
        <v>1456</v>
      </c>
      <c r="F433" s="33">
        <v>652</v>
      </c>
      <c r="G433" s="33">
        <v>234</v>
      </c>
      <c r="H433" s="33">
        <v>20484</v>
      </c>
      <c r="I433" s="33">
        <v>938</v>
      </c>
      <c r="J433" s="33">
        <v>29278</v>
      </c>
    </row>
    <row r="434" spans="1:10" x14ac:dyDescent="0.55000000000000004">
      <c r="A434" s="19">
        <v>44285</v>
      </c>
      <c r="B434" s="33">
        <v>123</v>
      </c>
      <c r="C434" s="33">
        <v>5288</v>
      </c>
      <c r="D434" s="33">
        <v>108</v>
      </c>
      <c r="E434" s="33">
        <v>1466</v>
      </c>
      <c r="F434" s="33">
        <v>655</v>
      </c>
      <c r="G434" s="33">
        <v>234</v>
      </c>
      <c r="H434" s="33">
        <v>20484</v>
      </c>
      <c r="I434" s="33">
        <v>938</v>
      </c>
      <c r="J434" s="33">
        <v>29296</v>
      </c>
    </row>
    <row r="435" spans="1:10" x14ac:dyDescent="0.55000000000000004">
      <c r="A435" s="19">
        <v>44286</v>
      </c>
      <c r="B435" s="33">
        <v>123</v>
      </c>
      <c r="C435" s="33">
        <v>5291</v>
      </c>
      <c r="D435" s="33">
        <v>108</v>
      </c>
      <c r="E435" s="33">
        <v>1467</v>
      </c>
      <c r="F435" s="33">
        <v>655</v>
      </c>
      <c r="G435" s="33">
        <v>234</v>
      </c>
      <c r="H435" s="33">
        <v>20484</v>
      </c>
      <c r="I435" s="33">
        <v>942</v>
      </c>
      <c r="J435" s="33">
        <v>29304</v>
      </c>
    </row>
    <row r="436" spans="1:10" x14ac:dyDescent="0.55000000000000004">
      <c r="A436" s="19">
        <v>44287</v>
      </c>
      <c r="B436" s="33">
        <v>123</v>
      </c>
      <c r="C436" s="33">
        <v>5296</v>
      </c>
      <c r="D436" s="33">
        <v>109</v>
      </c>
      <c r="E436" s="33">
        <v>1477</v>
      </c>
      <c r="F436" s="33">
        <v>656</v>
      </c>
      <c r="G436" s="33">
        <v>234</v>
      </c>
      <c r="H436" s="33">
        <v>20484</v>
      </c>
      <c r="I436" s="33">
        <v>944</v>
      </c>
      <c r="J436" s="33">
        <v>29323</v>
      </c>
    </row>
    <row r="437" spans="1:10" x14ac:dyDescent="0.55000000000000004">
      <c r="A437" s="19">
        <v>44288</v>
      </c>
      <c r="B437" s="33">
        <v>123</v>
      </c>
      <c r="C437" s="33">
        <v>5296</v>
      </c>
      <c r="D437" s="33">
        <v>111</v>
      </c>
      <c r="E437" s="33">
        <v>1485</v>
      </c>
      <c r="F437" s="33">
        <v>658</v>
      </c>
      <c r="G437" s="33">
        <v>234</v>
      </c>
      <c r="H437" s="33">
        <v>20484</v>
      </c>
      <c r="I437" s="33">
        <v>944</v>
      </c>
      <c r="J437" s="33">
        <v>29335</v>
      </c>
    </row>
    <row r="438" spans="1:10" x14ac:dyDescent="0.55000000000000004">
      <c r="A438" s="19">
        <v>44289</v>
      </c>
      <c r="B438" s="33">
        <v>123</v>
      </c>
      <c r="C438" s="33">
        <v>5299</v>
      </c>
      <c r="D438" s="33">
        <v>111</v>
      </c>
      <c r="E438" s="33">
        <v>1488</v>
      </c>
      <c r="F438" s="33">
        <v>658</v>
      </c>
      <c r="G438" s="33">
        <v>234</v>
      </c>
      <c r="H438" s="33">
        <v>20484</v>
      </c>
      <c r="I438" s="33">
        <v>944</v>
      </c>
      <c r="J438" s="33">
        <v>29341</v>
      </c>
    </row>
    <row r="439" spans="1:10" x14ac:dyDescent="0.55000000000000004">
      <c r="A439" s="19">
        <v>44290</v>
      </c>
      <c r="B439" s="33">
        <v>123</v>
      </c>
      <c r="C439" s="33">
        <v>5300</v>
      </c>
      <c r="D439" s="33">
        <v>112</v>
      </c>
      <c r="E439" s="33">
        <v>1489</v>
      </c>
      <c r="F439" s="33">
        <v>659</v>
      </c>
      <c r="G439" s="33">
        <v>234</v>
      </c>
      <c r="H439" s="33">
        <v>20484</v>
      </c>
      <c r="I439" s="33">
        <v>947</v>
      </c>
      <c r="J439" s="33">
        <v>29348</v>
      </c>
    </row>
    <row r="440" spans="1:10" x14ac:dyDescent="0.55000000000000004">
      <c r="A440" s="19">
        <v>44291</v>
      </c>
      <c r="B440" s="33">
        <v>123</v>
      </c>
      <c r="C440" s="33">
        <v>5303</v>
      </c>
      <c r="D440" s="33">
        <v>112</v>
      </c>
      <c r="E440" s="33">
        <v>1492</v>
      </c>
      <c r="F440" s="33">
        <v>661</v>
      </c>
      <c r="G440" s="33">
        <v>234</v>
      </c>
      <c r="H440" s="33">
        <v>20484</v>
      </c>
      <c r="I440" s="33">
        <v>948</v>
      </c>
      <c r="J440" s="33">
        <v>29357</v>
      </c>
    </row>
    <row r="441" spans="1:10" x14ac:dyDescent="0.55000000000000004">
      <c r="A441" s="19">
        <v>44292</v>
      </c>
      <c r="B441" s="33">
        <v>123</v>
      </c>
      <c r="C441" s="33">
        <v>5310</v>
      </c>
      <c r="D441" s="33">
        <v>112</v>
      </c>
      <c r="E441" s="33">
        <v>1491</v>
      </c>
      <c r="F441" s="33">
        <v>661</v>
      </c>
      <c r="G441" s="33">
        <v>234</v>
      </c>
      <c r="H441" s="33">
        <v>20484</v>
      </c>
      <c r="I441" s="33">
        <v>950</v>
      </c>
      <c r="J441" s="33">
        <v>29365</v>
      </c>
    </row>
    <row r="442" spans="1:10" x14ac:dyDescent="0.55000000000000004">
      <c r="A442" s="19">
        <v>44293</v>
      </c>
      <c r="B442" s="33">
        <v>123</v>
      </c>
      <c r="C442" s="33">
        <v>5316</v>
      </c>
      <c r="D442" s="33">
        <v>112</v>
      </c>
      <c r="E442" s="33">
        <v>1497</v>
      </c>
      <c r="F442" s="33">
        <v>662</v>
      </c>
      <c r="G442" s="33">
        <v>234</v>
      </c>
      <c r="H442" s="33">
        <v>20484</v>
      </c>
      <c r="I442" s="33">
        <v>951</v>
      </c>
      <c r="J442" s="33">
        <v>29379</v>
      </c>
    </row>
    <row r="443" spans="1:10" x14ac:dyDescent="0.55000000000000004">
      <c r="A443" s="19">
        <v>44294</v>
      </c>
      <c r="B443" s="33">
        <v>123</v>
      </c>
      <c r="C443" s="33">
        <v>5318</v>
      </c>
      <c r="D443" s="33">
        <v>112</v>
      </c>
      <c r="E443" s="33">
        <v>1500</v>
      </c>
      <c r="F443" s="33">
        <v>663</v>
      </c>
      <c r="G443" s="33">
        <v>234</v>
      </c>
      <c r="H443" s="33">
        <v>20484</v>
      </c>
      <c r="I443" s="33">
        <v>951</v>
      </c>
      <c r="J443" s="33">
        <v>29385</v>
      </c>
    </row>
    <row r="444" spans="1:10" x14ac:dyDescent="0.55000000000000004">
      <c r="A444" s="19">
        <v>44295</v>
      </c>
      <c r="B444" s="33">
        <v>123</v>
      </c>
      <c r="C444" s="33">
        <v>5320</v>
      </c>
      <c r="D444" s="33">
        <v>112</v>
      </c>
      <c r="E444" s="33">
        <v>1501</v>
      </c>
      <c r="F444" s="33">
        <v>665</v>
      </c>
      <c r="G444" s="33">
        <v>234</v>
      </c>
      <c r="H444" s="33">
        <v>20484</v>
      </c>
      <c r="I444" s="33">
        <v>951</v>
      </c>
      <c r="J444" s="33">
        <v>29390</v>
      </c>
    </row>
    <row r="445" spans="1:10" x14ac:dyDescent="0.55000000000000004">
      <c r="A445" s="19">
        <v>44296</v>
      </c>
      <c r="B445" s="33">
        <v>123</v>
      </c>
      <c r="C445" s="33">
        <v>5324</v>
      </c>
      <c r="D445" s="33">
        <v>112</v>
      </c>
      <c r="E445" s="33">
        <v>1502</v>
      </c>
      <c r="F445" s="33">
        <v>665</v>
      </c>
      <c r="G445" s="33">
        <v>234</v>
      </c>
      <c r="H445" s="33">
        <v>20485</v>
      </c>
      <c r="I445" s="33">
        <v>951</v>
      </c>
      <c r="J445" s="33">
        <v>29396</v>
      </c>
    </row>
    <row r="446" spans="1:10" x14ac:dyDescent="0.55000000000000004">
      <c r="A446" s="19">
        <v>44297</v>
      </c>
      <c r="B446" s="33">
        <v>123</v>
      </c>
      <c r="C446" s="33">
        <v>5330</v>
      </c>
      <c r="D446" s="33">
        <v>112</v>
      </c>
      <c r="E446" s="33">
        <v>1502</v>
      </c>
      <c r="F446" s="33">
        <v>666</v>
      </c>
      <c r="G446" s="33">
        <v>234</v>
      </c>
      <c r="H446" s="33">
        <v>20485</v>
      </c>
      <c r="I446" s="33">
        <v>953</v>
      </c>
      <c r="J446" s="33">
        <v>29405</v>
      </c>
    </row>
    <row r="447" spans="1:10" x14ac:dyDescent="0.55000000000000004">
      <c r="A447" s="19">
        <v>44298</v>
      </c>
      <c r="B447" s="33">
        <v>123</v>
      </c>
      <c r="C447" s="33">
        <v>5339</v>
      </c>
      <c r="D447" s="33">
        <v>112</v>
      </c>
      <c r="E447" s="33">
        <v>1504</v>
      </c>
      <c r="F447" s="33">
        <v>666</v>
      </c>
      <c r="G447" s="33">
        <v>234</v>
      </c>
      <c r="H447" s="33">
        <v>20487</v>
      </c>
      <c r="I447" s="33">
        <v>954</v>
      </c>
      <c r="J447" s="33">
        <v>29419</v>
      </c>
    </row>
    <row r="448" spans="1:10" x14ac:dyDescent="0.55000000000000004">
      <c r="A448" s="19">
        <v>44299</v>
      </c>
      <c r="B448" s="33">
        <v>123</v>
      </c>
      <c r="C448" s="33">
        <v>5344</v>
      </c>
      <c r="D448" s="33">
        <v>112</v>
      </c>
      <c r="E448" s="33">
        <v>1506</v>
      </c>
      <c r="F448" s="33">
        <v>674</v>
      </c>
      <c r="G448" s="33">
        <v>234</v>
      </c>
      <c r="H448" s="33">
        <v>20487</v>
      </c>
      <c r="I448" s="33">
        <v>957</v>
      </c>
      <c r="J448" s="33">
        <v>29437</v>
      </c>
    </row>
    <row r="449" spans="1:10" x14ac:dyDescent="0.55000000000000004">
      <c r="A449" s="19">
        <v>44300</v>
      </c>
      <c r="B449" s="33">
        <v>123</v>
      </c>
      <c r="C449" s="33">
        <v>5347</v>
      </c>
      <c r="D449" s="33">
        <v>113</v>
      </c>
      <c r="E449" s="33">
        <v>1508</v>
      </c>
      <c r="F449" s="33">
        <v>675</v>
      </c>
      <c r="G449" s="33">
        <v>234</v>
      </c>
      <c r="H449" s="33">
        <v>20487</v>
      </c>
      <c r="I449" s="33">
        <v>964</v>
      </c>
      <c r="J449" s="33">
        <v>29451</v>
      </c>
    </row>
    <row r="450" spans="1:10" x14ac:dyDescent="0.55000000000000004">
      <c r="A450" s="19">
        <v>44301</v>
      </c>
      <c r="B450" s="33">
        <v>123</v>
      </c>
      <c r="C450" s="33">
        <v>5356</v>
      </c>
      <c r="D450" s="33">
        <v>113</v>
      </c>
      <c r="E450" s="33">
        <v>1509</v>
      </c>
      <c r="F450" s="33">
        <v>677</v>
      </c>
      <c r="G450" s="33">
        <v>234</v>
      </c>
      <c r="H450" s="33">
        <v>20492</v>
      </c>
      <c r="I450" s="33">
        <v>965</v>
      </c>
      <c r="J450" s="33">
        <v>29469</v>
      </c>
    </row>
    <row r="451" spans="1:10" x14ac:dyDescent="0.55000000000000004">
      <c r="A451" s="19">
        <v>44302</v>
      </c>
      <c r="B451" s="33">
        <v>123</v>
      </c>
      <c r="C451" s="33">
        <v>5363</v>
      </c>
      <c r="D451" s="33">
        <v>113</v>
      </c>
      <c r="E451" s="33">
        <v>1515</v>
      </c>
      <c r="F451" s="33">
        <v>678</v>
      </c>
      <c r="G451" s="33">
        <v>234</v>
      </c>
      <c r="H451" s="33">
        <v>20492</v>
      </c>
      <c r="I451" s="33">
        <v>966</v>
      </c>
      <c r="J451" s="33">
        <v>29484</v>
      </c>
    </row>
    <row r="452" spans="1:10" x14ac:dyDescent="0.55000000000000004">
      <c r="A452" s="19">
        <v>44303</v>
      </c>
      <c r="B452" s="33">
        <v>123</v>
      </c>
      <c r="C452" s="33">
        <v>5370</v>
      </c>
      <c r="D452" s="33">
        <v>119</v>
      </c>
      <c r="E452" s="33">
        <v>1516</v>
      </c>
      <c r="F452" s="33">
        <v>682</v>
      </c>
      <c r="G452" s="33">
        <v>234</v>
      </c>
      <c r="H452" s="33">
        <v>20494</v>
      </c>
      <c r="I452" s="33">
        <v>967</v>
      </c>
      <c r="J452" s="33">
        <v>29505</v>
      </c>
    </row>
    <row r="453" spans="1:10" x14ac:dyDescent="0.55000000000000004">
      <c r="A453" s="19">
        <v>44304</v>
      </c>
      <c r="B453" s="33">
        <v>123</v>
      </c>
      <c r="C453" s="33">
        <v>5376</v>
      </c>
      <c r="D453" s="33">
        <v>119</v>
      </c>
      <c r="E453" s="33">
        <v>1518</v>
      </c>
      <c r="F453" s="33">
        <v>682</v>
      </c>
      <c r="G453" s="33">
        <v>234</v>
      </c>
      <c r="H453" s="33">
        <v>20494</v>
      </c>
      <c r="I453" s="33">
        <v>973</v>
      </c>
      <c r="J453" s="33">
        <v>29519</v>
      </c>
    </row>
    <row r="454" spans="1:10" x14ac:dyDescent="0.55000000000000004">
      <c r="A454" s="19">
        <v>44305</v>
      </c>
      <c r="B454" s="33">
        <v>123</v>
      </c>
      <c r="C454" s="33">
        <v>5384</v>
      </c>
      <c r="D454" s="33">
        <v>123</v>
      </c>
      <c r="E454" s="33">
        <v>1518</v>
      </c>
      <c r="F454" s="33">
        <v>688</v>
      </c>
      <c r="G454" s="33">
        <v>234</v>
      </c>
      <c r="H454" s="33">
        <v>20498</v>
      </c>
      <c r="I454" s="33">
        <v>975</v>
      </c>
      <c r="J454" s="33">
        <v>29543</v>
      </c>
    </row>
    <row r="455" spans="1:10" x14ac:dyDescent="0.55000000000000004">
      <c r="A455" s="19">
        <v>44306</v>
      </c>
      <c r="B455" s="33">
        <v>123</v>
      </c>
      <c r="C455" s="33">
        <v>5387</v>
      </c>
      <c r="D455" s="33">
        <v>129</v>
      </c>
      <c r="E455" s="33">
        <v>1518</v>
      </c>
      <c r="F455" s="33">
        <v>691</v>
      </c>
      <c r="G455" s="33">
        <v>234</v>
      </c>
      <c r="H455" s="33">
        <v>20499</v>
      </c>
      <c r="I455" s="33">
        <v>978</v>
      </c>
      <c r="J455" s="33">
        <v>29559</v>
      </c>
    </row>
    <row r="456" spans="1:10" x14ac:dyDescent="0.55000000000000004">
      <c r="A456" s="19">
        <v>44307</v>
      </c>
      <c r="B456" s="33">
        <v>123</v>
      </c>
      <c r="C456" s="33">
        <v>5395</v>
      </c>
      <c r="D456" s="33">
        <v>132</v>
      </c>
      <c r="E456" s="33">
        <v>1519</v>
      </c>
      <c r="F456" s="33">
        <v>693</v>
      </c>
      <c r="G456" s="33">
        <v>234</v>
      </c>
      <c r="H456" s="33">
        <v>20502</v>
      </c>
      <c r="I456" s="33">
        <v>980</v>
      </c>
      <c r="J456" s="33">
        <v>29578</v>
      </c>
    </row>
    <row r="457" spans="1:10" x14ac:dyDescent="0.55000000000000004">
      <c r="A457" s="19">
        <v>44308</v>
      </c>
      <c r="B457" s="33">
        <v>123</v>
      </c>
      <c r="C457" s="33">
        <v>5400</v>
      </c>
      <c r="D457" s="33">
        <v>137</v>
      </c>
      <c r="E457" s="33">
        <v>1520</v>
      </c>
      <c r="F457" s="33">
        <v>702</v>
      </c>
      <c r="G457" s="33">
        <v>234</v>
      </c>
      <c r="H457" s="33">
        <v>20504</v>
      </c>
      <c r="I457" s="33">
        <v>982</v>
      </c>
      <c r="J457" s="33">
        <v>29602</v>
      </c>
    </row>
    <row r="458" spans="1:10" x14ac:dyDescent="0.55000000000000004">
      <c r="A458" s="19">
        <v>44309</v>
      </c>
      <c r="B458" s="33">
        <v>123</v>
      </c>
      <c r="C458" s="33">
        <v>5418</v>
      </c>
      <c r="D458" s="33">
        <v>149</v>
      </c>
      <c r="E458" s="33">
        <v>1524</v>
      </c>
      <c r="F458" s="33">
        <v>703</v>
      </c>
      <c r="G458" s="33">
        <v>234</v>
      </c>
      <c r="H458" s="33">
        <v>20506</v>
      </c>
      <c r="I458" s="33">
        <v>982</v>
      </c>
      <c r="J458" s="33">
        <v>29639</v>
      </c>
    </row>
    <row r="459" spans="1:10" x14ac:dyDescent="0.55000000000000004">
      <c r="A459" s="19">
        <v>44310</v>
      </c>
      <c r="B459" s="33">
        <v>123</v>
      </c>
      <c r="C459" s="33">
        <v>5419</v>
      </c>
      <c r="D459" s="33">
        <v>159</v>
      </c>
      <c r="E459" s="33">
        <v>1527</v>
      </c>
      <c r="F459" s="33">
        <v>704</v>
      </c>
      <c r="G459" s="33">
        <v>234</v>
      </c>
      <c r="H459" s="33">
        <v>20508</v>
      </c>
      <c r="I459" s="33">
        <v>984</v>
      </c>
      <c r="J459" s="33">
        <v>29658</v>
      </c>
    </row>
    <row r="460" spans="1:10" x14ac:dyDescent="0.55000000000000004">
      <c r="A460" s="19">
        <v>44311</v>
      </c>
      <c r="B460" s="33">
        <v>123</v>
      </c>
      <c r="C460" s="33">
        <v>5420</v>
      </c>
      <c r="D460" s="33">
        <v>160</v>
      </c>
      <c r="E460" s="33">
        <v>1529</v>
      </c>
      <c r="F460" s="33">
        <v>705</v>
      </c>
      <c r="G460" s="33">
        <v>234</v>
      </c>
      <c r="H460" s="33">
        <v>20509</v>
      </c>
      <c r="I460" s="33">
        <v>986</v>
      </c>
      <c r="J460" s="33">
        <v>29666</v>
      </c>
    </row>
    <row r="461" spans="1:10" x14ac:dyDescent="0.55000000000000004">
      <c r="A461" s="19">
        <v>44312</v>
      </c>
      <c r="B461" s="33">
        <v>123</v>
      </c>
      <c r="C461" s="33">
        <v>5428</v>
      </c>
      <c r="D461" s="33">
        <v>164</v>
      </c>
      <c r="E461" s="33">
        <v>1532</v>
      </c>
      <c r="F461" s="33">
        <v>719</v>
      </c>
      <c r="G461" s="33">
        <v>234</v>
      </c>
      <c r="H461" s="33">
        <v>20509</v>
      </c>
      <c r="I461" s="33">
        <v>986</v>
      </c>
      <c r="J461" s="33">
        <v>29695</v>
      </c>
    </row>
    <row r="462" spans="1:10" x14ac:dyDescent="0.55000000000000004">
      <c r="A462" s="19">
        <v>44313</v>
      </c>
      <c r="B462" s="33">
        <v>123</v>
      </c>
      <c r="C462" s="33">
        <v>5440</v>
      </c>
      <c r="D462" s="33">
        <v>164</v>
      </c>
      <c r="E462" s="33">
        <v>1541</v>
      </c>
      <c r="F462" s="33">
        <v>720</v>
      </c>
      <c r="G462" s="33">
        <v>234</v>
      </c>
      <c r="H462" s="33">
        <v>20513</v>
      </c>
      <c r="I462" s="33">
        <v>990</v>
      </c>
      <c r="J462" s="33">
        <v>29725</v>
      </c>
    </row>
    <row r="463" spans="1:10" x14ac:dyDescent="0.55000000000000004">
      <c r="A463" s="19">
        <v>44314</v>
      </c>
      <c r="B463" s="33">
        <v>123</v>
      </c>
      <c r="C463" s="33">
        <v>5449</v>
      </c>
      <c r="D463" s="33">
        <v>165</v>
      </c>
      <c r="E463" s="33">
        <v>1550</v>
      </c>
      <c r="F463" s="33">
        <v>719</v>
      </c>
      <c r="G463" s="33">
        <v>234</v>
      </c>
      <c r="H463" s="33">
        <v>20515</v>
      </c>
      <c r="I463" s="33">
        <v>994</v>
      </c>
      <c r="J463" s="33">
        <v>29749</v>
      </c>
    </row>
    <row r="464" spans="1:10" x14ac:dyDescent="0.55000000000000004">
      <c r="A464" s="19">
        <v>44315</v>
      </c>
      <c r="B464" s="33">
        <v>124</v>
      </c>
      <c r="C464" s="33">
        <v>5464</v>
      </c>
      <c r="D464" s="33">
        <v>165</v>
      </c>
      <c r="E464" s="33">
        <v>1556</v>
      </c>
      <c r="F464" s="33">
        <v>722</v>
      </c>
      <c r="G464" s="33">
        <v>234</v>
      </c>
      <c r="H464" s="33">
        <v>20516</v>
      </c>
      <c r="I464" s="33">
        <v>998</v>
      </c>
      <c r="J464" s="33">
        <v>29779</v>
      </c>
    </row>
    <row r="465" spans="1:10" x14ac:dyDescent="0.55000000000000004">
      <c r="A465" s="19">
        <v>44316</v>
      </c>
      <c r="B465" s="33">
        <v>124</v>
      </c>
      <c r="C465" s="33">
        <v>5477</v>
      </c>
      <c r="D465" s="33">
        <v>166</v>
      </c>
      <c r="E465" s="33">
        <v>1559</v>
      </c>
      <c r="F465" s="33">
        <v>724</v>
      </c>
      <c r="G465" s="33">
        <v>234</v>
      </c>
      <c r="H465" s="33">
        <v>20518</v>
      </c>
      <c r="I465" s="33">
        <v>999</v>
      </c>
      <c r="J465" s="33">
        <v>29801</v>
      </c>
    </row>
    <row r="466" spans="1:10" x14ac:dyDescent="0.55000000000000004">
      <c r="A466" s="19">
        <v>44317</v>
      </c>
      <c r="B466" s="33">
        <v>124</v>
      </c>
      <c r="C466" s="33">
        <v>5481</v>
      </c>
      <c r="D466" s="33">
        <v>166</v>
      </c>
      <c r="E466" s="33">
        <v>1561</v>
      </c>
      <c r="F466" s="33">
        <v>725</v>
      </c>
      <c r="G466" s="33">
        <v>234</v>
      </c>
      <c r="H466" s="33">
        <v>20521</v>
      </c>
      <c r="I466" s="33">
        <v>1000</v>
      </c>
      <c r="J466" s="33">
        <v>29812</v>
      </c>
    </row>
    <row r="467" spans="1:10" x14ac:dyDescent="0.55000000000000004">
      <c r="A467" s="19">
        <v>44318</v>
      </c>
      <c r="B467" s="33">
        <v>124</v>
      </c>
      <c r="C467" s="33">
        <v>5484</v>
      </c>
      <c r="D467" s="33">
        <v>166</v>
      </c>
      <c r="E467" s="33">
        <v>1564</v>
      </c>
      <c r="F467" s="33">
        <v>727</v>
      </c>
      <c r="G467" s="33">
        <v>234</v>
      </c>
      <c r="H467" s="33">
        <v>20522</v>
      </c>
      <c r="I467" s="33">
        <v>1005</v>
      </c>
      <c r="J467" s="33">
        <v>29826</v>
      </c>
    </row>
    <row r="468" spans="1:10" x14ac:dyDescent="0.55000000000000004">
      <c r="A468" s="19">
        <v>44319</v>
      </c>
      <c r="B468" s="33">
        <v>124</v>
      </c>
      <c r="C468" s="33">
        <v>5489</v>
      </c>
      <c r="D468" s="33">
        <v>166</v>
      </c>
      <c r="E468" s="33">
        <v>1567</v>
      </c>
      <c r="F468" s="33">
        <v>730</v>
      </c>
      <c r="G468" s="33">
        <v>234</v>
      </c>
      <c r="H468" s="33">
        <v>20523</v>
      </c>
      <c r="I468" s="33">
        <v>1008</v>
      </c>
      <c r="J468" s="33">
        <v>29841</v>
      </c>
    </row>
    <row r="469" spans="1:10" x14ac:dyDescent="0.55000000000000004">
      <c r="A469" s="19">
        <v>44320</v>
      </c>
      <c r="B469" s="33">
        <v>124</v>
      </c>
      <c r="C469" s="33">
        <v>5496</v>
      </c>
      <c r="D469" s="33">
        <v>166</v>
      </c>
      <c r="E469" s="33">
        <v>1568</v>
      </c>
      <c r="F469" s="33">
        <v>732</v>
      </c>
      <c r="G469" s="33">
        <v>234</v>
      </c>
      <c r="H469" s="33">
        <v>20524</v>
      </c>
      <c r="I469" s="33">
        <v>1008</v>
      </c>
      <c r="J469" s="33">
        <v>29852</v>
      </c>
    </row>
    <row r="470" spans="1:10" x14ac:dyDescent="0.55000000000000004">
      <c r="A470" s="19">
        <v>44321</v>
      </c>
      <c r="B470" s="33">
        <v>124</v>
      </c>
      <c r="C470" s="33">
        <v>5506</v>
      </c>
      <c r="D470" s="33">
        <v>166</v>
      </c>
      <c r="E470" s="33">
        <v>1568</v>
      </c>
      <c r="F470" s="33">
        <v>733</v>
      </c>
      <c r="G470" s="33">
        <v>234</v>
      </c>
      <c r="H470" s="33">
        <v>20524</v>
      </c>
      <c r="I470" s="33">
        <v>1010</v>
      </c>
      <c r="J470" s="33">
        <v>29865</v>
      </c>
    </row>
    <row r="471" spans="1:10" x14ac:dyDescent="0.55000000000000004">
      <c r="A471" s="19">
        <v>44322</v>
      </c>
      <c r="B471" s="33">
        <v>124</v>
      </c>
      <c r="C471" s="33">
        <v>5516</v>
      </c>
      <c r="D471" s="33">
        <v>167</v>
      </c>
      <c r="E471" s="33">
        <v>1571</v>
      </c>
      <c r="F471" s="33">
        <v>735</v>
      </c>
      <c r="G471" s="33">
        <v>234</v>
      </c>
      <c r="H471" s="33">
        <v>20526</v>
      </c>
      <c r="I471" s="33">
        <v>1013</v>
      </c>
      <c r="J471" s="33">
        <v>29886</v>
      </c>
    </row>
    <row r="472" spans="1:10" x14ac:dyDescent="0.55000000000000004">
      <c r="A472" s="19">
        <v>44323</v>
      </c>
      <c r="B472" s="33">
        <v>124</v>
      </c>
      <c r="C472" s="33">
        <v>5521</v>
      </c>
      <c r="D472" s="33">
        <v>167</v>
      </c>
      <c r="E472" s="33">
        <v>1574</v>
      </c>
      <c r="F472" s="33">
        <v>738</v>
      </c>
      <c r="G472" s="33">
        <v>234</v>
      </c>
      <c r="H472" s="33">
        <v>20526</v>
      </c>
      <c r="I472" s="33">
        <v>1013</v>
      </c>
      <c r="J472" s="33">
        <v>29897</v>
      </c>
    </row>
    <row r="473" spans="1:10" x14ac:dyDescent="0.55000000000000004">
      <c r="A473" s="19">
        <v>44324</v>
      </c>
      <c r="B473" s="33">
        <v>124</v>
      </c>
      <c r="C473" s="33">
        <v>5527</v>
      </c>
      <c r="D473" s="33">
        <v>167</v>
      </c>
      <c r="E473" s="33">
        <v>1576</v>
      </c>
      <c r="F473" s="33">
        <v>738</v>
      </c>
      <c r="G473" s="33">
        <v>234</v>
      </c>
      <c r="H473" s="33">
        <v>20527</v>
      </c>
      <c r="I473" s="33">
        <v>1013</v>
      </c>
      <c r="J473" s="33">
        <v>29906</v>
      </c>
    </row>
    <row r="474" spans="1:10" x14ac:dyDescent="0.55000000000000004">
      <c r="A474" s="19">
        <v>44325</v>
      </c>
      <c r="B474" s="33">
        <v>124</v>
      </c>
      <c r="C474" s="33">
        <v>5532</v>
      </c>
      <c r="D474" s="33">
        <v>167</v>
      </c>
      <c r="E474" s="33">
        <v>1580</v>
      </c>
      <c r="F474" s="33">
        <v>740</v>
      </c>
      <c r="G474" s="33">
        <v>234</v>
      </c>
      <c r="H474" s="33">
        <v>20533</v>
      </c>
      <c r="I474" s="33">
        <v>1013</v>
      </c>
      <c r="J474" s="33">
        <v>29923</v>
      </c>
    </row>
    <row r="475" spans="1:10" x14ac:dyDescent="0.55000000000000004">
      <c r="A475" s="19">
        <v>44326</v>
      </c>
      <c r="B475" s="33">
        <v>124</v>
      </c>
      <c r="C475" s="33">
        <v>5538</v>
      </c>
      <c r="D475" s="33">
        <v>167</v>
      </c>
      <c r="E475" s="33">
        <v>1580</v>
      </c>
      <c r="F475" s="33">
        <v>740</v>
      </c>
      <c r="G475" s="33">
        <v>234</v>
      </c>
      <c r="H475" s="33">
        <v>20535</v>
      </c>
      <c r="I475" s="33">
        <v>1013</v>
      </c>
      <c r="J475" s="33">
        <v>29931</v>
      </c>
    </row>
    <row r="476" spans="1:10" x14ac:dyDescent="0.55000000000000004">
      <c r="A476" s="19">
        <v>44327</v>
      </c>
      <c r="B476" s="33">
        <v>124</v>
      </c>
      <c r="C476" s="33">
        <v>5542</v>
      </c>
      <c r="D476" s="33">
        <v>167</v>
      </c>
      <c r="E476" s="33">
        <v>1580</v>
      </c>
      <c r="F476" s="33">
        <v>740</v>
      </c>
      <c r="G476" s="33">
        <v>234</v>
      </c>
      <c r="H476" s="33">
        <v>20536</v>
      </c>
      <c r="I476" s="33">
        <v>1015</v>
      </c>
      <c r="J476" s="33">
        <v>29938</v>
      </c>
    </row>
    <row r="477" spans="1:10" x14ac:dyDescent="0.55000000000000004">
      <c r="A477" s="19">
        <v>44328</v>
      </c>
      <c r="B477" s="33">
        <v>124</v>
      </c>
      <c r="C477" s="33">
        <v>5546</v>
      </c>
      <c r="D477" s="33">
        <v>167</v>
      </c>
      <c r="E477" s="33">
        <v>1583</v>
      </c>
      <c r="F477" s="33">
        <v>741</v>
      </c>
      <c r="G477" s="33">
        <v>234</v>
      </c>
      <c r="H477" s="33">
        <v>20537</v>
      </c>
      <c r="I477" s="33">
        <v>1015</v>
      </c>
      <c r="J477" s="33">
        <v>29947</v>
      </c>
    </row>
    <row r="478" spans="1:10" x14ac:dyDescent="0.55000000000000004">
      <c r="A478" s="19">
        <v>44329</v>
      </c>
      <c r="B478" s="33">
        <v>124</v>
      </c>
      <c r="C478" s="33">
        <v>5551</v>
      </c>
      <c r="D478" s="33">
        <v>167</v>
      </c>
      <c r="E478" s="33">
        <v>1585</v>
      </c>
      <c r="F478" s="33">
        <v>741</v>
      </c>
      <c r="G478" s="33">
        <v>234</v>
      </c>
      <c r="H478" s="33">
        <v>20538</v>
      </c>
      <c r="I478" s="33">
        <v>1015</v>
      </c>
      <c r="J478" s="33">
        <v>29955</v>
      </c>
    </row>
    <row r="479" spans="1:10" x14ac:dyDescent="0.55000000000000004">
      <c r="A479" s="19">
        <v>44330</v>
      </c>
      <c r="B479" s="33">
        <v>124</v>
      </c>
      <c r="C479" s="33">
        <v>5552</v>
      </c>
      <c r="D479" s="33">
        <v>167</v>
      </c>
      <c r="E479" s="33">
        <v>1585</v>
      </c>
      <c r="F479" s="33">
        <v>741</v>
      </c>
      <c r="G479" s="33">
        <v>234</v>
      </c>
      <c r="H479" s="33">
        <v>20539</v>
      </c>
      <c r="I479" s="33">
        <v>1015</v>
      </c>
      <c r="J479" s="33">
        <v>29957</v>
      </c>
    </row>
    <row r="480" spans="1:10" x14ac:dyDescent="0.55000000000000004">
      <c r="A480" s="19">
        <v>44331</v>
      </c>
      <c r="B480" s="33">
        <v>124</v>
      </c>
      <c r="C480" s="33">
        <v>5555</v>
      </c>
      <c r="D480" s="33">
        <v>169</v>
      </c>
      <c r="E480" s="33">
        <v>1588</v>
      </c>
      <c r="F480" s="33">
        <v>742</v>
      </c>
      <c r="G480" s="33">
        <v>234</v>
      </c>
      <c r="H480" s="33">
        <v>20540</v>
      </c>
      <c r="I480" s="33">
        <v>1015</v>
      </c>
      <c r="J480" s="33">
        <v>29967</v>
      </c>
    </row>
    <row r="481" spans="1:10" x14ac:dyDescent="0.55000000000000004">
      <c r="A481" s="19">
        <v>44332</v>
      </c>
      <c r="B481" s="33">
        <v>124</v>
      </c>
      <c r="C481" s="33">
        <v>5558</v>
      </c>
      <c r="D481" s="33">
        <v>169</v>
      </c>
      <c r="E481" s="33">
        <v>1589</v>
      </c>
      <c r="F481" s="33">
        <v>742</v>
      </c>
      <c r="G481" s="33">
        <v>234</v>
      </c>
      <c r="H481" s="33">
        <v>20544</v>
      </c>
      <c r="I481" s="33">
        <v>1015</v>
      </c>
      <c r="J481" s="33">
        <v>29975</v>
      </c>
    </row>
    <row r="482" spans="1:10" x14ac:dyDescent="0.55000000000000004">
      <c r="A482" s="19">
        <v>44333</v>
      </c>
      <c r="B482" s="33">
        <v>124</v>
      </c>
      <c r="C482" s="33">
        <v>5560</v>
      </c>
      <c r="D482" s="33">
        <v>169</v>
      </c>
      <c r="E482" s="33">
        <v>1589</v>
      </c>
      <c r="F482" s="33">
        <v>742</v>
      </c>
      <c r="G482" s="33">
        <v>234</v>
      </c>
      <c r="H482" s="33">
        <v>20545</v>
      </c>
      <c r="I482" s="33">
        <v>1015</v>
      </c>
      <c r="J482" s="33">
        <v>29978</v>
      </c>
    </row>
    <row r="483" spans="1:10" x14ac:dyDescent="0.55000000000000004">
      <c r="A483" s="19">
        <v>44334</v>
      </c>
      <c r="B483" s="33">
        <v>124</v>
      </c>
      <c r="C483" s="33">
        <v>5563</v>
      </c>
      <c r="D483" s="33">
        <v>170</v>
      </c>
      <c r="E483" s="33">
        <v>1591</v>
      </c>
      <c r="F483" s="33">
        <v>746</v>
      </c>
      <c r="G483" s="33">
        <v>234</v>
      </c>
      <c r="H483" s="33">
        <v>20545</v>
      </c>
      <c r="I483" s="33">
        <v>1015</v>
      </c>
      <c r="J483" s="33">
        <v>29988</v>
      </c>
    </row>
    <row r="484" spans="1:10" x14ac:dyDescent="0.55000000000000004">
      <c r="A484" s="19">
        <v>44335</v>
      </c>
      <c r="B484" s="33">
        <v>124</v>
      </c>
      <c r="C484" s="33">
        <v>5565</v>
      </c>
      <c r="D484" s="33">
        <v>170</v>
      </c>
      <c r="E484" s="33">
        <v>1591</v>
      </c>
      <c r="F484" s="33">
        <v>746</v>
      </c>
      <c r="G484" s="33">
        <v>234</v>
      </c>
      <c r="H484" s="33">
        <v>20546</v>
      </c>
      <c r="I484" s="33">
        <v>1015</v>
      </c>
      <c r="J484" s="33">
        <v>29991</v>
      </c>
    </row>
    <row r="485" spans="1:10" x14ac:dyDescent="0.55000000000000004">
      <c r="A485" s="19">
        <v>44336</v>
      </c>
      <c r="B485" s="33">
        <v>124</v>
      </c>
      <c r="C485" s="33">
        <v>5567</v>
      </c>
      <c r="D485" s="33">
        <v>170</v>
      </c>
      <c r="E485" s="33">
        <v>1593</v>
      </c>
      <c r="F485" s="33">
        <v>747</v>
      </c>
      <c r="G485" s="33">
        <v>234</v>
      </c>
      <c r="H485" s="33">
        <v>20546</v>
      </c>
      <c r="I485" s="33">
        <v>1016</v>
      </c>
      <c r="J485" s="33">
        <v>29997</v>
      </c>
    </row>
    <row r="486" spans="1:10" x14ac:dyDescent="0.55000000000000004">
      <c r="A486" s="19">
        <v>44337</v>
      </c>
      <c r="B486" s="33">
        <v>124</v>
      </c>
      <c r="C486" s="33">
        <v>5567</v>
      </c>
      <c r="D486" s="33">
        <v>170</v>
      </c>
      <c r="E486" s="33">
        <v>1595</v>
      </c>
      <c r="F486" s="33">
        <v>748</v>
      </c>
      <c r="G486" s="33">
        <v>234</v>
      </c>
      <c r="H486" s="33">
        <v>20546</v>
      </c>
      <c r="I486" s="33">
        <v>1016</v>
      </c>
      <c r="J486" s="33">
        <v>30000</v>
      </c>
    </row>
    <row r="487" spans="1:10" x14ac:dyDescent="0.55000000000000004">
      <c r="A487" s="19">
        <v>44338</v>
      </c>
      <c r="B487" s="33">
        <v>124</v>
      </c>
      <c r="C487" s="33">
        <v>5568</v>
      </c>
      <c r="D487" s="33">
        <v>171</v>
      </c>
      <c r="E487" s="33">
        <v>1597</v>
      </c>
      <c r="F487" s="33">
        <v>748</v>
      </c>
      <c r="G487" s="33">
        <v>234</v>
      </c>
      <c r="H487" s="33">
        <v>20546</v>
      </c>
      <c r="I487" s="33">
        <v>1016</v>
      </c>
      <c r="J487" s="33">
        <v>30004</v>
      </c>
    </row>
    <row r="488" spans="1:10" x14ac:dyDescent="0.55000000000000004">
      <c r="A488" s="19">
        <v>44339</v>
      </c>
      <c r="B488" s="33">
        <v>124</v>
      </c>
      <c r="C488" s="33">
        <v>5570</v>
      </c>
      <c r="D488" s="33">
        <v>171</v>
      </c>
      <c r="E488" s="33">
        <v>1601</v>
      </c>
      <c r="F488" s="33">
        <v>748</v>
      </c>
      <c r="G488" s="33">
        <v>234</v>
      </c>
      <c r="H488" s="33">
        <v>20547</v>
      </c>
      <c r="I488" s="33">
        <v>1016</v>
      </c>
      <c r="J488" s="33">
        <v>30011</v>
      </c>
    </row>
    <row r="489" spans="1:10" x14ac:dyDescent="0.55000000000000004">
      <c r="A489" s="19">
        <v>44340</v>
      </c>
      <c r="B489" s="33">
        <v>124</v>
      </c>
      <c r="C489" s="33">
        <v>5572</v>
      </c>
      <c r="D489" s="33">
        <v>171</v>
      </c>
      <c r="E489" s="33">
        <v>1605</v>
      </c>
      <c r="F489" s="33">
        <v>749</v>
      </c>
      <c r="G489" s="33">
        <v>234</v>
      </c>
      <c r="H489" s="33">
        <v>20549</v>
      </c>
      <c r="I489" s="33">
        <v>1017</v>
      </c>
      <c r="J489" s="33">
        <v>30021</v>
      </c>
    </row>
    <row r="490" spans="1:10" x14ac:dyDescent="0.55000000000000004">
      <c r="A490" s="19">
        <v>44341</v>
      </c>
      <c r="B490" s="33">
        <v>124</v>
      </c>
      <c r="C490" s="33">
        <v>5574</v>
      </c>
      <c r="D490" s="33">
        <v>171</v>
      </c>
      <c r="E490" s="33">
        <v>1607</v>
      </c>
      <c r="F490" s="33">
        <v>750</v>
      </c>
      <c r="G490" s="33">
        <v>234</v>
      </c>
      <c r="H490" s="33">
        <v>20553</v>
      </c>
      <c r="I490" s="33">
        <v>1017</v>
      </c>
      <c r="J490" s="33">
        <v>30030</v>
      </c>
    </row>
    <row r="491" spans="1:10" x14ac:dyDescent="0.55000000000000004">
      <c r="A491" s="19">
        <v>44342</v>
      </c>
      <c r="B491" s="33">
        <v>124</v>
      </c>
      <c r="C491" s="33">
        <v>5576</v>
      </c>
      <c r="D491" s="33">
        <v>171</v>
      </c>
      <c r="E491" s="33">
        <v>1611</v>
      </c>
      <c r="F491" s="33">
        <v>752</v>
      </c>
      <c r="G491" s="33">
        <v>234</v>
      </c>
      <c r="H491" s="33">
        <v>20563</v>
      </c>
      <c r="I491" s="33">
        <v>1017</v>
      </c>
      <c r="J491" s="33">
        <v>30048</v>
      </c>
    </row>
    <row r="492" spans="1:10" x14ac:dyDescent="0.55000000000000004">
      <c r="A492" s="19">
        <v>44343</v>
      </c>
      <c r="B492" s="33">
        <v>124</v>
      </c>
      <c r="C492" s="33">
        <v>5576</v>
      </c>
      <c r="D492" s="33">
        <v>172</v>
      </c>
      <c r="E492" s="33">
        <v>1613</v>
      </c>
      <c r="F492" s="33">
        <v>752</v>
      </c>
      <c r="G492" s="33">
        <v>234</v>
      </c>
      <c r="H492" s="33">
        <v>20575</v>
      </c>
      <c r="I492" s="33">
        <v>1017</v>
      </c>
      <c r="J492" s="33">
        <v>30063</v>
      </c>
    </row>
    <row r="493" spans="1:10" x14ac:dyDescent="0.55000000000000004">
      <c r="A493" s="19">
        <v>44344</v>
      </c>
      <c r="B493" s="33">
        <v>124</v>
      </c>
      <c r="C493" s="33">
        <v>5579</v>
      </c>
      <c r="D493" s="33">
        <v>172</v>
      </c>
      <c r="E493" s="33">
        <v>1615</v>
      </c>
      <c r="F493" s="33">
        <v>752</v>
      </c>
      <c r="G493" s="33">
        <v>234</v>
      </c>
      <c r="H493" s="33">
        <v>20580</v>
      </c>
      <c r="I493" s="33">
        <v>1017</v>
      </c>
      <c r="J493" s="33">
        <v>30073</v>
      </c>
    </row>
    <row r="494" spans="1:10" x14ac:dyDescent="0.55000000000000004">
      <c r="A494" s="19">
        <v>44345</v>
      </c>
      <c r="B494" s="33">
        <v>124</v>
      </c>
      <c r="C494" s="33">
        <v>5580</v>
      </c>
      <c r="D494" s="33">
        <v>173</v>
      </c>
      <c r="E494" s="33">
        <v>1616</v>
      </c>
      <c r="F494" s="33">
        <v>752</v>
      </c>
      <c r="G494" s="33">
        <v>234</v>
      </c>
      <c r="H494" s="33">
        <v>20587</v>
      </c>
      <c r="I494" s="33">
        <v>1017</v>
      </c>
      <c r="J494" s="33">
        <v>30083</v>
      </c>
    </row>
    <row r="495" spans="1:10" x14ac:dyDescent="0.55000000000000004">
      <c r="A495" s="19">
        <v>44346</v>
      </c>
      <c r="B495" s="33">
        <v>124</v>
      </c>
      <c r="C495" s="33">
        <v>5585</v>
      </c>
      <c r="D495" s="33">
        <v>173</v>
      </c>
      <c r="E495" s="33">
        <v>1618</v>
      </c>
      <c r="F495" s="33">
        <v>754</v>
      </c>
      <c r="G495" s="33">
        <v>234</v>
      </c>
      <c r="H495" s="33">
        <v>20593</v>
      </c>
      <c r="I495" s="33">
        <v>1017</v>
      </c>
      <c r="J495" s="33">
        <v>30098</v>
      </c>
    </row>
    <row r="496" spans="1:10" x14ac:dyDescent="0.55000000000000004">
      <c r="A496" s="19">
        <v>44347</v>
      </c>
      <c r="B496" s="33">
        <v>124</v>
      </c>
      <c r="C496" s="33">
        <v>5587</v>
      </c>
      <c r="D496" s="33">
        <v>173</v>
      </c>
      <c r="E496" s="33">
        <v>1618</v>
      </c>
      <c r="F496" s="33">
        <v>754</v>
      </c>
      <c r="G496" s="33">
        <v>234</v>
      </c>
      <c r="H496" s="33">
        <v>20598</v>
      </c>
      <c r="I496" s="33">
        <v>1018</v>
      </c>
      <c r="J496" s="33">
        <v>30106</v>
      </c>
    </row>
    <row r="497" spans="1:10" x14ac:dyDescent="0.55000000000000004">
      <c r="A497" s="19">
        <v>44348</v>
      </c>
      <c r="B497" s="33">
        <v>124</v>
      </c>
      <c r="C497" s="33">
        <v>5587</v>
      </c>
      <c r="D497" s="33">
        <v>173</v>
      </c>
      <c r="E497" s="33">
        <v>1618</v>
      </c>
      <c r="F497" s="33">
        <v>754</v>
      </c>
      <c r="G497" s="33">
        <v>234</v>
      </c>
      <c r="H497" s="33">
        <v>20609</v>
      </c>
      <c r="I497" s="33">
        <v>1019</v>
      </c>
      <c r="J497" s="33">
        <v>30118</v>
      </c>
    </row>
    <row r="498" spans="1:10" x14ac:dyDescent="0.55000000000000004">
      <c r="A498" s="19">
        <v>44349</v>
      </c>
      <c r="B498" s="33">
        <v>124</v>
      </c>
      <c r="C498" s="33">
        <v>5588</v>
      </c>
      <c r="D498" s="33">
        <v>173</v>
      </c>
      <c r="E498" s="33">
        <v>1619</v>
      </c>
      <c r="F498" s="33">
        <v>760</v>
      </c>
      <c r="G498" s="33">
        <v>234</v>
      </c>
      <c r="H498" s="33">
        <v>20614</v>
      </c>
      <c r="I498" s="33">
        <v>1018</v>
      </c>
      <c r="J498" s="33">
        <v>30130</v>
      </c>
    </row>
    <row r="499" spans="1:10" x14ac:dyDescent="0.55000000000000004">
      <c r="A499" s="19">
        <v>44350</v>
      </c>
      <c r="B499" s="33">
        <v>124</v>
      </c>
      <c r="C499" s="33">
        <v>5590</v>
      </c>
      <c r="D499" s="33">
        <v>173</v>
      </c>
      <c r="E499" s="33">
        <v>1621</v>
      </c>
      <c r="F499" s="33">
        <v>760</v>
      </c>
      <c r="G499" s="33">
        <v>234</v>
      </c>
      <c r="H499" s="33">
        <v>20617</v>
      </c>
      <c r="I499" s="33">
        <v>1018</v>
      </c>
      <c r="J499" s="33">
        <v>30137</v>
      </c>
    </row>
    <row r="500" spans="1:10" x14ac:dyDescent="0.55000000000000004">
      <c r="A500" s="19">
        <v>44351</v>
      </c>
      <c r="B500" s="33">
        <v>124</v>
      </c>
      <c r="C500" s="33">
        <v>5590</v>
      </c>
      <c r="D500" s="33">
        <v>173</v>
      </c>
      <c r="E500" s="33">
        <v>1629</v>
      </c>
      <c r="F500" s="33">
        <v>761</v>
      </c>
      <c r="G500" s="33">
        <v>234</v>
      </c>
      <c r="H500" s="33">
        <v>20621</v>
      </c>
      <c r="I500" s="33">
        <v>1018</v>
      </c>
      <c r="J500" s="33">
        <v>30150</v>
      </c>
    </row>
    <row r="501" spans="1:10" x14ac:dyDescent="0.55000000000000004">
      <c r="A501" s="19">
        <v>44352</v>
      </c>
      <c r="B501" s="33">
        <v>124</v>
      </c>
      <c r="C501" s="33">
        <v>5590</v>
      </c>
      <c r="D501" s="33">
        <v>173</v>
      </c>
      <c r="E501" s="33">
        <v>1630</v>
      </c>
      <c r="F501" s="33">
        <v>762</v>
      </c>
      <c r="G501" s="33">
        <v>234</v>
      </c>
      <c r="H501" s="33">
        <v>20627</v>
      </c>
      <c r="I501" s="33">
        <v>1018</v>
      </c>
      <c r="J501" s="33">
        <v>30158</v>
      </c>
    </row>
    <row r="502" spans="1:10" x14ac:dyDescent="0.55000000000000004">
      <c r="A502" s="19">
        <v>44353</v>
      </c>
      <c r="B502" s="33">
        <v>124</v>
      </c>
      <c r="C502" s="33">
        <v>5595</v>
      </c>
      <c r="D502" s="33">
        <v>173</v>
      </c>
      <c r="E502" s="33">
        <v>1632</v>
      </c>
      <c r="F502" s="33">
        <v>764</v>
      </c>
      <c r="G502" s="33">
        <v>234</v>
      </c>
      <c r="H502" s="33">
        <v>20635</v>
      </c>
      <c r="I502" s="33">
        <v>1018</v>
      </c>
      <c r="J502" s="33">
        <v>30175</v>
      </c>
    </row>
    <row r="503" spans="1:10" x14ac:dyDescent="0.55000000000000004">
      <c r="A503" s="19">
        <v>44354</v>
      </c>
      <c r="B503" s="33">
        <v>124</v>
      </c>
      <c r="C503" s="33">
        <v>5600</v>
      </c>
      <c r="D503" s="33">
        <v>173</v>
      </c>
      <c r="E503" s="33">
        <v>1632</v>
      </c>
      <c r="F503" s="33">
        <v>767</v>
      </c>
      <c r="G503" s="33">
        <v>234</v>
      </c>
      <c r="H503" s="33">
        <v>20646</v>
      </c>
      <c r="I503" s="33">
        <v>1018</v>
      </c>
      <c r="J503" s="33">
        <v>30194</v>
      </c>
    </row>
    <row r="504" spans="1:10" x14ac:dyDescent="0.55000000000000004">
      <c r="A504" s="19">
        <v>44355</v>
      </c>
      <c r="B504" s="33">
        <v>124</v>
      </c>
      <c r="C504" s="33">
        <v>5603</v>
      </c>
      <c r="D504" s="33">
        <v>174</v>
      </c>
      <c r="E504" s="33">
        <v>1633</v>
      </c>
      <c r="F504" s="33">
        <v>769</v>
      </c>
      <c r="G504" s="33">
        <v>234</v>
      </c>
      <c r="H504" s="33">
        <v>20649</v>
      </c>
      <c r="I504" s="33">
        <v>1018</v>
      </c>
      <c r="J504" s="33">
        <v>30204</v>
      </c>
    </row>
    <row r="505" spans="1:10" x14ac:dyDescent="0.55000000000000004">
      <c r="A505" s="19">
        <v>44356</v>
      </c>
      <c r="B505" s="33">
        <v>124</v>
      </c>
      <c r="C505" s="33">
        <v>5607</v>
      </c>
      <c r="D505" s="33">
        <v>174</v>
      </c>
      <c r="E505" s="33">
        <v>1634</v>
      </c>
      <c r="F505" s="33">
        <v>769</v>
      </c>
      <c r="G505" s="33">
        <v>234</v>
      </c>
      <c r="H505" s="33">
        <v>20650</v>
      </c>
      <c r="I505" s="33">
        <v>1018</v>
      </c>
      <c r="J505" s="33">
        <v>30210</v>
      </c>
    </row>
    <row r="506" spans="1:10" x14ac:dyDescent="0.55000000000000004">
      <c r="A506" s="19">
        <v>44357</v>
      </c>
      <c r="B506" s="33">
        <v>124</v>
      </c>
      <c r="C506" s="33">
        <v>5610</v>
      </c>
      <c r="D506" s="33">
        <v>174</v>
      </c>
      <c r="E506" s="33">
        <v>1642</v>
      </c>
      <c r="F506" s="33">
        <v>770</v>
      </c>
      <c r="G506" s="33">
        <v>234</v>
      </c>
      <c r="H506" s="33">
        <v>20654</v>
      </c>
      <c r="I506" s="33">
        <v>1018</v>
      </c>
      <c r="J506" s="33">
        <v>30226</v>
      </c>
    </row>
    <row r="507" spans="1:10" x14ac:dyDescent="0.55000000000000004">
      <c r="A507" s="19">
        <v>44358</v>
      </c>
      <c r="B507" s="33">
        <v>124</v>
      </c>
      <c r="C507" s="33">
        <v>5611</v>
      </c>
      <c r="D507" s="33">
        <v>174</v>
      </c>
      <c r="E507" s="33">
        <v>1642</v>
      </c>
      <c r="F507" s="33">
        <v>771</v>
      </c>
      <c r="G507" s="33">
        <v>234</v>
      </c>
      <c r="H507" s="33">
        <v>20655</v>
      </c>
      <c r="I507" s="33">
        <v>1018</v>
      </c>
      <c r="J507" s="33">
        <v>30229</v>
      </c>
    </row>
    <row r="508" spans="1:10" x14ac:dyDescent="0.55000000000000004">
      <c r="A508" s="19">
        <v>44359</v>
      </c>
      <c r="B508" s="33">
        <v>124</v>
      </c>
      <c r="C508" s="33">
        <v>5612</v>
      </c>
      <c r="D508" s="33">
        <v>174</v>
      </c>
      <c r="E508" s="33">
        <v>1642</v>
      </c>
      <c r="F508" s="33">
        <v>774</v>
      </c>
      <c r="G508" s="33">
        <v>234</v>
      </c>
      <c r="H508" s="33">
        <v>20659</v>
      </c>
      <c r="I508" s="33">
        <v>1018</v>
      </c>
      <c r="J508" s="33">
        <v>30237</v>
      </c>
    </row>
    <row r="509" spans="1:10" x14ac:dyDescent="0.55000000000000004">
      <c r="A509" s="19">
        <v>44360</v>
      </c>
      <c r="B509" s="33">
        <v>124</v>
      </c>
      <c r="C509" s="33">
        <v>5613</v>
      </c>
      <c r="D509" s="33">
        <v>175</v>
      </c>
      <c r="E509" s="33">
        <v>1650</v>
      </c>
      <c r="F509" s="33">
        <v>775</v>
      </c>
      <c r="G509" s="33">
        <v>234</v>
      </c>
      <c r="H509" s="33">
        <v>20659</v>
      </c>
      <c r="I509" s="33">
        <v>1018</v>
      </c>
      <c r="J509" s="33">
        <v>30248</v>
      </c>
    </row>
    <row r="510" spans="1:10" x14ac:dyDescent="0.55000000000000004">
      <c r="A510" s="19">
        <v>44361</v>
      </c>
      <c r="B510" s="33">
        <v>124</v>
      </c>
      <c r="C510" s="33">
        <v>5619</v>
      </c>
      <c r="D510" s="33">
        <v>175</v>
      </c>
      <c r="E510" s="33">
        <v>1652</v>
      </c>
      <c r="F510" s="33">
        <v>775</v>
      </c>
      <c r="G510" s="33">
        <v>234</v>
      </c>
      <c r="H510" s="33">
        <v>20665</v>
      </c>
      <c r="I510" s="33">
        <v>1018</v>
      </c>
      <c r="J510" s="33">
        <v>30262</v>
      </c>
    </row>
    <row r="511" spans="1:10" x14ac:dyDescent="0.55000000000000004">
      <c r="A511" s="19">
        <v>44362</v>
      </c>
      <c r="B511" s="33">
        <v>124</v>
      </c>
      <c r="C511" s="33">
        <v>5623</v>
      </c>
      <c r="D511" s="33">
        <v>175</v>
      </c>
      <c r="E511" s="33">
        <v>1655</v>
      </c>
      <c r="F511" s="33">
        <v>776</v>
      </c>
      <c r="G511" s="33">
        <v>234</v>
      </c>
      <c r="H511" s="33">
        <v>20668</v>
      </c>
      <c r="I511" s="33">
        <v>1019</v>
      </c>
      <c r="J511" s="33">
        <v>30274</v>
      </c>
    </row>
    <row r="512" spans="1:10" x14ac:dyDescent="0.55000000000000004">
      <c r="A512" s="19">
        <v>44363</v>
      </c>
      <c r="B512" s="33">
        <v>124</v>
      </c>
      <c r="C512" s="33">
        <v>5626</v>
      </c>
      <c r="D512" s="33">
        <v>175</v>
      </c>
      <c r="E512" s="33">
        <v>1655</v>
      </c>
      <c r="F512" s="33">
        <v>780</v>
      </c>
      <c r="G512" s="33">
        <v>234</v>
      </c>
      <c r="H512" s="33">
        <v>20677</v>
      </c>
      <c r="I512" s="33">
        <v>1020</v>
      </c>
      <c r="J512" s="33">
        <v>30291</v>
      </c>
    </row>
    <row r="513" spans="1:10" x14ac:dyDescent="0.55000000000000004">
      <c r="A513" s="19">
        <v>44364</v>
      </c>
      <c r="B513" s="33">
        <v>124</v>
      </c>
      <c r="C513" s="33">
        <v>5629</v>
      </c>
      <c r="D513" s="33">
        <v>175</v>
      </c>
      <c r="E513" s="33">
        <v>1661</v>
      </c>
      <c r="F513" s="33">
        <v>781</v>
      </c>
      <c r="G513" s="33">
        <v>234</v>
      </c>
      <c r="H513" s="33">
        <v>20678</v>
      </c>
      <c r="I513" s="33">
        <v>1020</v>
      </c>
      <c r="J513" s="33">
        <v>30302</v>
      </c>
    </row>
    <row r="514" spans="1:10" x14ac:dyDescent="0.55000000000000004">
      <c r="A514" s="19">
        <v>44365</v>
      </c>
      <c r="B514" s="33">
        <v>124</v>
      </c>
      <c r="C514" s="33">
        <v>5631</v>
      </c>
      <c r="D514" s="33">
        <v>176</v>
      </c>
      <c r="E514" s="33">
        <v>1664</v>
      </c>
      <c r="F514" s="33">
        <v>784</v>
      </c>
      <c r="G514" s="33">
        <v>234</v>
      </c>
      <c r="H514" s="33">
        <v>20680</v>
      </c>
      <c r="I514" s="33">
        <v>1020</v>
      </c>
      <c r="J514" s="33">
        <v>30313</v>
      </c>
    </row>
    <row r="515" spans="1:10" x14ac:dyDescent="0.55000000000000004">
      <c r="A515" s="19">
        <v>44366</v>
      </c>
      <c r="B515" s="33">
        <v>124</v>
      </c>
      <c r="C515" s="33">
        <v>5637</v>
      </c>
      <c r="D515" s="33">
        <v>176</v>
      </c>
      <c r="E515" s="33">
        <v>1664</v>
      </c>
      <c r="F515" s="33">
        <v>785</v>
      </c>
      <c r="G515" s="33">
        <v>234</v>
      </c>
      <c r="H515" s="33">
        <v>20683</v>
      </c>
      <c r="I515" s="33">
        <v>1020</v>
      </c>
      <c r="J515" s="33">
        <v>30323</v>
      </c>
    </row>
    <row r="516" spans="1:10" x14ac:dyDescent="0.55000000000000004">
      <c r="A516" s="19">
        <v>44367</v>
      </c>
      <c r="B516" s="33">
        <v>124</v>
      </c>
      <c r="C516" s="33">
        <v>5642</v>
      </c>
      <c r="D516" s="33">
        <v>176</v>
      </c>
      <c r="E516" s="33">
        <v>1665</v>
      </c>
      <c r="F516" s="33">
        <v>785</v>
      </c>
      <c r="G516" s="33">
        <v>234</v>
      </c>
      <c r="H516" s="33">
        <v>20685</v>
      </c>
      <c r="I516" s="33">
        <v>1020</v>
      </c>
      <c r="J516" s="33">
        <v>30331</v>
      </c>
    </row>
    <row r="517" spans="1:10" x14ac:dyDescent="0.55000000000000004">
      <c r="A517" s="19">
        <v>44368</v>
      </c>
      <c r="B517" s="33">
        <v>124</v>
      </c>
      <c r="C517" s="33">
        <v>5650</v>
      </c>
      <c r="D517" s="33">
        <v>176</v>
      </c>
      <c r="E517" s="33">
        <v>1670</v>
      </c>
      <c r="F517" s="33">
        <v>788</v>
      </c>
      <c r="G517" s="33">
        <v>234</v>
      </c>
      <c r="H517" s="33">
        <v>20694</v>
      </c>
      <c r="I517" s="33">
        <v>1020</v>
      </c>
      <c r="J517" s="33">
        <v>30356</v>
      </c>
    </row>
    <row r="518" spans="1:10" x14ac:dyDescent="0.55000000000000004">
      <c r="A518" s="19">
        <v>44369</v>
      </c>
      <c r="B518" s="33">
        <v>124</v>
      </c>
      <c r="C518" s="33">
        <v>5654</v>
      </c>
      <c r="D518" s="33">
        <v>176</v>
      </c>
      <c r="E518" s="33">
        <v>1673</v>
      </c>
      <c r="F518" s="33">
        <v>788</v>
      </c>
      <c r="G518" s="33">
        <v>234</v>
      </c>
      <c r="H518" s="33">
        <v>20696</v>
      </c>
      <c r="I518" s="33">
        <v>1020</v>
      </c>
      <c r="J518" s="33">
        <v>30365</v>
      </c>
    </row>
    <row r="519" spans="1:10" x14ac:dyDescent="0.55000000000000004">
      <c r="A519" s="19">
        <v>44370</v>
      </c>
      <c r="B519" s="33">
        <v>124</v>
      </c>
      <c r="C519" s="33">
        <v>5665</v>
      </c>
      <c r="D519" s="33">
        <v>177</v>
      </c>
      <c r="E519" s="33">
        <v>1674</v>
      </c>
      <c r="F519" s="33">
        <v>788</v>
      </c>
      <c r="G519" s="33">
        <v>234</v>
      </c>
      <c r="H519" s="33">
        <v>20696</v>
      </c>
      <c r="I519" s="33">
        <v>1020</v>
      </c>
      <c r="J519" s="33">
        <v>30378</v>
      </c>
    </row>
    <row r="520" spans="1:10" x14ac:dyDescent="0.55000000000000004">
      <c r="A520" s="19">
        <v>44371</v>
      </c>
      <c r="B520" s="33">
        <v>124</v>
      </c>
      <c r="C520" s="33">
        <v>5684</v>
      </c>
      <c r="D520" s="33">
        <v>177</v>
      </c>
      <c r="E520" s="33">
        <v>1677</v>
      </c>
      <c r="F520" s="33">
        <v>792</v>
      </c>
      <c r="G520" s="33">
        <v>234</v>
      </c>
      <c r="H520" s="33">
        <v>20700</v>
      </c>
      <c r="I520" s="33">
        <v>1021</v>
      </c>
      <c r="J520" s="33">
        <v>30409</v>
      </c>
    </row>
    <row r="521" spans="1:10" x14ac:dyDescent="0.55000000000000004">
      <c r="A521" s="19">
        <v>44372</v>
      </c>
      <c r="B521" s="33">
        <v>124</v>
      </c>
      <c r="C521" s="33">
        <v>5696</v>
      </c>
      <c r="D521" s="33">
        <v>177</v>
      </c>
      <c r="E521" s="33">
        <v>1679</v>
      </c>
      <c r="F521" s="33">
        <v>789</v>
      </c>
      <c r="G521" s="33">
        <v>234</v>
      </c>
      <c r="H521" s="33">
        <v>20702</v>
      </c>
      <c r="I521" s="33">
        <v>1021</v>
      </c>
      <c r="J521" s="33">
        <v>30422</v>
      </c>
    </row>
    <row r="522" spans="1:10" x14ac:dyDescent="0.55000000000000004">
      <c r="A522" s="19">
        <v>44373</v>
      </c>
      <c r="B522" s="33">
        <v>124</v>
      </c>
      <c r="C522" s="33">
        <v>5724</v>
      </c>
      <c r="D522" s="33">
        <v>178</v>
      </c>
      <c r="E522" s="33">
        <v>1680</v>
      </c>
      <c r="F522" s="33">
        <v>791</v>
      </c>
      <c r="G522" s="33">
        <v>234</v>
      </c>
      <c r="H522" s="33">
        <v>20705</v>
      </c>
      <c r="I522" s="33">
        <v>1021</v>
      </c>
      <c r="J522" s="33">
        <v>30457</v>
      </c>
    </row>
    <row r="523" spans="1:10" x14ac:dyDescent="0.55000000000000004">
      <c r="A523" s="19">
        <v>44374</v>
      </c>
      <c r="B523" s="33">
        <v>124</v>
      </c>
      <c r="C523" s="33">
        <v>5756</v>
      </c>
      <c r="D523" s="33">
        <v>181</v>
      </c>
      <c r="E523" s="33">
        <v>1683</v>
      </c>
      <c r="F523" s="33">
        <v>794</v>
      </c>
      <c r="G523" s="33">
        <v>234</v>
      </c>
      <c r="H523" s="33">
        <v>20706</v>
      </c>
      <c r="I523" s="33">
        <v>1021</v>
      </c>
      <c r="J523" s="33">
        <v>30499</v>
      </c>
    </row>
    <row r="524" spans="1:10" x14ac:dyDescent="0.55000000000000004">
      <c r="A524" s="19">
        <v>44375</v>
      </c>
      <c r="B524" s="33">
        <v>124</v>
      </c>
      <c r="C524" s="33">
        <v>5778</v>
      </c>
      <c r="D524" s="33">
        <v>182</v>
      </c>
      <c r="E524" s="33">
        <v>1686</v>
      </c>
      <c r="F524" s="33">
        <v>794</v>
      </c>
      <c r="G524" s="33">
        <v>234</v>
      </c>
      <c r="H524" s="33">
        <v>20708</v>
      </c>
      <c r="I524" s="33">
        <v>1022</v>
      </c>
      <c r="J524" s="33">
        <v>30528</v>
      </c>
    </row>
    <row r="525" spans="1:10" x14ac:dyDescent="0.55000000000000004">
      <c r="A525" s="19">
        <v>44376</v>
      </c>
      <c r="B525" s="33">
        <v>124</v>
      </c>
      <c r="C525" s="33">
        <v>5798</v>
      </c>
      <c r="D525" s="33">
        <v>184</v>
      </c>
      <c r="E525" s="33">
        <v>1692</v>
      </c>
      <c r="F525" s="33">
        <v>796</v>
      </c>
      <c r="G525" s="33">
        <v>234</v>
      </c>
      <c r="H525" s="33">
        <v>20710</v>
      </c>
      <c r="I525" s="33">
        <v>1024</v>
      </c>
      <c r="J525" s="33">
        <v>30562</v>
      </c>
    </row>
    <row r="526" spans="1:10" x14ac:dyDescent="0.55000000000000004">
      <c r="A526" s="19">
        <v>44377</v>
      </c>
      <c r="B526" s="33">
        <v>124</v>
      </c>
      <c r="C526" s="33">
        <v>5826</v>
      </c>
      <c r="D526" s="33">
        <v>184</v>
      </c>
      <c r="E526" s="33">
        <v>1696</v>
      </c>
      <c r="F526" s="33">
        <v>807</v>
      </c>
      <c r="G526" s="33">
        <v>234</v>
      </c>
      <c r="H526" s="33">
        <v>20712</v>
      </c>
      <c r="I526" s="33">
        <v>1027</v>
      </c>
      <c r="J526" s="33">
        <v>30610</v>
      </c>
    </row>
    <row r="527" spans="1:10" x14ac:dyDescent="0.55000000000000004">
      <c r="A527" s="19">
        <v>44378</v>
      </c>
      <c r="B527" s="33">
        <v>124</v>
      </c>
      <c r="C527" s="33">
        <v>5854</v>
      </c>
      <c r="D527" s="33">
        <v>185</v>
      </c>
      <c r="E527" s="33">
        <v>1700</v>
      </c>
      <c r="F527" s="33">
        <v>807</v>
      </c>
      <c r="G527" s="33">
        <v>234</v>
      </c>
      <c r="H527" s="33">
        <v>20711</v>
      </c>
      <c r="I527" s="33">
        <v>1028</v>
      </c>
      <c r="J527" s="33">
        <v>30643</v>
      </c>
    </row>
    <row r="528" spans="1:10" x14ac:dyDescent="0.55000000000000004">
      <c r="A528" s="19">
        <v>44379</v>
      </c>
      <c r="B528" s="33">
        <v>124</v>
      </c>
      <c r="C528" s="33">
        <v>5886</v>
      </c>
      <c r="D528" s="33">
        <v>185</v>
      </c>
      <c r="E528" s="33">
        <v>1705</v>
      </c>
      <c r="F528" s="33">
        <v>809</v>
      </c>
      <c r="G528" s="33">
        <v>234</v>
      </c>
      <c r="H528" s="33">
        <v>20713</v>
      </c>
      <c r="I528" s="33">
        <v>1029</v>
      </c>
      <c r="J528" s="33">
        <v>30685</v>
      </c>
    </row>
    <row r="529" spans="1:10" x14ac:dyDescent="0.55000000000000004">
      <c r="A529" s="19">
        <v>44380</v>
      </c>
      <c r="B529" s="33">
        <v>124</v>
      </c>
      <c r="C529" s="33">
        <v>5926</v>
      </c>
      <c r="D529" s="33">
        <v>185</v>
      </c>
      <c r="E529" s="33">
        <v>1713</v>
      </c>
      <c r="F529" s="33">
        <v>810</v>
      </c>
      <c r="G529" s="33">
        <v>234</v>
      </c>
      <c r="H529" s="33">
        <v>20713</v>
      </c>
      <c r="I529" s="33">
        <v>1029</v>
      </c>
      <c r="J529" s="33">
        <v>30734</v>
      </c>
    </row>
    <row r="530" spans="1:10" x14ac:dyDescent="0.55000000000000004">
      <c r="A530" s="19">
        <v>44381</v>
      </c>
      <c r="B530" s="33">
        <v>124</v>
      </c>
      <c r="C530" s="33">
        <v>5942</v>
      </c>
      <c r="D530" s="33">
        <v>185</v>
      </c>
      <c r="E530" s="33">
        <v>1716</v>
      </c>
      <c r="F530" s="33">
        <v>812</v>
      </c>
      <c r="G530" s="33">
        <v>234</v>
      </c>
      <c r="H530" s="33">
        <v>20714</v>
      </c>
      <c r="I530" s="33">
        <v>1030</v>
      </c>
      <c r="J530" s="33">
        <v>30757</v>
      </c>
    </row>
    <row r="531" spans="1:10" x14ac:dyDescent="0.55000000000000004">
      <c r="A531" s="19">
        <v>44382</v>
      </c>
      <c r="B531" s="33">
        <v>124</v>
      </c>
      <c r="C531" s="33">
        <v>5979</v>
      </c>
      <c r="D531" s="33">
        <v>185</v>
      </c>
      <c r="E531" s="33">
        <v>1722</v>
      </c>
      <c r="F531" s="33">
        <v>813</v>
      </c>
      <c r="G531" s="33">
        <v>234</v>
      </c>
      <c r="H531" s="33">
        <v>20716</v>
      </c>
      <c r="I531" s="33">
        <v>1030</v>
      </c>
      <c r="J531" s="33">
        <v>30803</v>
      </c>
    </row>
    <row r="532" spans="1:10" x14ac:dyDescent="0.55000000000000004">
      <c r="A532" s="19">
        <v>44383</v>
      </c>
      <c r="B532" s="33">
        <v>124</v>
      </c>
      <c r="C532" s="33">
        <v>5997</v>
      </c>
      <c r="D532" s="33">
        <v>185</v>
      </c>
      <c r="E532" s="33">
        <v>1728</v>
      </c>
      <c r="F532" s="33">
        <v>813</v>
      </c>
      <c r="G532" s="33">
        <v>234</v>
      </c>
      <c r="H532" s="33">
        <v>20718</v>
      </c>
      <c r="I532" s="33">
        <v>1033</v>
      </c>
      <c r="J532" s="33">
        <v>30832</v>
      </c>
    </row>
    <row r="533" spans="1:10" x14ac:dyDescent="0.55000000000000004">
      <c r="A533" s="19">
        <v>44384</v>
      </c>
      <c r="B533" s="33">
        <v>124</v>
      </c>
      <c r="C533" s="33">
        <v>6025</v>
      </c>
      <c r="D533" s="33">
        <v>185</v>
      </c>
      <c r="E533" s="33">
        <v>1729</v>
      </c>
      <c r="F533" s="33">
        <v>813</v>
      </c>
      <c r="G533" s="33">
        <v>234</v>
      </c>
      <c r="H533" s="33">
        <v>20718</v>
      </c>
      <c r="I533" s="33">
        <v>1033</v>
      </c>
      <c r="J533" s="33">
        <v>30861</v>
      </c>
    </row>
    <row r="534" spans="1:10" x14ac:dyDescent="0.55000000000000004">
      <c r="A534" s="19">
        <v>44385</v>
      </c>
      <c r="B534" s="33">
        <v>124</v>
      </c>
      <c r="C534" s="33">
        <v>6064</v>
      </c>
      <c r="D534" s="33">
        <v>186</v>
      </c>
      <c r="E534" s="33">
        <v>1732</v>
      </c>
      <c r="F534" s="33">
        <v>814</v>
      </c>
      <c r="G534" s="33">
        <v>234</v>
      </c>
      <c r="H534" s="33">
        <v>20718</v>
      </c>
      <c r="I534" s="33">
        <v>1033</v>
      </c>
      <c r="J534" s="33">
        <v>30905</v>
      </c>
    </row>
    <row r="535" spans="1:10" x14ac:dyDescent="0.55000000000000004">
      <c r="A535" s="19">
        <v>44386</v>
      </c>
      <c r="B535" s="33">
        <v>124</v>
      </c>
      <c r="C535" s="33">
        <v>6109</v>
      </c>
      <c r="D535" s="33">
        <v>188</v>
      </c>
      <c r="E535" s="33">
        <v>1732</v>
      </c>
      <c r="F535" s="33">
        <v>816</v>
      </c>
      <c r="G535" s="33">
        <v>234</v>
      </c>
      <c r="H535" s="33">
        <v>20719</v>
      </c>
      <c r="I535" s="33">
        <v>1033</v>
      </c>
      <c r="J535" s="33">
        <v>30955</v>
      </c>
    </row>
    <row r="536" spans="1:10" x14ac:dyDescent="0.55000000000000004">
      <c r="A536" s="19">
        <v>44387</v>
      </c>
      <c r="B536" s="33">
        <v>124</v>
      </c>
      <c r="C536" s="33">
        <v>6161</v>
      </c>
      <c r="D536" s="33">
        <v>188</v>
      </c>
      <c r="E536" s="33">
        <v>1737</v>
      </c>
      <c r="F536" s="33">
        <v>818</v>
      </c>
      <c r="G536" s="33">
        <v>234</v>
      </c>
      <c r="H536" s="33">
        <v>20722</v>
      </c>
      <c r="I536" s="33">
        <v>1033</v>
      </c>
      <c r="J536" s="33">
        <v>31017</v>
      </c>
    </row>
    <row r="537" spans="1:10" x14ac:dyDescent="0.55000000000000004">
      <c r="A537" s="19">
        <v>44388</v>
      </c>
      <c r="B537" s="33">
        <v>124</v>
      </c>
      <c r="C537" s="33">
        <v>6243</v>
      </c>
      <c r="D537" s="33">
        <v>188</v>
      </c>
      <c r="E537" s="33">
        <v>1738</v>
      </c>
      <c r="F537" s="33">
        <v>819</v>
      </c>
      <c r="G537" s="33">
        <v>234</v>
      </c>
      <c r="H537" s="33">
        <v>20722</v>
      </c>
      <c r="I537" s="33">
        <v>1035</v>
      </c>
      <c r="J537" s="33">
        <v>31103</v>
      </c>
    </row>
    <row r="538" spans="1:10" x14ac:dyDescent="0.55000000000000004">
      <c r="A538" s="19">
        <v>44389</v>
      </c>
      <c r="B538" s="33">
        <v>124</v>
      </c>
      <c r="C538" s="33">
        <v>6359</v>
      </c>
      <c r="D538" s="33">
        <v>189</v>
      </c>
      <c r="E538" s="33">
        <v>1739</v>
      </c>
      <c r="F538" s="33">
        <v>821</v>
      </c>
      <c r="G538" s="33">
        <v>234</v>
      </c>
      <c r="H538" s="33">
        <v>20722</v>
      </c>
      <c r="I538" s="33">
        <v>1036</v>
      </c>
      <c r="J538" s="33">
        <v>31224</v>
      </c>
    </row>
    <row r="539" spans="1:10" x14ac:dyDescent="0.55000000000000004">
      <c r="A539" s="19">
        <v>44390</v>
      </c>
      <c r="B539" s="33">
        <v>124</v>
      </c>
      <c r="C539" s="33">
        <v>6452</v>
      </c>
      <c r="D539" s="33">
        <v>189</v>
      </c>
      <c r="E539" s="33">
        <v>1742</v>
      </c>
      <c r="F539" s="33">
        <v>821</v>
      </c>
      <c r="G539" s="33">
        <v>234</v>
      </c>
      <c r="H539" s="33">
        <v>20725</v>
      </c>
      <c r="I539" s="33">
        <v>1036</v>
      </c>
      <c r="J539" s="33">
        <v>31323</v>
      </c>
    </row>
    <row r="540" spans="1:10" x14ac:dyDescent="0.55000000000000004">
      <c r="A540" s="19">
        <v>44391</v>
      </c>
      <c r="B540" s="33">
        <v>124</v>
      </c>
      <c r="C540" s="33">
        <v>6551</v>
      </c>
      <c r="D540" s="33">
        <v>189</v>
      </c>
      <c r="E540" s="33">
        <v>1747</v>
      </c>
      <c r="F540" s="33">
        <v>823</v>
      </c>
      <c r="G540" s="33">
        <v>234</v>
      </c>
      <c r="H540" s="33">
        <v>20727</v>
      </c>
      <c r="I540" s="33">
        <v>1036</v>
      </c>
      <c r="J540" s="33">
        <v>31431</v>
      </c>
    </row>
    <row r="541" spans="1:10" x14ac:dyDescent="0.55000000000000004">
      <c r="A541" s="19">
        <v>44392</v>
      </c>
      <c r="B541" s="33">
        <v>124</v>
      </c>
      <c r="C541" s="33">
        <v>6618</v>
      </c>
      <c r="D541" s="33">
        <v>190</v>
      </c>
      <c r="E541" s="33">
        <v>1752</v>
      </c>
      <c r="F541" s="33">
        <v>825</v>
      </c>
      <c r="G541" s="33">
        <v>234</v>
      </c>
      <c r="H541" s="33">
        <v>20737</v>
      </c>
      <c r="I541" s="33">
        <v>1036</v>
      </c>
      <c r="J541" s="33">
        <v>31516</v>
      </c>
    </row>
    <row r="542" spans="1:10" x14ac:dyDescent="0.55000000000000004">
      <c r="A542" s="19">
        <v>44393</v>
      </c>
      <c r="B542" s="33">
        <v>124</v>
      </c>
      <c r="C542" s="33">
        <v>6716</v>
      </c>
      <c r="D542" s="33">
        <v>191</v>
      </c>
      <c r="E542" s="33">
        <v>1753</v>
      </c>
      <c r="F542" s="33">
        <v>831</v>
      </c>
      <c r="G542" s="33">
        <v>234</v>
      </c>
      <c r="H542" s="33">
        <v>20747</v>
      </c>
      <c r="I542" s="33">
        <v>1036</v>
      </c>
      <c r="J542" s="33">
        <v>31632</v>
      </c>
    </row>
    <row r="543" spans="1:10" x14ac:dyDescent="0.55000000000000004">
      <c r="A543" s="19">
        <v>44394</v>
      </c>
      <c r="B543" s="33">
        <v>124</v>
      </c>
      <c r="C543" s="33">
        <v>6833</v>
      </c>
      <c r="D543" s="33">
        <v>191</v>
      </c>
      <c r="E543" s="33">
        <v>1754</v>
      </c>
      <c r="F543" s="33">
        <v>831</v>
      </c>
      <c r="G543" s="33">
        <v>234</v>
      </c>
      <c r="H543" s="33">
        <v>20767</v>
      </c>
      <c r="I543" s="33">
        <v>1037</v>
      </c>
      <c r="J543" s="33">
        <v>31771</v>
      </c>
    </row>
    <row r="544" spans="1:10" x14ac:dyDescent="0.55000000000000004">
      <c r="A544" s="19">
        <v>44395</v>
      </c>
      <c r="B544" s="33">
        <v>124</v>
      </c>
      <c r="C544" s="33">
        <v>6942</v>
      </c>
      <c r="D544" s="33">
        <v>191</v>
      </c>
      <c r="E544" s="33">
        <v>1754</v>
      </c>
      <c r="F544" s="33">
        <v>831</v>
      </c>
      <c r="G544" s="33">
        <v>234</v>
      </c>
      <c r="H544" s="33">
        <v>20785</v>
      </c>
      <c r="I544" s="33">
        <v>1037</v>
      </c>
      <c r="J544" s="33">
        <v>31898</v>
      </c>
    </row>
    <row r="545" spans="1:10" x14ac:dyDescent="0.55000000000000004">
      <c r="A545" s="19">
        <v>44396</v>
      </c>
      <c r="B545" s="33">
        <v>124</v>
      </c>
      <c r="C545" s="33">
        <v>7042</v>
      </c>
      <c r="D545" s="33">
        <v>191</v>
      </c>
      <c r="E545" s="33">
        <v>1756</v>
      </c>
      <c r="F545" s="33">
        <v>834</v>
      </c>
      <c r="G545" s="33">
        <v>234</v>
      </c>
      <c r="H545" s="33">
        <v>20798</v>
      </c>
      <c r="I545" s="33">
        <v>1038</v>
      </c>
      <c r="J545" s="33">
        <v>32017</v>
      </c>
    </row>
    <row r="546" spans="1:10" x14ac:dyDescent="0.55000000000000004">
      <c r="A546" s="19">
        <v>44397</v>
      </c>
      <c r="B546" s="33">
        <v>124</v>
      </c>
      <c r="C546" s="33">
        <v>7121</v>
      </c>
      <c r="D546" s="33">
        <v>191</v>
      </c>
      <c r="E546" s="33">
        <v>1761</v>
      </c>
      <c r="F546" s="33">
        <v>838</v>
      </c>
      <c r="G546" s="33">
        <v>234</v>
      </c>
      <c r="H546" s="33">
        <v>20814</v>
      </c>
      <c r="I546" s="33">
        <v>1046</v>
      </c>
      <c r="J546" s="33">
        <v>32129</v>
      </c>
    </row>
    <row r="547" spans="1:10" x14ac:dyDescent="0.55000000000000004">
      <c r="A547" s="19">
        <v>44398</v>
      </c>
      <c r="B547" s="33">
        <v>124</v>
      </c>
      <c r="C547" s="33">
        <v>7233</v>
      </c>
      <c r="D547" s="33">
        <v>191</v>
      </c>
      <c r="E547" s="33">
        <v>1761</v>
      </c>
      <c r="F547" s="33">
        <v>841</v>
      </c>
      <c r="G547" s="33">
        <v>234</v>
      </c>
      <c r="H547" s="33">
        <v>20837</v>
      </c>
      <c r="I547" s="33">
        <v>1048</v>
      </c>
      <c r="J547" s="33">
        <v>32269</v>
      </c>
    </row>
    <row r="548" spans="1:10" x14ac:dyDescent="0.55000000000000004">
      <c r="A548" s="19">
        <v>44399</v>
      </c>
      <c r="B548" s="33">
        <v>124</v>
      </c>
      <c r="C548" s="33">
        <v>7357</v>
      </c>
      <c r="D548" s="33">
        <v>191</v>
      </c>
      <c r="E548" s="33">
        <v>1761</v>
      </c>
      <c r="F548" s="33">
        <v>847</v>
      </c>
      <c r="G548" s="33">
        <v>234</v>
      </c>
      <c r="H548" s="33">
        <v>20865</v>
      </c>
      <c r="I548" s="33">
        <v>1048</v>
      </c>
      <c r="J548" s="33">
        <v>32427</v>
      </c>
    </row>
    <row r="549" spans="1:10" x14ac:dyDescent="0.55000000000000004">
      <c r="A549" s="19">
        <v>44400</v>
      </c>
      <c r="B549" s="33">
        <v>124</v>
      </c>
      <c r="C549" s="33">
        <v>7492</v>
      </c>
      <c r="D549" s="33">
        <v>191</v>
      </c>
      <c r="E549" s="33">
        <v>1763</v>
      </c>
      <c r="F549" s="33">
        <v>851</v>
      </c>
      <c r="G549" s="33">
        <v>234</v>
      </c>
      <c r="H549" s="33">
        <v>20879</v>
      </c>
      <c r="I549" s="33">
        <v>1048</v>
      </c>
      <c r="J549" s="33">
        <v>32582</v>
      </c>
    </row>
    <row r="550" spans="1:10" x14ac:dyDescent="0.55000000000000004">
      <c r="A550" s="19">
        <v>44401</v>
      </c>
      <c r="B550" s="33">
        <v>124</v>
      </c>
      <c r="C550" s="33">
        <v>7651</v>
      </c>
      <c r="D550" s="33">
        <v>192</v>
      </c>
      <c r="E550" s="33">
        <v>1763</v>
      </c>
      <c r="F550" s="33">
        <v>852</v>
      </c>
      <c r="G550" s="33">
        <v>234</v>
      </c>
      <c r="H550" s="33">
        <v>20891</v>
      </c>
      <c r="I550" s="33">
        <v>1048</v>
      </c>
      <c r="J550" s="33">
        <v>32755</v>
      </c>
    </row>
    <row r="551" spans="1:10" x14ac:dyDescent="0.55000000000000004">
      <c r="A551" s="19">
        <v>44402</v>
      </c>
      <c r="B551" s="33">
        <v>124</v>
      </c>
      <c r="C551" s="33">
        <v>7792</v>
      </c>
      <c r="D551" s="33">
        <v>192</v>
      </c>
      <c r="E551" s="33">
        <v>1770</v>
      </c>
      <c r="F551" s="33">
        <v>855</v>
      </c>
      <c r="G551" s="33">
        <v>234</v>
      </c>
      <c r="H551" s="33">
        <v>20902</v>
      </c>
      <c r="I551" s="33">
        <v>1048</v>
      </c>
      <c r="J551" s="33">
        <v>32917</v>
      </c>
    </row>
    <row r="552" spans="1:10" x14ac:dyDescent="0.55000000000000004">
      <c r="A552" s="19">
        <v>44403</v>
      </c>
      <c r="B552" s="33">
        <v>124</v>
      </c>
      <c r="C552" s="33">
        <v>7942</v>
      </c>
      <c r="D552" s="33">
        <v>192</v>
      </c>
      <c r="E552" s="33">
        <v>1770</v>
      </c>
      <c r="F552" s="33">
        <v>857</v>
      </c>
      <c r="G552" s="33">
        <v>234</v>
      </c>
      <c r="H552" s="33">
        <v>20914</v>
      </c>
      <c r="I552" s="33">
        <v>1048</v>
      </c>
      <c r="J552" s="33">
        <v>33081</v>
      </c>
    </row>
    <row r="553" spans="1:10" x14ac:dyDescent="0.55000000000000004">
      <c r="A553" s="19">
        <v>44404</v>
      </c>
      <c r="B553" s="33">
        <v>124</v>
      </c>
      <c r="C553" s="33">
        <v>8117</v>
      </c>
      <c r="D553" s="33">
        <v>192</v>
      </c>
      <c r="E553" s="33">
        <v>1770</v>
      </c>
      <c r="F553" s="33">
        <v>857</v>
      </c>
      <c r="G553" s="33">
        <v>234</v>
      </c>
      <c r="H553" s="33">
        <v>20924</v>
      </c>
      <c r="I553" s="33">
        <v>1050</v>
      </c>
      <c r="J553" s="33">
        <v>33268</v>
      </c>
    </row>
    <row r="554" spans="1:10" x14ac:dyDescent="0.55000000000000004">
      <c r="A554" s="19">
        <v>44405</v>
      </c>
      <c r="B554" s="33">
        <v>124</v>
      </c>
      <c r="C554" s="33">
        <v>8293</v>
      </c>
      <c r="D554" s="33">
        <v>192</v>
      </c>
      <c r="E554" s="33">
        <v>1790</v>
      </c>
      <c r="F554" s="33">
        <v>857</v>
      </c>
      <c r="G554" s="33">
        <v>234</v>
      </c>
      <c r="H554" s="33">
        <v>20932</v>
      </c>
      <c r="I554" s="33">
        <v>1051</v>
      </c>
      <c r="J554" s="33">
        <v>33473</v>
      </c>
    </row>
    <row r="555" spans="1:10" x14ac:dyDescent="0.55000000000000004">
      <c r="A555" s="19">
        <v>44406</v>
      </c>
      <c r="B555" s="33">
        <v>124</v>
      </c>
      <c r="C555" s="33">
        <v>8531</v>
      </c>
      <c r="D555" s="33">
        <v>197</v>
      </c>
      <c r="E555" s="33">
        <v>1791</v>
      </c>
      <c r="F555" s="33">
        <v>859</v>
      </c>
      <c r="G555" s="33">
        <v>234</v>
      </c>
      <c r="H555" s="33">
        <v>20939</v>
      </c>
      <c r="I555" s="33">
        <v>1057</v>
      </c>
      <c r="J555" s="33">
        <v>33732</v>
      </c>
    </row>
    <row r="556" spans="1:10" x14ac:dyDescent="0.55000000000000004">
      <c r="A556" s="19">
        <v>44407</v>
      </c>
      <c r="B556" s="33">
        <v>124</v>
      </c>
      <c r="C556" s="33">
        <v>8703</v>
      </c>
      <c r="D556" s="33">
        <v>197</v>
      </c>
      <c r="E556" s="33">
        <v>1793</v>
      </c>
      <c r="F556" s="33">
        <v>859</v>
      </c>
      <c r="G556" s="33">
        <v>234</v>
      </c>
      <c r="H556" s="33">
        <v>20942</v>
      </c>
      <c r="I556" s="33">
        <v>1057</v>
      </c>
      <c r="J556" s="33">
        <v>33909</v>
      </c>
    </row>
    <row r="557" spans="1:10" x14ac:dyDescent="0.55000000000000004">
      <c r="A557" s="19">
        <v>44408</v>
      </c>
      <c r="B557" s="33">
        <v>124</v>
      </c>
      <c r="C557" s="33">
        <v>8914</v>
      </c>
      <c r="D557" s="33">
        <v>197</v>
      </c>
      <c r="E557" s="33">
        <v>1800</v>
      </c>
      <c r="F557" s="33">
        <v>859</v>
      </c>
      <c r="G557" s="33">
        <v>234</v>
      </c>
      <c r="H557" s="33">
        <v>20944</v>
      </c>
      <c r="I557" s="33">
        <v>1057</v>
      </c>
      <c r="J557" s="33">
        <v>34129</v>
      </c>
    </row>
    <row r="558" spans="1:10" x14ac:dyDescent="0.55000000000000004">
      <c r="A558" s="19">
        <v>44409</v>
      </c>
      <c r="B558" s="33">
        <v>124</v>
      </c>
      <c r="C558" s="33">
        <v>9153</v>
      </c>
      <c r="D558" s="33">
        <v>197</v>
      </c>
      <c r="E558" s="33">
        <v>1809</v>
      </c>
      <c r="F558" s="33">
        <v>862</v>
      </c>
      <c r="G558" s="33">
        <v>234</v>
      </c>
      <c r="H558" s="33">
        <v>20948</v>
      </c>
      <c r="I558" s="33">
        <v>1057</v>
      </c>
      <c r="J558" s="33">
        <v>34384</v>
      </c>
    </row>
    <row r="559" spans="1:10" x14ac:dyDescent="0.55000000000000004">
      <c r="A559" s="19">
        <v>44410</v>
      </c>
      <c r="B559" s="33">
        <v>124</v>
      </c>
      <c r="C559" s="33">
        <v>9360</v>
      </c>
      <c r="D559" s="33">
        <v>198</v>
      </c>
      <c r="E559" s="33">
        <v>1824</v>
      </c>
      <c r="F559" s="33">
        <v>863</v>
      </c>
      <c r="G559" s="33">
        <v>234</v>
      </c>
      <c r="H559" s="33">
        <v>20950</v>
      </c>
      <c r="I559" s="33">
        <v>1058</v>
      </c>
      <c r="J559" s="33">
        <v>34611</v>
      </c>
    </row>
    <row r="560" spans="1:10" x14ac:dyDescent="0.55000000000000004">
      <c r="A560" s="19">
        <v>44411</v>
      </c>
      <c r="B560" s="33">
        <v>124</v>
      </c>
      <c r="C560" s="33">
        <v>9561</v>
      </c>
      <c r="D560" s="33">
        <v>198</v>
      </c>
      <c r="E560" s="33">
        <v>1840</v>
      </c>
      <c r="F560" s="33">
        <v>863</v>
      </c>
      <c r="G560" s="33">
        <v>234</v>
      </c>
      <c r="H560" s="33">
        <v>20955</v>
      </c>
      <c r="I560" s="33">
        <v>1058</v>
      </c>
      <c r="J560" s="33">
        <v>34833</v>
      </c>
    </row>
    <row r="561" spans="1:10" x14ac:dyDescent="0.55000000000000004">
      <c r="A561" s="19">
        <v>44412</v>
      </c>
      <c r="B561" s="33">
        <v>124</v>
      </c>
      <c r="C561" s="33">
        <v>9793</v>
      </c>
      <c r="D561" s="33">
        <v>198</v>
      </c>
      <c r="E561" s="33">
        <v>1859</v>
      </c>
      <c r="F561" s="33">
        <v>866</v>
      </c>
      <c r="G561" s="33">
        <v>234</v>
      </c>
      <c r="H561" s="33">
        <v>20955</v>
      </c>
      <c r="I561" s="33">
        <v>1058</v>
      </c>
      <c r="J561" s="33">
        <v>35087</v>
      </c>
    </row>
    <row r="562" spans="1:10" x14ac:dyDescent="0.55000000000000004">
      <c r="A562" s="19">
        <v>44413</v>
      </c>
      <c r="B562" s="33">
        <v>124</v>
      </c>
      <c r="C562" s="33">
        <v>10055</v>
      </c>
      <c r="D562" s="33">
        <v>198</v>
      </c>
      <c r="E562" s="33">
        <v>1886</v>
      </c>
      <c r="F562" s="33">
        <v>866</v>
      </c>
      <c r="G562" s="33">
        <v>234</v>
      </c>
      <c r="H562" s="33">
        <v>20962</v>
      </c>
      <c r="I562" s="33">
        <v>1059</v>
      </c>
      <c r="J562" s="33">
        <v>35384</v>
      </c>
    </row>
    <row r="563" spans="1:10" x14ac:dyDescent="0.55000000000000004">
      <c r="A563" s="19">
        <v>44414</v>
      </c>
      <c r="B563" s="33">
        <v>124</v>
      </c>
      <c r="C563" s="33">
        <v>10341</v>
      </c>
      <c r="D563" s="33">
        <v>199</v>
      </c>
      <c r="E563" s="33">
        <v>1896</v>
      </c>
      <c r="F563" s="33">
        <v>866</v>
      </c>
      <c r="G563" s="33">
        <v>235</v>
      </c>
      <c r="H563" s="33">
        <v>20968</v>
      </c>
      <c r="I563" s="33">
        <v>1059</v>
      </c>
      <c r="J563" s="33">
        <v>35688</v>
      </c>
    </row>
    <row r="564" spans="1:10" x14ac:dyDescent="0.55000000000000004">
      <c r="A564" s="19">
        <v>44415</v>
      </c>
      <c r="B564" s="33">
        <v>124</v>
      </c>
      <c r="C564" s="33">
        <v>10656</v>
      </c>
      <c r="D564" s="33">
        <v>199</v>
      </c>
      <c r="E564" s="33">
        <v>1909</v>
      </c>
      <c r="F564" s="33">
        <v>866</v>
      </c>
      <c r="G564" s="33">
        <v>235</v>
      </c>
      <c r="H564" s="33">
        <v>20997</v>
      </c>
      <c r="I564" s="33">
        <v>1059</v>
      </c>
      <c r="J564" s="33">
        <v>36045</v>
      </c>
    </row>
    <row r="565" spans="1:10" x14ac:dyDescent="0.55000000000000004">
      <c r="A565" s="19">
        <v>44416</v>
      </c>
      <c r="B565" s="33">
        <v>124</v>
      </c>
      <c r="C565" s="33">
        <v>10917</v>
      </c>
      <c r="D565" s="33">
        <v>199</v>
      </c>
      <c r="E565" s="33">
        <v>1918</v>
      </c>
      <c r="F565" s="33">
        <v>868</v>
      </c>
      <c r="G565" s="33">
        <v>235</v>
      </c>
      <c r="H565" s="33">
        <v>21010</v>
      </c>
      <c r="I565" s="33">
        <v>1059</v>
      </c>
      <c r="J565" s="33">
        <v>36330</v>
      </c>
    </row>
    <row r="566" spans="1:10" x14ac:dyDescent="0.55000000000000004">
      <c r="A566" s="19">
        <v>44417</v>
      </c>
      <c r="B566" s="33">
        <v>124</v>
      </c>
      <c r="C566" s="33">
        <v>11201</v>
      </c>
      <c r="D566" s="33">
        <v>199</v>
      </c>
      <c r="E566" s="33">
        <v>1923</v>
      </c>
      <c r="F566" s="33">
        <v>868</v>
      </c>
      <c r="G566" s="33">
        <v>235</v>
      </c>
      <c r="H566" s="33">
        <v>21021</v>
      </c>
      <c r="I566" s="33">
        <v>1059</v>
      </c>
      <c r="J566" s="33">
        <v>36630</v>
      </c>
    </row>
    <row r="567" spans="1:10" x14ac:dyDescent="0.55000000000000004">
      <c r="A567" s="19">
        <v>44418</v>
      </c>
      <c r="B567" s="33">
        <v>124</v>
      </c>
      <c r="C567" s="33">
        <v>11557</v>
      </c>
      <c r="D567" s="33">
        <v>199</v>
      </c>
      <c r="E567" s="33">
        <v>1926</v>
      </c>
      <c r="F567" s="33">
        <v>868</v>
      </c>
      <c r="G567" s="33">
        <v>235</v>
      </c>
      <c r="H567" s="33">
        <v>21041</v>
      </c>
      <c r="I567" s="33">
        <v>1059</v>
      </c>
      <c r="J567" s="33">
        <v>37009</v>
      </c>
    </row>
    <row r="568" spans="1:10" x14ac:dyDescent="0.55000000000000004">
      <c r="A568" s="19">
        <v>44419</v>
      </c>
      <c r="B568" s="33">
        <v>124</v>
      </c>
      <c r="C568" s="33">
        <v>11902</v>
      </c>
      <c r="D568" s="33">
        <v>199</v>
      </c>
      <c r="E568" s="33">
        <v>1929</v>
      </c>
      <c r="F568" s="33">
        <v>868</v>
      </c>
      <c r="G568" s="33">
        <v>235</v>
      </c>
      <c r="H568" s="33">
        <v>21056</v>
      </c>
      <c r="I568" s="33">
        <v>1059</v>
      </c>
      <c r="J568" s="33">
        <v>37372</v>
      </c>
    </row>
    <row r="569" spans="1:10" x14ac:dyDescent="0.55000000000000004">
      <c r="A569" s="19">
        <v>44420</v>
      </c>
      <c r="B569" s="33">
        <v>125</v>
      </c>
      <c r="C569" s="33">
        <v>12245</v>
      </c>
      <c r="D569" s="33">
        <v>199</v>
      </c>
      <c r="E569" s="33">
        <v>1940</v>
      </c>
      <c r="F569" s="33">
        <v>868</v>
      </c>
      <c r="G569" s="33">
        <v>235</v>
      </c>
      <c r="H569" s="33">
        <v>21083</v>
      </c>
      <c r="I569" s="33">
        <v>1059</v>
      </c>
      <c r="J569" s="33">
        <v>37754</v>
      </c>
    </row>
    <row r="570" spans="1:10" x14ac:dyDescent="0.55000000000000004">
      <c r="A570" s="19">
        <v>44421</v>
      </c>
      <c r="B570" s="33">
        <v>129</v>
      </c>
      <c r="C570" s="33">
        <v>12629</v>
      </c>
      <c r="D570" s="33">
        <v>199</v>
      </c>
      <c r="E570" s="33">
        <v>1948</v>
      </c>
      <c r="F570" s="33">
        <v>868</v>
      </c>
      <c r="G570" s="33">
        <v>235</v>
      </c>
      <c r="H570" s="33">
        <v>21098</v>
      </c>
      <c r="I570" s="33">
        <v>1059</v>
      </c>
      <c r="J570" s="33">
        <v>38165</v>
      </c>
    </row>
    <row r="571" spans="1:10" x14ac:dyDescent="0.55000000000000004">
      <c r="A571" s="19">
        <v>44422</v>
      </c>
      <c r="B571" s="33">
        <v>130</v>
      </c>
      <c r="C571" s="33">
        <v>13092</v>
      </c>
      <c r="D571" s="33">
        <v>199</v>
      </c>
      <c r="E571" s="33">
        <v>1955</v>
      </c>
      <c r="F571" s="33">
        <v>868</v>
      </c>
      <c r="G571" s="33">
        <v>235</v>
      </c>
      <c r="H571" s="33">
        <v>21119</v>
      </c>
      <c r="I571" s="33">
        <v>1059</v>
      </c>
      <c r="J571" s="33">
        <v>38657</v>
      </c>
    </row>
    <row r="572" spans="1:10" x14ac:dyDescent="0.55000000000000004">
      <c r="A572" s="19">
        <v>44423</v>
      </c>
      <c r="B572" s="33">
        <v>133</v>
      </c>
      <c r="C572" s="33">
        <v>13503</v>
      </c>
      <c r="D572" s="33">
        <v>199</v>
      </c>
      <c r="E572" s="33">
        <v>1955</v>
      </c>
      <c r="F572" s="33">
        <v>868</v>
      </c>
      <c r="G572" s="33">
        <v>235</v>
      </c>
      <c r="H572" s="33">
        <v>21144</v>
      </c>
      <c r="I572" s="33">
        <v>1059</v>
      </c>
      <c r="J572" s="33">
        <v>39096</v>
      </c>
    </row>
    <row r="573" spans="1:10" x14ac:dyDescent="0.55000000000000004">
      <c r="A573" s="19">
        <v>44424</v>
      </c>
      <c r="B573" s="33">
        <v>152</v>
      </c>
      <c r="C573" s="33">
        <v>13978</v>
      </c>
      <c r="D573" s="33">
        <v>200</v>
      </c>
      <c r="E573" s="33">
        <v>1955</v>
      </c>
      <c r="F573" s="33">
        <v>868</v>
      </c>
      <c r="G573" s="33">
        <v>235</v>
      </c>
      <c r="H573" s="33">
        <v>21166</v>
      </c>
      <c r="I573" s="33">
        <v>1061</v>
      </c>
      <c r="J573" s="33">
        <v>39615</v>
      </c>
    </row>
    <row r="574" spans="1:10" x14ac:dyDescent="0.55000000000000004">
      <c r="A574" s="19">
        <v>44425</v>
      </c>
      <c r="B574" s="33">
        <v>169</v>
      </c>
      <c r="C574" s="33">
        <v>14416</v>
      </c>
      <c r="D574" s="33">
        <v>200</v>
      </c>
      <c r="E574" s="33">
        <v>1957</v>
      </c>
      <c r="F574" s="33">
        <v>868</v>
      </c>
      <c r="G574" s="33">
        <v>235</v>
      </c>
      <c r="H574" s="33">
        <v>21191</v>
      </c>
      <c r="I574" s="33">
        <v>1061</v>
      </c>
      <c r="J574" s="33">
        <v>40097</v>
      </c>
    </row>
    <row r="575" spans="1:10" x14ac:dyDescent="0.55000000000000004">
      <c r="A575" s="19">
        <v>44426</v>
      </c>
      <c r="B575" s="33">
        <v>191</v>
      </c>
      <c r="C575" s="33">
        <v>15043</v>
      </c>
      <c r="D575" s="33">
        <v>200</v>
      </c>
      <c r="E575" s="33">
        <v>1961</v>
      </c>
      <c r="F575" s="33">
        <v>868</v>
      </c>
      <c r="G575" s="33">
        <v>235</v>
      </c>
      <c r="H575" s="33">
        <v>21214</v>
      </c>
      <c r="I575" s="33">
        <v>1062</v>
      </c>
      <c r="J575" s="33">
        <v>40774</v>
      </c>
    </row>
    <row r="576" spans="1:10" x14ac:dyDescent="0.55000000000000004">
      <c r="A576" s="19">
        <v>44427</v>
      </c>
      <c r="B576" s="33">
        <v>207</v>
      </c>
      <c r="C576" s="33">
        <v>15717</v>
      </c>
      <c r="D576" s="33">
        <v>200</v>
      </c>
      <c r="E576" s="33">
        <v>1961</v>
      </c>
      <c r="F576" s="33">
        <v>869</v>
      </c>
      <c r="G576" s="33">
        <v>235</v>
      </c>
      <c r="H576" s="33">
        <v>21271</v>
      </c>
      <c r="I576" s="33">
        <v>1062</v>
      </c>
      <c r="J576" s="33">
        <v>41522</v>
      </c>
    </row>
    <row r="577" spans="1:10" x14ac:dyDescent="0.55000000000000004">
      <c r="A577" s="19">
        <v>44428</v>
      </c>
      <c r="B577" s="33">
        <v>218</v>
      </c>
      <c r="C577" s="33">
        <v>16353</v>
      </c>
      <c r="D577" s="33">
        <v>200</v>
      </c>
      <c r="E577" s="33">
        <v>1962</v>
      </c>
      <c r="F577" s="33">
        <v>869</v>
      </c>
      <c r="G577" s="33">
        <v>235</v>
      </c>
      <c r="H577" s="33">
        <v>21328</v>
      </c>
      <c r="I577" s="33">
        <v>1063</v>
      </c>
      <c r="J577" s="33">
        <v>42228</v>
      </c>
    </row>
    <row r="578" spans="1:10" x14ac:dyDescent="0.55000000000000004">
      <c r="A578" s="19">
        <v>44429</v>
      </c>
      <c r="B578" s="33">
        <v>226</v>
      </c>
      <c r="C578" s="33">
        <v>17173</v>
      </c>
      <c r="D578" s="33">
        <v>200</v>
      </c>
      <c r="E578" s="33">
        <v>1964</v>
      </c>
      <c r="F578" s="33">
        <v>869</v>
      </c>
      <c r="G578" s="33">
        <v>235</v>
      </c>
      <c r="H578" s="33">
        <v>21389</v>
      </c>
      <c r="I578" s="33">
        <v>1063</v>
      </c>
      <c r="J578" s="33">
        <v>43119</v>
      </c>
    </row>
    <row r="579" spans="1:10" x14ac:dyDescent="0.55000000000000004">
      <c r="A579" s="19">
        <v>44430</v>
      </c>
      <c r="B579" s="33">
        <v>245</v>
      </c>
      <c r="C579" s="33">
        <v>17997</v>
      </c>
      <c r="D579" s="33">
        <v>200</v>
      </c>
      <c r="E579" s="33">
        <v>1964</v>
      </c>
      <c r="F579" s="33">
        <v>869</v>
      </c>
      <c r="G579" s="33">
        <v>235</v>
      </c>
      <c r="H579" s="33">
        <v>21455</v>
      </c>
      <c r="I579" s="33">
        <v>1063</v>
      </c>
      <c r="J579" s="33">
        <v>44028</v>
      </c>
    </row>
    <row r="580" spans="1:10" x14ac:dyDescent="0.55000000000000004">
      <c r="A580" s="19">
        <v>44431</v>
      </c>
      <c r="B580" s="33">
        <v>261</v>
      </c>
      <c r="C580" s="33">
        <v>18800</v>
      </c>
      <c r="D580" s="33">
        <v>200</v>
      </c>
      <c r="E580" s="33">
        <v>1966</v>
      </c>
      <c r="F580" s="33">
        <v>870</v>
      </c>
      <c r="G580" s="33">
        <v>235</v>
      </c>
      <c r="H580" s="33">
        <v>21526</v>
      </c>
      <c r="I580" s="33">
        <v>1064</v>
      </c>
      <c r="J580" s="33">
        <v>44922</v>
      </c>
    </row>
    <row r="581" spans="1:10" x14ac:dyDescent="0.55000000000000004">
      <c r="A581" s="19">
        <v>44432</v>
      </c>
      <c r="B581" s="33">
        <v>291</v>
      </c>
      <c r="C581" s="33">
        <v>19545</v>
      </c>
      <c r="D581" s="33">
        <v>200</v>
      </c>
      <c r="E581" s="33">
        <v>1972</v>
      </c>
      <c r="F581" s="33">
        <v>870</v>
      </c>
      <c r="G581" s="33">
        <v>235</v>
      </c>
      <c r="H581" s="33">
        <v>21573</v>
      </c>
      <c r="I581" s="33">
        <v>1064</v>
      </c>
      <c r="J581" s="33">
        <v>45750</v>
      </c>
    </row>
    <row r="582" spans="1:10" x14ac:dyDescent="0.55000000000000004">
      <c r="A582" s="19">
        <v>44433</v>
      </c>
      <c r="B582" s="33">
        <v>300</v>
      </c>
      <c r="C582" s="33">
        <v>20455</v>
      </c>
      <c r="D582" s="33">
        <v>200</v>
      </c>
      <c r="E582" s="33">
        <v>1970</v>
      </c>
      <c r="F582" s="33">
        <v>870</v>
      </c>
      <c r="G582" s="33">
        <v>235</v>
      </c>
      <c r="H582" s="33">
        <v>21614</v>
      </c>
      <c r="I582" s="33">
        <v>1084</v>
      </c>
      <c r="J582" s="33">
        <v>46728</v>
      </c>
    </row>
    <row r="583" spans="1:10" x14ac:dyDescent="0.55000000000000004">
      <c r="A583" s="19">
        <v>44434</v>
      </c>
      <c r="B583" s="33">
        <v>314</v>
      </c>
      <c r="C583" s="33">
        <v>21471</v>
      </c>
      <c r="D583" s="33">
        <v>201</v>
      </c>
      <c r="E583" s="33">
        <v>1972</v>
      </c>
      <c r="F583" s="33">
        <v>870</v>
      </c>
      <c r="G583" s="33">
        <v>235</v>
      </c>
      <c r="H583" s="33">
        <v>21693</v>
      </c>
      <c r="I583" s="33">
        <v>1084</v>
      </c>
      <c r="J583" s="33">
        <v>47840</v>
      </c>
    </row>
    <row r="584" spans="1:10" x14ac:dyDescent="0.55000000000000004">
      <c r="A584" s="19">
        <v>44435</v>
      </c>
      <c r="B584" s="33">
        <v>335</v>
      </c>
      <c r="C584" s="33">
        <v>22346</v>
      </c>
      <c r="D584" s="33">
        <v>201</v>
      </c>
      <c r="E584" s="33">
        <v>1973</v>
      </c>
      <c r="F584" s="33">
        <v>870</v>
      </c>
      <c r="G584" s="33">
        <v>235</v>
      </c>
      <c r="H584" s="33">
        <v>21771</v>
      </c>
      <c r="I584" s="33">
        <v>1084</v>
      </c>
      <c r="J584" s="33">
        <v>48815</v>
      </c>
    </row>
    <row r="585" spans="1:10" x14ac:dyDescent="0.55000000000000004">
      <c r="A585" s="19">
        <v>44436</v>
      </c>
      <c r="B585" s="33">
        <v>361</v>
      </c>
      <c r="C585" s="33">
        <v>23372</v>
      </c>
      <c r="D585" s="33">
        <v>201</v>
      </c>
      <c r="E585" s="33">
        <v>1977</v>
      </c>
      <c r="F585" s="33">
        <v>871</v>
      </c>
      <c r="G585" s="33">
        <v>235</v>
      </c>
      <c r="H585" s="33">
        <v>21834</v>
      </c>
      <c r="I585" s="33">
        <v>1086</v>
      </c>
      <c r="J585" s="33">
        <v>49937</v>
      </c>
    </row>
    <row r="586" spans="1:10" x14ac:dyDescent="0.55000000000000004">
      <c r="A586" s="19">
        <v>44437</v>
      </c>
      <c r="B586" s="33">
        <v>374</v>
      </c>
      <c r="C586" s="33">
        <v>24585</v>
      </c>
      <c r="D586" s="33">
        <v>201</v>
      </c>
      <c r="E586" s="33">
        <v>1978</v>
      </c>
      <c r="F586" s="33">
        <v>871</v>
      </c>
      <c r="G586" s="33">
        <v>235</v>
      </c>
      <c r="H586" s="33">
        <v>21926</v>
      </c>
      <c r="I586" s="33">
        <v>1086</v>
      </c>
      <c r="J586" s="33">
        <v>51256</v>
      </c>
    </row>
    <row r="587" spans="1:10" x14ac:dyDescent="0.55000000000000004">
      <c r="A587" s="19">
        <v>44438</v>
      </c>
      <c r="B587" s="33">
        <v>385</v>
      </c>
      <c r="C587" s="33">
        <v>25858</v>
      </c>
      <c r="D587" s="33">
        <v>202</v>
      </c>
      <c r="E587" s="33">
        <v>1979</v>
      </c>
      <c r="F587" s="33">
        <v>871</v>
      </c>
      <c r="G587" s="33">
        <v>235</v>
      </c>
      <c r="H587" s="33">
        <v>21996</v>
      </c>
      <c r="I587" s="33">
        <v>1086</v>
      </c>
      <c r="J587" s="33">
        <v>52612</v>
      </c>
    </row>
    <row r="588" spans="1:10" x14ac:dyDescent="0.55000000000000004">
      <c r="A588" s="19">
        <v>44439</v>
      </c>
      <c r="B588" s="33">
        <v>398</v>
      </c>
      <c r="C588" s="33">
        <v>27009</v>
      </c>
      <c r="D588" s="33">
        <v>202</v>
      </c>
      <c r="E588" s="33">
        <v>1979</v>
      </c>
      <c r="F588" s="33">
        <v>871</v>
      </c>
      <c r="G588" s="33">
        <v>235</v>
      </c>
      <c r="H588" s="33">
        <v>22071</v>
      </c>
      <c r="I588" s="33">
        <v>1086</v>
      </c>
      <c r="J588" s="33">
        <v>53851</v>
      </c>
    </row>
    <row r="589" spans="1:10" x14ac:dyDescent="0.55000000000000004">
      <c r="A589" s="19">
        <v>44440</v>
      </c>
      <c r="B589" s="33">
        <v>421</v>
      </c>
      <c r="C589" s="33">
        <v>28111</v>
      </c>
      <c r="D589" s="33">
        <v>202</v>
      </c>
      <c r="E589" s="33">
        <v>1980</v>
      </c>
      <c r="F589" s="33">
        <v>871</v>
      </c>
      <c r="G589" s="33">
        <v>235</v>
      </c>
      <c r="H589" s="33">
        <v>22187</v>
      </c>
      <c r="I589" s="33">
        <v>1086</v>
      </c>
      <c r="J589" s="33">
        <v>55093</v>
      </c>
    </row>
    <row r="590" spans="1:10" x14ac:dyDescent="0.55000000000000004">
      <c r="A590" s="19">
        <v>44441</v>
      </c>
      <c r="B590" s="33">
        <v>433</v>
      </c>
      <c r="C590" s="33">
        <v>29391</v>
      </c>
      <c r="D590" s="33">
        <v>202</v>
      </c>
      <c r="E590" s="33">
        <v>1982</v>
      </c>
      <c r="F590" s="33">
        <v>875</v>
      </c>
      <c r="G590" s="33">
        <v>235</v>
      </c>
      <c r="H590" s="33">
        <v>22361</v>
      </c>
      <c r="I590" s="33">
        <v>1086</v>
      </c>
      <c r="J590" s="33">
        <v>56565</v>
      </c>
    </row>
    <row r="591" spans="1:10" x14ac:dyDescent="0.55000000000000004">
      <c r="A591" s="19">
        <v>44442</v>
      </c>
      <c r="B591" s="33">
        <v>451</v>
      </c>
      <c r="C591" s="33">
        <v>30807</v>
      </c>
      <c r="D591" s="33">
        <v>202</v>
      </c>
      <c r="E591" s="33">
        <v>1982</v>
      </c>
      <c r="F591" s="33">
        <v>877</v>
      </c>
      <c r="G591" s="33">
        <v>235</v>
      </c>
      <c r="H591" s="33">
        <v>22570</v>
      </c>
      <c r="I591" s="33">
        <v>1086</v>
      </c>
      <c r="J591" s="33">
        <v>58210</v>
      </c>
    </row>
    <row r="592" spans="1:10" x14ac:dyDescent="0.55000000000000004">
      <c r="A592" s="19">
        <v>44443</v>
      </c>
      <c r="B592" s="33">
        <v>483</v>
      </c>
      <c r="C592" s="33">
        <v>32323</v>
      </c>
      <c r="D592" s="33">
        <v>202</v>
      </c>
      <c r="E592" s="33">
        <v>1984</v>
      </c>
      <c r="F592" s="33">
        <v>879</v>
      </c>
      <c r="G592" s="33">
        <v>235</v>
      </c>
      <c r="H592" s="33">
        <v>22759</v>
      </c>
      <c r="I592" s="33">
        <v>1086</v>
      </c>
      <c r="J592" s="33">
        <v>59951</v>
      </c>
    </row>
    <row r="593" spans="1:10" x14ac:dyDescent="0.55000000000000004">
      <c r="A593" s="19">
        <v>44444</v>
      </c>
      <c r="B593" s="33">
        <v>498</v>
      </c>
      <c r="C593" s="33">
        <v>33782</v>
      </c>
      <c r="D593" s="33">
        <v>202</v>
      </c>
      <c r="E593" s="33">
        <v>1984</v>
      </c>
      <c r="F593" s="33">
        <v>880</v>
      </c>
      <c r="G593" s="33">
        <v>235</v>
      </c>
      <c r="H593" s="33">
        <v>22942</v>
      </c>
      <c r="I593" s="33">
        <v>1086</v>
      </c>
      <c r="J593" s="33">
        <v>61609</v>
      </c>
    </row>
    <row r="594" spans="1:10" x14ac:dyDescent="0.55000000000000004">
      <c r="A594" s="19">
        <v>44445</v>
      </c>
      <c r="B594" s="33">
        <v>509</v>
      </c>
      <c r="C594" s="33">
        <v>35062</v>
      </c>
      <c r="D594" s="33">
        <v>202</v>
      </c>
      <c r="E594" s="33">
        <v>1991</v>
      </c>
      <c r="F594" s="33">
        <v>881</v>
      </c>
      <c r="G594" s="33">
        <v>235</v>
      </c>
      <c r="H594" s="33">
        <v>23187</v>
      </c>
      <c r="I594" s="33">
        <v>1087</v>
      </c>
      <c r="J594" s="33">
        <v>63154</v>
      </c>
    </row>
    <row r="595" spans="1:10" x14ac:dyDescent="0.55000000000000004">
      <c r="A595" s="19">
        <v>44446</v>
      </c>
      <c r="B595" s="33">
        <v>528</v>
      </c>
      <c r="C595" s="33">
        <v>36267</v>
      </c>
      <c r="D595" s="33">
        <v>203</v>
      </c>
      <c r="E595" s="33">
        <v>1991</v>
      </c>
      <c r="F595" s="33">
        <v>888</v>
      </c>
      <c r="G595" s="33">
        <v>235</v>
      </c>
      <c r="H595" s="33">
        <v>23429</v>
      </c>
      <c r="I595" s="33">
        <v>1087</v>
      </c>
      <c r="J595" s="33">
        <v>64628</v>
      </c>
    </row>
    <row r="596" spans="1:10" x14ac:dyDescent="0.55000000000000004">
      <c r="A596" s="19">
        <v>44447</v>
      </c>
      <c r="B596" s="33">
        <v>548</v>
      </c>
      <c r="C596" s="33">
        <v>37724</v>
      </c>
      <c r="D596" s="33">
        <v>203</v>
      </c>
      <c r="E596" s="33">
        <v>1991</v>
      </c>
      <c r="F596" s="33">
        <v>889</v>
      </c>
      <c r="G596" s="33">
        <v>235</v>
      </c>
      <c r="H596" s="33">
        <v>23641</v>
      </c>
      <c r="I596" s="33">
        <v>1087</v>
      </c>
      <c r="J596" s="33">
        <v>66318</v>
      </c>
    </row>
    <row r="597" spans="1:10" x14ac:dyDescent="0.55000000000000004">
      <c r="A597" s="19">
        <v>44448</v>
      </c>
      <c r="B597" s="33">
        <v>563</v>
      </c>
      <c r="C597" s="33">
        <v>39108</v>
      </c>
      <c r="D597" s="33">
        <v>203</v>
      </c>
      <c r="E597" s="33">
        <v>1993</v>
      </c>
      <c r="F597" s="33">
        <v>891</v>
      </c>
      <c r="G597" s="33">
        <v>235</v>
      </c>
      <c r="H597" s="33">
        <v>23964</v>
      </c>
      <c r="I597" s="33">
        <v>1088</v>
      </c>
      <c r="J597" s="33">
        <v>68045</v>
      </c>
    </row>
    <row r="598" spans="1:10" x14ac:dyDescent="0.55000000000000004">
      <c r="A598" s="19">
        <v>44449</v>
      </c>
      <c r="B598" s="33">
        <v>587</v>
      </c>
      <c r="C598" s="33">
        <v>40616</v>
      </c>
      <c r="D598" s="33">
        <v>203</v>
      </c>
      <c r="E598" s="33">
        <v>1994</v>
      </c>
      <c r="F598" s="33">
        <v>891</v>
      </c>
      <c r="G598" s="33">
        <v>235</v>
      </c>
      <c r="H598" s="33">
        <v>24297</v>
      </c>
      <c r="I598" s="33">
        <v>1088</v>
      </c>
      <c r="J598" s="33">
        <v>69911</v>
      </c>
    </row>
    <row r="599" spans="1:10" x14ac:dyDescent="0.55000000000000004">
      <c r="A599" s="19">
        <v>44450</v>
      </c>
      <c r="B599" s="33">
        <v>602</v>
      </c>
      <c r="C599" s="33">
        <v>42189</v>
      </c>
      <c r="D599" s="33">
        <v>203</v>
      </c>
      <c r="E599" s="33">
        <v>2002</v>
      </c>
      <c r="F599" s="33">
        <v>892</v>
      </c>
      <c r="G599" s="33">
        <v>235</v>
      </c>
      <c r="H599" s="33">
        <v>24744</v>
      </c>
      <c r="I599" s="33">
        <v>1088</v>
      </c>
      <c r="J599" s="33">
        <v>71955</v>
      </c>
    </row>
    <row r="600" spans="1:10" x14ac:dyDescent="0.55000000000000004">
      <c r="A600" s="19">
        <v>44451</v>
      </c>
      <c r="B600" s="33">
        <v>617</v>
      </c>
      <c r="C600" s="33">
        <v>43436</v>
      </c>
      <c r="D600" s="33">
        <v>203</v>
      </c>
      <c r="E600" s="33">
        <v>2003</v>
      </c>
      <c r="F600" s="33">
        <v>894</v>
      </c>
      <c r="G600" s="33">
        <v>235</v>
      </c>
      <c r="H600" s="33">
        <v>25128</v>
      </c>
      <c r="I600" s="33">
        <v>1089</v>
      </c>
      <c r="J600" s="33">
        <v>73605</v>
      </c>
    </row>
    <row r="601" spans="1:10" x14ac:dyDescent="0.55000000000000004">
      <c r="A601" s="19">
        <v>44452</v>
      </c>
      <c r="B601" s="33">
        <v>630</v>
      </c>
      <c r="C601" s="33">
        <v>44674</v>
      </c>
      <c r="D601" s="33">
        <v>203</v>
      </c>
      <c r="E601" s="33">
        <v>2007</v>
      </c>
      <c r="F601" s="33">
        <v>895</v>
      </c>
      <c r="G601" s="33">
        <v>235</v>
      </c>
      <c r="H601" s="33">
        <v>25591</v>
      </c>
      <c r="I601" s="33">
        <v>1089</v>
      </c>
      <c r="J601" s="33">
        <v>75324</v>
      </c>
    </row>
    <row r="602" spans="1:10" x14ac:dyDescent="0.55000000000000004">
      <c r="A602" s="19">
        <v>44453</v>
      </c>
      <c r="B602" s="33">
        <v>652</v>
      </c>
      <c r="C602" s="33">
        <v>45782</v>
      </c>
      <c r="D602" s="33">
        <v>203</v>
      </c>
      <c r="E602" s="33">
        <v>2009</v>
      </c>
      <c r="F602" s="33">
        <v>896</v>
      </c>
      <c r="G602" s="33">
        <v>235</v>
      </c>
      <c r="H602" s="33">
        <v>26029</v>
      </c>
      <c r="I602" s="33">
        <v>1089</v>
      </c>
      <c r="J602" s="33">
        <v>76895</v>
      </c>
    </row>
    <row r="603" spans="1:10" x14ac:dyDescent="0.55000000000000004">
      <c r="A603" s="19">
        <v>44454</v>
      </c>
      <c r="B603" s="33">
        <v>665</v>
      </c>
      <c r="C603" s="33">
        <v>47007</v>
      </c>
      <c r="D603" s="33">
        <v>204</v>
      </c>
      <c r="E603" s="33">
        <v>2010</v>
      </c>
      <c r="F603" s="33">
        <v>896</v>
      </c>
      <c r="G603" s="33">
        <v>235</v>
      </c>
      <c r="H603" s="33">
        <v>26439</v>
      </c>
      <c r="I603" s="33">
        <v>1089</v>
      </c>
      <c r="J603" s="33">
        <v>78545</v>
      </c>
    </row>
    <row r="604" spans="1:10" x14ac:dyDescent="0.55000000000000004">
      <c r="A604" s="19">
        <v>44455</v>
      </c>
      <c r="B604" s="33">
        <v>680</v>
      </c>
      <c r="C604" s="33">
        <v>48341</v>
      </c>
      <c r="D604" s="33">
        <v>204</v>
      </c>
      <c r="E604" s="33">
        <v>2013</v>
      </c>
      <c r="F604" s="33">
        <v>898</v>
      </c>
      <c r="G604" s="33">
        <v>235</v>
      </c>
      <c r="H604" s="33">
        <v>26942</v>
      </c>
      <c r="I604" s="33">
        <v>1089</v>
      </c>
      <c r="J604" s="33">
        <v>80402</v>
      </c>
    </row>
    <row r="605" spans="1:10" x14ac:dyDescent="0.55000000000000004">
      <c r="A605" s="19">
        <v>44456</v>
      </c>
      <c r="B605" s="33">
        <v>710</v>
      </c>
      <c r="C605" s="33">
        <v>49611</v>
      </c>
      <c r="D605" s="33">
        <v>204</v>
      </c>
      <c r="E605" s="33">
        <v>2014</v>
      </c>
      <c r="F605" s="33">
        <v>898</v>
      </c>
      <c r="G605" s="33">
        <v>235</v>
      </c>
      <c r="H605" s="33">
        <v>27439</v>
      </c>
      <c r="I605" s="33">
        <v>1091</v>
      </c>
      <c r="J605" s="33">
        <v>82202</v>
      </c>
    </row>
    <row r="606" spans="1:10" x14ac:dyDescent="0.55000000000000004">
      <c r="A606" s="19">
        <v>44457</v>
      </c>
      <c r="B606" s="33">
        <v>725</v>
      </c>
      <c r="C606" s="33">
        <v>50919</v>
      </c>
      <c r="D606" s="33">
        <v>204</v>
      </c>
      <c r="E606" s="33">
        <v>2015</v>
      </c>
      <c r="F606" s="33">
        <v>898</v>
      </c>
      <c r="G606" s="33">
        <v>235</v>
      </c>
      <c r="H606" s="33">
        <v>27968</v>
      </c>
      <c r="I606" s="33">
        <v>1092</v>
      </c>
      <c r="J606" s="33">
        <v>84056</v>
      </c>
    </row>
    <row r="607" spans="1:10" x14ac:dyDescent="0.55000000000000004">
      <c r="A607" s="19">
        <v>44458</v>
      </c>
      <c r="B607" s="33">
        <v>742</v>
      </c>
      <c r="C607" s="33">
        <v>51986</v>
      </c>
      <c r="D607" s="33">
        <v>204</v>
      </c>
      <c r="E607" s="33">
        <v>2015</v>
      </c>
      <c r="F607" s="33">
        <v>898</v>
      </c>
      <c r="G607" s="33">
        <v>235</v>
      </c>
      <c r="H607" s="33">
        <v>28456</v>
      </c>
      <c r="I607" s="33">
        <v>1093</v>
      </c>
      <c r="J607" s="33">
        <v>85629</v>
      </c>
    </row>
    <row r="608" spans="1:10" x14ac:dyDescent="0.55000000000000004">
      <c r="A608" s="19">
        <v>44459</v>
      </c>
      <c r="B608" s="33">
        <v>749</v>
      </c>
      <c r="C608" s="33">
        <v>52894</v>
      </c>
      <c r="D608" s="33">
        <v>206</v>
      </c>
      <c r="E608" s="33">
        <v>2017</v>
      </c>
      <c r="F608" s="33">
        <v>898</v>
      </c>
      <c r="G608" s="33">
        <v>235</v>
      </c>
      <c r="H608" s="33">
        <v>29008</v>
      </c>
      <c r="I608" s="33">
        <v>1094</v>
      </c>
      <c r="J608" s="33">
        <v>87101</v>
      </c>
    </row>
    <row r="609" spans="1:10" x14ac:dyDescent="0.55000000000000004">
      <c r="A609" s="19">
        <v>44460</v>
      </c>
      <c r="B609" s="33">
        <v>765</v>
      </c>
      <c r="C609" s="33">
        <v>53898</v>
      </c>
      <c r="D609" s="33">
        <v>206</v>
      </c>
      <c r="E609" s="33">
        <v>2018</v>
      </c>
      <c r="F609" s="33">
        <v>898</v>
      </c>
      <c r="G609" s="33">
        <v>235</v>
      </c>
      <c r="H609" s="33">
        <v>29596</v>
      </c>
      <c r="I609" s="33">
        <v>1094</v>
      </c>
      <c r="J609" s="33">
        <v>88710</v>
      </c>
    </row>
    <row r="610" spans="1:10" x14ac:dyDescent="0.55000000000000004">
      <c r="A610" s="19">
        <v>44461</v>
      </c>
      <c r="B610" s="33">
        <v>782</v>
      </c>
      <c r="C610" s="33">
        <v>54919</v>
      </c>
      <c r="D610" s="33">
        <v>208</v>
      </c>
      <c r="E610" s="33">
        <v>2019</v>
      </c>
      <c r="F610" s="33">
        <v>899</v>
      </c>
      <c r="G610" s="33">
        <v>235</v>
      </c>
      <c r="H610" s="33">
        <v>30216</v>
      </c>
      <c r="I610" s="33">
        <v>1094</v>
      </c>
      <c r="J610" s="33">
        <v>90372</v>
      </c>
    </row>
    <row r="611" spans="1:10" x14ac:dyDescent="0.55000000000000004">
      <c r="A611" s="19">
        <v>44462</v>
      </c>
      <c r="B611" s="33">
        <v>798</v>
      </c>
      <c r="C611" s="33">
        <v>55962</v>
      </c>
      <c r="D611" s="33">
        <v>208</v>
      </c>
      <c r="E611" s="33">
        <v>2021</v>
      </c>
      <c r="F611" s="33">
        <v>900</v>
      </c>
      <c r="G611" s="33">
        <v>235</v>
      </c>
      <c r="H611" s="33">
        <v>30961</v>
      </c>
      <c r="I611" s="33">
        <v>1094</v>
      </c>
      <c r="J611" s="33">
        <v>92179</v>
      </c>
    </row>
    <row r="612" spans="1:10" x14ac:dyDescent="0.55000000000000004">
      <c r="A612" s="19">
        <v>44463</v>
      </c>
      <c r="B612" s="33">
        <v>817</v>
      </c>
      <c r="C612" s="33">
        <v>56988</v>
      </c>
      <c r="D612" s="33">
        <v>208</v>
      </c>
      <c r="E612" s="33">
        <v>2021</v>
      </c>
      <c r="F612" s="33">
        <v>900</v>
      </c>
      <c r="G612" s="33">
        <v>235</v>
      </c>
      <c r="H612" s="33">
        <v>31679</v>
      </c>
      <c r="I612" s="33">
        <v>1095</v>
      </c>
      <c r="J612" s="33">
        <v>93943</v>
      </c>
    </row>
    <row r="613" spans="1:10" x14ac:dyDescent="0.55000000000000004">
      <c r="A613" s="19">
        <v>44464</v>
      </c>
      <c r="B613" s="33">
        <v>849</v>
      </c>
      <c r="C613" s="33">
        <v>57983</v>
      </c>
      <c r="D613" s="33">
        <v>208</v>
      </c>
      <c r="E613" s="33">
        <v>2022</v>
      </c>
      <c r="F613" s="33">
        <v>900</v>
      </c>
      <c r="G613" s="33">
        <v>235</v>
      </c>
      <c r="H613" s="33">
        <v>32515</v>
      </c>
      <c r="I613" s="33">
        <v>1095</v>
      </c>
      <c r="J613" s="33">
        <v>95807</v>
      </c>
    </row>
    <row r="614" spans="1:10" x14ac:dyDescent="0.55000000000000004">
      <c r="A614" s="19">
        <v>44465</v>
      </c>
      <c r="B614" s="33">
        <v>874</v>
      </c>
      <c r="C614" s="33">
        <v>58931</v>
      </c>
      <c r="D614" s="33">
        <v>209</v>
      </c>
      <c r="E614" s="33">
        <v>2022</v>
      </c>
      <c r="F614" s="33">
        <v>901</v>
      </c>
      <c r="G614" s="33">
        <v>235</v>
      </c>
      <c r="H614" s="33">
        <v>33273</v>
      </c>
      <c r="I614" s="33">
        <v>1095</v>
      </c>
      <c r="J614" s="33">
        <v>97540</v>
      </c>
    </row>
    <row r="615" spans="1:10" x14ac:dyDescent="0.55000000000000004">
      <c r="A615" s="19">
        <v>44466</v>
      </c>
      <c r="B615" s="33">
        <v>893</v>
      </c>
      <c r="C615" s="33">
        <v>59709</v>
      </c>
      <c r="D615" s="33">
        <v>209</v>
      </c>
      <c r="E615" s="33">
        <v>2022</v>
      </c>
      <c r="F615" s="33">
        <v>901</v>
      </c>
      <c r="G615" s="33">
        <v>235</v>
      </c>
      <c r="H615" s="33">
        <v>33967</v>
      </c>
      <c r="I615" s="33">
        <v>1096</v>
      </c>
      <c r="J615" s="33">
        <v>99032</v>
      </c>
    </row>
    <row r="616" spans="1:10" x14ac:dyDescent="0.55000000000000004">
      <c r="A616" s="19">
        <v>44467</v>
      </c>
      <c r="B616" s="33">
        <v>906</v>
      </c>
      <c r="C616" s="33">
        <v>60561</v>
      </c>
      <c r="D616" s="33">
        <v>210</v>
      </c>
      <c r="E616" s="33">
        <v>2028</v>
      </c>
      <c r="F616" s="33">
        <v>901</v>
      </c>
      <c r="G616" s="33">
        <v>235</v>
      </c>
      <c r="H616" s="33">
        <v>34975</v>
      </c>
      <c r="I616" s="33">
        <v>1096</v>
      </c>
      <c r="J616" s="33">
        <v>100912</v>
      </c>
    </row>
    <row r="617" spans="1:10" x14ac:dyDescent="0.55000000000000004">
      <c r="A617" s="19">
        <v>44468</v>
      </c>
      <c r="B617" s="33">
        <v>928</v>
      </c>
      <c r="C617" s="33">
        <v>61420</v>
      </c>
      <c r="D617" s="33">
        <v>210</v>
      </c>
      <c r="E617" s="33">
        <v>2029</v>
      </c>
      <c r="F617" s="33">
        <v>901</v>
      </c>
      <c r="G617" s="33">
        <v>235</v>
      </c>
      <c r="H617" s="33">
        <v>35904</v>
      </c>
      <c r="I617" s="33">
        <v>1096</v>
      </c>
      <c r="J617" s="33">
        <v>102723</v>
      </c>
    </row>
    <row r="618" spans="1:10" x14ac:dyDescent="0.55000000000000004">
      <c r="A618" s="19">
        <v>44469</v>
      </c>
      <c r="B618" s="33">
        <v>959</v>
      </c>
      <c r="C618" s="33">
        <v>62353</v>
      </c>
      <c r="D618" s="33">
        <v>211</v>
      </c>
      <c r="E618" s="33">
        <v>2035</v>
      </c>
      <c r="F618" s="33">
        <v>901</v>
      </c>
      <c r="G618" s="33">
        <v>235</v>
      </c>
      <c r="H618" s="33">
        <v>37333</v>
      </c>
      <c r="I618" s="33">
        <v>1096</v>
      </c>
      <c r="J618" s="33">
        <v>105123</v>
      </c>
    </row>
    <row r="619" spans="1:10" x14ac:dyDescent="0.55000000000000004">
      <c r="A619" s="19">
        <v>44470</v>
      </c>
      <c r="B619" s="33">
        <v>1011</v>
      </c>
      <c r="C619" s="33">
        <v>63212</v>
      </c>
      <c r="D619" s="33">
        <v>212</v>
      </c>
      <c r="E619" s="33">
        <v>2039</v>
      </c>
      <c r="F619" s="33">
        <v>902</v>
      </c>
      <c r="G619" s="33">
        <v>235</v>
      </c>
      <c r="H619" s="33">
        <v>38464</v>
      </c>
      <c r="I619" s="33">
        <v>1096</v>
      </c>
      <c r="J619" s="33">
        <v>107171</v>
      </c>
    </row>
    <row r="620" spans="1:10" x14ac:dyDescent="0.55000000000000004">
      <c r="A620" s="19">
        <v>44471</v>
      </c>
      <c r="B620" s="33">
        <v>1063</v>
      </c>
      <c r="C620" s="33">
        <v>64014</v>
      </c>
      <c r="D620" s="33">
        <v>212</v>
      </c>
      <c r="E620" s="33">
        <v>2042</v>
      </c>
      <c r="F620" s="33">
        <v>904</v>
      </c>
      <c r="G620" s="33">
        <v>235</v>
      </c>
      <c r="H620" s="33">
        <v>39749</v>
      </c>
      <c r="I620" s="33">
        <v>1096</v>
      </c>
      <c r="J620" s="33">
        <v>109315</v>
      </c>
    </row>
    <row r="621" spans="1:10" x14ac:dyDescent="0.55000000000000004">
      <c r="A621" s="19">
        <v>44472</v>
      </c>
      <c r="B621" s="33">
        <v>1101</v>
      </c>
      <c r="C621" s="33">
        <v>64668</v>
      </c>
      <c r="D621" s="33">
        <v>212</v>
      </c>
      <c r="E621" s="33">
        <v>2043</v>
      </c>
      <c r="F621" s="33">
        <v>905</v>
      </c>
      <c r="G621" s="33">
        <v>236</v>
      </c>
      <c r="H621" s="33">
        <v>41128</v>
      </c>
      <c r="I621" s="33">
        <v>1099</v>
      </c>
      <c r="J621" s="33">
        <v>111392</v>
      </c>
    </row>
    <row r="622" spans="1:10" x14ac:dyDescent="0.55000000000000004">
      <c r="A622" s="19">
        <v>44473</v>
      </c>
      <c r="B622" s="33">
        <v>1129</v>
      </c>
      <c r="C622" s="33">
        <v>65279</v>
      </c>
      <c r="D622" s="33">
        <v>212</v>
      </c>
      <c r="E622" s="33">
        <v>2046</v>
      </c>
      <c r="F622" s="33">
        <v>906</v>
      </c>
      <c r="G622" s="33">
        <v>236</v>
      </c>
      <c r="H622" s="33">
        <v>42494</v>
      </c>
      <c r="I622" s="33">
        <v>1109</v>
      </c>
      <c r="J622" s="33">
        <v>113411</v>
      </c>
    </row>
    <row r="623" spans="1:10" x14ac:dyDescent="0.55000000000000004">
      <c r="A623" s="19">
        <v>44474</v>
      </c>
      <c r="B623" s="33">
        <v>1162</v>
      </c>
      <c r="C623" s="33">
        <v>65876</v>
      </c>
      <c r="D623" s="33">
        <v>212</v>
      </c>
      <c r="E623" s="33">
        <v>2048</v>
      </c>
      <c r="F623" s="33">
        <v>907</v>
      </c>
      <c r="G623" s="33">
        <v>236</v>
      </c>
      <c r="H623" s="33">
        <v>44251</v>
      </c>
      <c r="I623" s="33">
        <v>1110</v>
      </c>
      <c r="J623" s="33">
        <v>115802</v>
      </c>
    </row>
    <row r="624" spans="1:10" x14ac:dyDescent="0.55000000000000004">
      <c r="A624" s="19">
        <v>44475</v>
      </c>
      <c r="B624" s="33">
        <v>1190</v>
      </c>
      <c r="C624" s="33">
        <v>66456</v>
      </c>
      <c r="D624" s="33">
        <v>212</v>
      </c>
      <c r="E624" s="33">
        <v>2051</v>
      </c>
      <c r="F624" s="33">
        <v>907</v>
      </c>
      <c r="G624" s="33">
        <v>236</v>
      </c>
      <c r="H624" s="33">
        <v>45664</v>
      </c>
      <c r="I624" s="33">
        <v>1110</v>
      </c>
      <c r="J624" s="33">
        <v>117826</v>
      </c>
    </row>
    <row r="625" spans="1:10" x14ac:dyDescent="0.55000000000000004">
      <c r="A625" s="19">
        <v>44476</v>
      </c>
      <c r="B625" s="33">
        <v>1231</v>
      </c>
      <c r="C625" s="33">
        <v>67024</v>
      </c>
      <c r="D625" s="33">
        <v>213</v>
      </c>
      <c r="E625" s="33">
        <v>2056</v>
      </c>
      <c r="F625" s="33">
        <v>907</v>
      </c>
      <c r="G625" s="33">
        <v>236</v>
      </c>
      <c r="H625" s="33">
        <v>47266</v>
      </c>
      <c r="I625" s="33">
        <v>1110</v>
      </c>
      <c r="J625" s="33">
        <v>120043</v>
      </c>
    </row>
    <row r="626" spans="1:10" x14ac:dyDescent="0.55000000000000004">
      <c r="A626" s="19">
        <v>44477</v>
      </c>
      <c r="B626" s="33">
        <v>1271</v>
      </c>
      <c r="C626" s="33">
        <v>67669</v>
      </c>
      <c r="D626" s="33">
        <v>213</v>
      </c>
      <c r="E626" s="33">
        <v>2056</v>
      </c>
      <c r="F626" s="33">
        <v>908</v>
      </c>
      <c r="G626" s="33">
        <v>236</v>
      </c>
      <c r="H626" s="33">
        <v>49089</v>
      </c>
      <c r="I626" s="33">
        <v>1110</v>
      </c>
      <c r="J626" s="33">
        <v>122552</v>
      </c>
    </row>
    <row r="627" spans="1:10" x14ac:dyDescent="0.55000000000000004">
      <c r="A627" s="19">
        <v>44478</v>
      </c>
      <c r="B627" s="33">
        <v>1296</v>
      </c>
      <c r="C627" s="33">
        <v>68246</v>
      </c>
      <c r="D627" s="33">
        <v>214</v>
      </c>
      <c r="E627" s="33">
        <v>2059</v>
      </c>
      <c r="F627" s="33">
        <v>909</v>
      </c>
      <c r="G627" s="33">
        <v>236</v>
      </c>
      <c r="H627" s="33">
        <v>51012</v>
      </c>
      <c r="I627" s="33">
        <v>1110</v>
      </c>
      <c r="J627" s="33">
        <v>125082</v>
      </c>
    </row>
    <row r="628" spans="1:10" x14ac:dyDescent="0.55000000000000004">
      <c r="A628" s="19">
        <v>44479</v>
      </c>
      <c r="B628" s="33">
        <v>1326</v>
      </c>
      <c r="C628" s="33">
        <v>68712</v>
      </c>
      <c r="D628" s="33">
        <v>214</v>
      </c>
      <c r="E628" s="33">
        <v>2062</v>
      </c>
      <c r="F628" s="33">
        <v>910</v>
      </c>
      <c r="G628" s="33">
        <v>236</v>
      </c>
      <c r="H628" s="33">
        <v>52884</v>
      </c>
      <c r="I628" s="33">
        <v>1110</v>
      </c>
      <c r="J628" s="33">
        <v>127454</v>
      </c>
    </row>
    <row r="629" spans="1:10" x14ac:dyDescent="0.55000000000000004">
      <c r="A629" s="19">
        <v>44480</v>
      </c>
      <c r="B629" s="33">
        <v>1358</v>
      </c>
      <c r="C629" s="33">
        <v>69205</v>
      </c>
      <c r="D629" s="33">
        <v>215</v>
      </c>
      <c r="E629" s="33">
        <v>2063</v>
      </c>
      <c r="F629" s="33">
        <v>913</v>
      </c>
      <c r="G629" s="33">
        <v>236</v>
      </c>
      <c r="H629" s="33">
        <v>54470</v>
      </c>
      <c r="I629" s="33">
        <v>1110</v>
      </c>
      <c r="J629" s="33">
        <v>129570</v>
      </c>
    </row>
    <row r="630" spans="1:10" x14ac:dyDescent="0.55000000000000004">
      <c r="A630" s="19">
        <v>44481</v>
      </c>
      <c r="B630" s="33">
        <v>1386</v>
      </c>
      <c r="C630" s="33">
        <v>69552</v>
      </c>
      <c r="D630" s="33">
        <v>216</v>
      </c>
      <c r="E630" s="33">
        <v>2067</v>
      </c>
      <c r="F630" s="33">
        <v>914</v>
      </c>
      <c r="G630" s="33">
        <v>236</v>
      </c>
      <c r="H630" s="33">
        <v>55898</v>
      </c>
      <c r="I630" s="33">
        <v>1111</v>
      </c>
      <c r="J630" s="33">
        <v>131380</v>
      </c>
    </row>
    <row r="631" spans="1:10" x14ac:dyDescent="0.55000000000000004">
      <c r="A631" s="19">
        <v>44482</v>
      </c>
      <c r="B631" s="33">
        <v>1437</v>
      </c>
      <c r="C631" s="33">
        <v>69993</v>
      </c>
      <c r="D631" s="33">
        <v>221</v>
      </c>
      <c r="E631" s="33">
        <v>2067</v>
      </c>
      <c r="F631" s="33">
        <v>914</v>
      </c>
      <c r="G631" s="33">
        <v>236</v>
      </c>
      <c r="H631" s="33">
        <v>57467</v>
      </c>
      <c r="I631" s="33">
        <v>1111</v>
      </c>
      <c r="J631" s="33">
        <v>133446</v>
      </c>
    </row>
    <row r="632" spans="1:10" x14ac:dyDescent="0.55000000000000004">
      <c r="A632" s="19">
        <v>44483</v>
      </c>
      <c r="B632" s="33">
        <v>1483</v>
      </c>
      <c r="C632" s="33">
        <v>70391</v>
      </c>
      <c r="D632" s="33">
        <v>222</v>
      </c>
      <c r="E632" s="33">
        <v>2067</v>
      </c>
      <c r="F632" s="33">
        <v>914</v>
      </c>
      <c r="G632" s="33">
        <v>237</v>
      </c>
      <c r="H632" s="33">
        <v>59710</v>
      </c>
      <c r="I632" s="33">
        <v>1111</v>
      </c>
      <c r="J632" s="33">
        <v>136135</v>
      </c>
    </row>
    <row r="633" spans="1:10" x14ac:dyDescent="0.55000000000000004">
      <c r="A633" s="19">
        <v>44484</v>
      </c>
      <c r="B633" s="33">
        <v>1518</v>
      </c>
      <c r="C633" s="33">
        <v>70781</v>
      </c>
      <c r="D633" s="33">
        <v>222</v>
      </c>
      <c r="E633" s="33">
        <v>2069</v>
      </c>
      <c r="F633" s="33">
        <v>914</v>
      </c>
      <c r="G633" s="33">
        <v>237</v>
      </c>
      <c r="H633" s="33">
        <v>61869</v>
      </c>
      <c r="I633" s="33">
        <v>1111</v>
      </c>
      <c r="J633" s="33">
        <v>138721</v>
      </c>
    </row>
    <row r="634" spans="1:10" x14ac:dyDescent="0.55000000000000004">
      <c r="A634" s="19">
        <v>44485</v>
      </c>
      <c r="B634" s="33">
        <v>1538</v>
      </c>
      <c r="C634" s="33">
        <v>71099</v>
      </c>
      <c r="D634" s="33">
        <v>225</v>
      </c>
      <c r="E634" s="33">
        <v>2071</v>
      </c>
      <c r="F634" s="33">
        <v>915</v>
      </c>
      <c r="G634" s="33">
        <v>237</v>
      </c>
      <c r="H634" s="33">
        <v>63836</v>
      </c>
      <c r="I634" s="33">
        <v>1112</v>
      </c>
      <c r="J634" s="33">
        <v>141033</v>
      </c>
    </row>
    <row r="635" spans="1:10" x14ac:dyDescent="0.55000000000000004">
      <c r="A635" s="19">
        <v>44486</v>
      </c>
      <c r="B635" s="33">
        <v>1571</v>
      </c>
      <c r="C635" s="33">
        <v>71399</v>
      </c>
      <c r="D635" s="33">
        <v>225</v>
      </c>
      <c r="E635" s="33">
        <v>2071</v>
      </c>
      <c r="F635" s="33">
        <v>915</v>
      </c>
      <c r="G635" s="33">
        <v>237</v>
      </c>
      <c r="H635" s="33">
        <v>65605</v>
      </c>
      <c r="I635" s="33">
        <v>1112</v>
      </c>
      <c r="J635" s="33">
        <v>143135</v>
      </c>
    </row>
    <row r="636" spans="1:10" x14ac:dyDescent="0.55000000000000004">
      <c r="A636" s="19">
        <v>44487</v>
      </c>
      <c r="B636" s="33">
        <v>1588</v>
      </c>
      <c r="C636" s="33">
        <v>71658</v>
      </c>
      <c r="D636" s="33">
        <v>225</v>
      </c>
      <c r="E636" s="33">
        <v>2071</v>
      </c>
      <c r="F636" s="33">
        <v>915</v>
      </c>
      <c r="G636" s="33">
        <v>237</v>
      </c>
      <c r="H636" s="33">
        <v>67457</v>
      </c>
      <c r="I636" s="33">
        <v>1112</v>
      </c>
      <c r="J636" s="33">
        <v>145263</v>
      </c>
    </row>
    <row r="637" spans="1:10" x14ac:dyDescent="0.55000000000000004">
      <c r="A637" s="19">
        <v>44488</v>
      </c>
      <c r="B637" s="33">
        <v>1612</v>
      </c>
      <c r="C637" s="33">
        <v>71923</v>
      </c>
      <c r="D637" s="33">
        <v>225</v>
      </c>
      <c r="E637" s="33">
        <v>2071</v>
      </c>
      <c r="F637" s="33">
        <v>916</v>
      </c>
      <c r="G637" s="33">
        <v>237</v>
      </c>
      <c r="H637" s="33">
        <v>69179</v>
      </c>
      <c r="I637" s="33">
        <v>1112</v>
      </c>
      <c r="J637" s="33">
        <v>147275</v>
      </c>
    </row>
    <row r="638" spans="1:10" x14ac:dyDescent="0.55000000000000004">
      <c r="A638" s="19">
        <v>44489</v>
      </c>
      <c r="B638" s="33">
        <v>1636</v>
      </c>
      <c r="C638" s="33">
        <v>72202</v>
      </c>
      <c r="D638" s="33">
        <v>225</v>
      </c>
      <c r="E638" s="33">
        <v>2072</v>
      </c>
      <c r="F638" s="33">
        <v>916</v>
      </c>
      <c r="G638" s="33">
        <v>237</v>
      </c>
      <c r="H638" s="33">
        <v>70998</v>
      </c>
      <c r="I638" s="33">
        <v>1112</v>
      </c>
      <c r="J638" s="33">
        <v>149398</v>
      </c>
    </row>
    <row r="639" spans="1:10" x14ac:dyDescent="0.55000000000000004">
      <c r="A639" s="19">
        <v>44490</v>
      </c>
      <c r="B639" s="33">
        <v>1664</v>
      </c>
      <c r="C639" s="33">
        <v>72560</v>
      </c>
      <c r="D639" s="33">
        <v>225</v>
      </c>
      <c r="E639" s="33">
        <v>2077</v>
      </c>
      <c r="F639" s="33">
        <v>917</v>
      </c>
      <c r="G639" s="33">
        <v>237</v>
      </c>
      <c r="H639" s="33">
        <v>73151</v>
      </c>
      <c r="I639" s="33">
        <v>1112</v>
      </c>
      <c r="J639" s="33">
        <v>151943</v>
      </c>
    </row>
    <row r="640" spans="1:10" x14ac:dyDescent="0.55000000000000004">
      <c r="A640" s="19">
        <v>44491</v>
      </c>
      <c r="B640" s="33">
        <v>1677</v>
      </c>
      <c r="C640" s="33">
        <v>72899</v>
      </c>
      <c r="D640" s="33">
        <v>225</v>
      </c>
      <c r="E640" s="33">
        <v>2082</v>
      </c>
      <c r="F640" s="33">
        <v>917</v>
      </c>
      <c r="G640" s="33">
        <v>237</v>
      </c>
      <c r="H640" s="33">
        <v>75165</v>
      </c>
      <c r="I640" s="33">
        <v>1112</v>
      </c>
      <c r="J640" s="33">
        <v>154314</v>
      </c>
    </row>
    <row r="641" spans="1:10" x14ac:dyDescent="0.55000000000000004">
      <c r="A641" s="19">
        <v>44492</v>
      </c>
      <c r="B641" s="33">
        <v>1701</v>
      </c>
      <c r="C641" s="33">
        <v>73212</v>
      </c>
      <c r="D641" s="33">
        <v>225</v>
      </c>
      <c r="E641" s="33">
        <v>2082</v>
      </c>
      <c r="F641" s="33">
        <v>917</v>
      </c>
      <c r="G641" s="33">
        <v>237</v>
      </c>
      <c r="H641" s="33">
        <v>76886</v>
      </c>
      <c r="I641" s="33">
        <v>1112</v>
      </c>
      <c r="J641" s="33">
        <v>156372</v>
      </c>
    </row>
    <row r="642" spans="1:10" x14ac:dyDescent="0.55000000000000004">
      <c r="A642" s="19">
        <v>44493</v>
      </c>
      <c r="B642" s="33">
        <v>1710</v>
      </c>
      <c r="C642" s="33">
        <v>73500</v>
      </c>
      <c r="D642" s="33">
        <v>225</v>
      </c>
      <c r="E642" s="33">
        <v>2082</v>
      </c>
      <c r="F642" s="33">
        <v>918</v>
      </c>
      <c r="G642" s="33">
        <v>237</v>
      </c>
      <c r="H642" s="33">
        <v>78763</v>
      </c>
      <c r="I642" s="33">
        <v>1112</v>
      </c>
      <c r="J642" s="33">
        <v>158547</v>
      </c>
    </row>
    <row r="643" spans="1:10" x14ac:dyDescent="0.55000000000000004">
      <c r="A643" s="19">
        <v>44494</v>
      </c>
      <c r="B643" s="33">
        <v>1719</v>
      </c>
      <c r="C643" s="33">
        <v>73785</v>
      </c>
      <c r="D643" s="33">
        <v>225</v>
      </c>
      <c r="E643" s="33">
        <v>2082</v>
      </c>
      <c r="F643" s="33">
        <v>918</v>
      </c>
      <c r="G643" s="33">
        <v>237</v>
      </c>
      <c r="H643" s="33">
        <v>80152</v>
      </c>
      <c r="I643" s="33">
        <v>1112</v>
      </c>
      <c r="J643" s="33">
        <v>160230</v>
      </c>
    </row>
    <row r="644" spans="1:10" x14ac:dyDescent="0.55000000000000004">
      <c r="A644" s="19">
        <v>44495</v>
      </c>
      <c r="B644" s="33">
        <v>1731</v>
      </c>
      <c r="C644" s="33">
        <v>74057</v>
      </c>
      <c r="D644" s="33">
        <v>225</v>
      </c>
      <c r="E644" s="33">
        <v>2085</v>
      </c>
      <c r="F644" s="33">
        <v>918</v>
      </c>
      <c r="G644" s="33">
        <v>237</v>
      </c>
      <c r="H644" s="33">
        <v>81651</v>
      </c>
      <c r="I644" s="33">
        <v>1112</v>
      </c>
      <c r="J644" s="33">
        <v>162016</v>
      </c>
    </row>
    <row r="645" spans="1:10" x14ac:dyDescent="0.55000000000000004">
      <c r="A645" s="19">
        <v>44496</v>
      </c>
      <c r="B645" s="33">
        <v>1741</v>
      </c>
      <c r="C645" s="33">
        <v>74352</v>
      </c>
      <c r="D645" s="33">
        <v>225</v>
      </c>
      <c r="E645" s="33">
        <v>2086</v>
      </c>
      <c r="F645" s="33">
        <v>918</v>
      </c>
      <c r="G645" s="33">
        <v>237</v>
      </c>
      <c r="H645" s="33">
        <v>83098</v>
      </c>
      <c r="I645" s="33">
        <v>1112</v>
      </c>
      <c r="J645" s="33">
        <v>163769</v>
      </c>
    </row>
    <row r="646" spans="1:10" x14ac:dyDescent="0.55000000000000004">
      <c r="A646" s="19">
        <v>44497</v>
      </c>
      <c r="B646" s="33">
        <v>1749</v>
      </c>
      <c r="C646" s="33">
        <v>74634</v>
      </c>
      <c r="D646" s="33">
        <v>225</v>
      </c>
      <c r="E646" s="33">
        <v>2087</v>
      </c>
      <c r="F646" s="33">
        <v>918</v>
      </c>
      <c r="G646" s="33">
        <v>237</v>
      </c>
      <c r="H646" s="33">
        <v>84942</v>
      </c>
      <c r="I646" s="33">
        <v>1112</v>
      </c>
      <c r="J646" s="33">
        <v>165904</v>
      </c>
    </row>
    <row r="647" spans="1:10" x14ac:dyDescent="0.55000000000000004">
      <c r="A647" s="19">
        <v>44498</v>
      </c>
      <c r="B647" s="33">
        <v>1759</v>
      </c>
      <c r="C647" s="33">
        <v>74887</v>
      </c>
      <c r="D647" s="33">
        <v>225</v>
      </c>
      <c r="E647" s="33">
        <v>2089</v>
      </c>
      <c r="F647" s="33">
        <v>918</v>
      </c>
      <c r="G647" s="33">
        <v>237</v>
      </c>
      <c r="H647" s="33">
        <v>86563</v>
      </c>
      <c r="I647" s="33">
        <v>1112</v>
      </c>
      <c r="J647" s="33">
        <v>167790</v>
      </c>
    </row>
    <row r="648" spans="1:10" x14ac:dyDescent="0.55000000000000004">
      <c r="A648" s="19">
        <v>44499</v>
      </c>
      <c r="B648" s="33">
        <v>1768</v>
      </c>
      <c r="C648" s="33">
        <v>75112</v>
      </c>
      <c r="D648" s="33">
        <v>225</v>
      </c>
      <c r="E648" s="33">
        <v>2089</v>
      </c>
      <c r="F648" s="33">
        <v>918</v>
      </c>
      <c r="G648" s="33">
        <v>237</v>
      </c>
      <c r="H648" s="33">
        <v>87894</v>
      </c>
      <c r="I648" s="33">
        <v>1112</v>
      </c>
      <c r="J648" s="33">
        <v>169355</v>
      </c>
    </row>
    <row r="649" spans="1:10" x14ac:dyDescent="0.55000000000000004">
      <c r="A649" s="19">
        <v>44500</v>
      </c>
      <c r="B649" s="33">
        <v>1775</v>
      </c>
      <c r="C649" s="33">
        <v>75278</v>
      </c>
      <c r="D649" s="33">
        <v>225</v>
      </c>
      <c r="E649" s="33">
        <v>2089</v>
      </c>
      <c r="F649" s="33">
        <v>918</v>
      </c>
      <c r="G649" s="33">
        <v>237</v>
      </c>
      <c r="H649" s="33">
        <v>88824</v>
      </c>
      <c r="I649" s="33">
        <v>1112</v>
      </c>
      <c r="J649" s="33">
        <v>170458</v>
      </c>
    </row>
    <row r="650" spans="1:10" x14ac:dyDescent="0.55000000000000004">
      <c r="A650" s="19">
        <v>44501</v>
      </c>
      <c r="B650" s="33">
        <v>1780</v>
      </c>
      <c r="C650" s="33">
        <v>75407</v>
      </c>
      <c r="D650" s="33">
        <v>225</v>
      </c>
      <c r="E650" s="33">
        <v>2090</v>
      </c>
      <c r="F650" s="33">
        <v>918</v>
      </c>
      <c r="G650" s="33">
        <v>237</v>
      </c>
      <c r="H650" s="33">
        <v>90261</v>
      </c>
      <c r="I650" s="33">
        <v>1112</v>
      </c>
      <c r="J650" s="33">
        <v>172030</v>
      </c>
    </row>
    <row r="651" spans="1:10" x14ac:dyDescent="0.55000000000000004">
      <c r="A651" s="19">
        <v>44502</v>
      </c>
      <c r="B651" s="33">
        <v>1788</v>
      </c>
      <c r="C651" s="33">
        <v>75578</v>
      </c>
      <c r="D651" s="33">
        <v>225</v>
      </c>
      <c r="E651" s="33">
        <v>2090</v>
      </c>
      <c r="F651" s="33">
        <v>918</v>
      </c>
      <c r="G651" s="33">
        <v>237</v>
      </c>
      <c r="H651" s="33">
        <v>91217</v>
      </c>
      <c r="I651" s="33">
        <v>1112</v>
      </c>
      <c r="J651" s="33">
        <v>173165</v>
      </c>
    </row>
    <row r="652" spans="1:10" x14ac:dyDescent="0.55000000000000004">
      <c r="A652" s="19">
        <v>44503</v>
      </c>
      <c r="B652" s="33">
        <v>1803</v>
      </c>
      <c r="C652" s="33">
        <v>75765</v>
      </c>
      <c r="D652" s="33">
        <v>225</v>
      </c>
      <c r="E652" s="33">
        <v>2089</v>
      </c>
      <c r="F652" s="33">
        <v>918</v>
      </c>
      <c r="G652" s="33">
        <v>237</v>
      </c>
      <c r="H652" s="33">
        <v>92126</v>
      </c>
      <c r="I652" s="33">
        <v>1112</v>
      </c>
      <c r="J652" s="33">
        <v>174275</v>
      </c>
    </row>
    <row r="653" spans="1:10" x14ac:dyDescent="0.55000000000000004">
      <c r="A653" s="19">
        <v>44504</v>
      </c>
      <c r="B653" s="33">
        <v>1816</v>
      </c>
      <c r="C653" s="33">
        <v>76073</v>
      </c>
      <c r="D653" s="33">
        <v>226</v>
      </c>
      <c r="E653" s="33">
        <v>2092</v>
      </c>
      <c r="F653" s="33">
        <v>918</v>
      </c>
      <c r="G653" s="33">
        <v>237</v>
      </c>
      <c r="H653" s="33">
        <v>93339</v>
      </c>
      <c r="I653" s="33">
        <v>1112</v>
      </c>
      <c r="J653" s="33">
        <v>175813</v>
      </c>
    </row>
    <row r="654" spans="1:10" x14ac:dyDescent="0.55000000000000004">
      <c r="A654" s="19">
        <v>44505</v>
      </c>
      <c r="B654" s="33">
        <v>1822</v>
      </c>
      <c r="C654" s="33">
        <v>76314</v>
      </c>
      <c r="D654" s="33">
        <v>227</v>
      </c>
      <c r="E654" s="33">
        <v>2094</v>
      </c>
      <c r="F654" s="33">
        <v>918</v>
      </c>
      <c r="G654" s="33">
        <v>237</v>
      </c>
      <c r="H654" s="33">
        <v>94669</v>
      </c>
      <c r="I654" s="33">
        <v>1112</v>
      </c>
      <c r="J654" s="33">
        <v>177393</v>
      </c>
    </row>
    <row r="655" spans="1:10" x14ac:dyDescent="0.55000000000000004">
      <c r="A655" s="19">
        <v>44506</v>
      </c>
      <c r="B655" s="33">
        <v>1840</v>
      </c>
      <c r="C655" s="33">
        <v>76580</v>
      </c>
      <c r="D655" s="33">
        <v>229</v>
      </c>
      <c r="E655" s="33">
        <v>2095</v>
      </c>
      <c r="F655" s="33">
        <v>918</v>
      </c>
      <c r="G655" s="33">
        <v>237</v>
      </c>
      <c r="H655" s="33">
        <v>95917</v>
      </c>
      <c r="I655" s="33">
        <v>1112</v>
      </c>
      <c r="J655" s="33">
        <v>178928</v>
      </c>
    </row>
    <row r="656" spans="1:10" x14ac:dyDescent="0.55000000000000004">
      <c r="A656" s="19">
        <v>44507</v>
      </c>
      <c r="B656" s="33">
        <v>1853</v>
      </c>
      <c r="C656" s="33">
        <v>76817</v>
      </c>
      <c r="D656" s="33">
        <v>229</v>
      </c>
      <c r="E656" s="33">
        <v>2098</v>
      </c>
      <c r="F656" s="33">
        <v>918</v>
      </c>
      <c r="G656" s="33">
        <v>237</v>
      </c>
      <c r="H656" s="33">
        <v>97043</v>
      </c>
      <c r="I656" s="33">
        <v>1112</v>
      </c>
      <c r="J656" s="33">
        <v>180307</v>
      </c>
    </row>
    <row r="657" spans="1:10" x14ac:dyDescent="0.55000000000000004">
      <c r="A657" s="19">
        <v>44508</v>
      </c>
      <c r="B657" s="33">
        <v>1866</v>
      </c>
      <c r="C657" s="33">
        <v>76988</v>
      </c>
      <c r="D657" s="33">
        <v>229</v>
      </c>
      <c r="E657" s="33">
        <v>2098</v>
      </c>
      <c r="F657" s="33">
        <v>918</v>
      </c>
      <c r="G657" s="33">
        <v>237</v>
      </c>
      <c r="H657" s="33">
        <v>98130</v>
      </c>
      <c r="I657" s="33">
        <v>1112</v>
      </c>
      <c r="J657" s="33">
        <v>181578</v>
      </c>
    </row>
    <row r="658" spans="1:10" x14ac:dyDescent="0.55000000000000004">
      <c r="A658" s="19">
        <v>44509</v>
      </c>
      <c r="B658" s="33">
        <v>1884</v>
      </c>
      <c r="C658" s="33">
        <v>77207</v>
      </c>
      <c r="D658" s="33">
        <v>230</v>
      </c>
      <c r="E658" s="33">
        <v>2099</v>
      </c>
      <c r="F658" s="33">
        <v>918</v>
      </c>
      <c r="G658" s="33">
        <v>237</v>
      </c>
      <c r="H658" s="33">
        <v>99183</v>
      </c>
      <c r="I658" s="33">
        <v>1112</v>
      </c>
      <c r="J658" s="33">
        <v>182870</v>
      </c>
    </row>
    <row r="659" spans="1:10" x14ac:dyDescent="0.55000000000000004">
      <c r="A659" s="19">
        <v>44510</v>
      </c>
      <c r="B659" s="33">
        <v>1893</v>
      </c>
      <c r="C659" s="33">
        <v>77417</v>
      </c>
      <c r="D659" s="33">
        <v>231</v>
      </c>
      <c r="E659" s="33">
        <v>2102</v>
      </c>
      <c r="F659" s="33">
        <v>918</v>
      </c>
      <c r="G659" s="33">
        <v>237</v>
      </c>
      <c r="H659" s="33">
        <v>100162</v>
      </c>
      <c r="I659" s="33">
        <v>1112</v>
      </c>
      <c r="J659" s="33">
        <v>184072</v>
      </c>
    </row>
    <row r="660" spans="1:10" x14ac:dyDescent="0.55000000000000004">
      <c r="A660" s="19">
        <v>44511</v>
      </c>
      <c r="B660" s="33">
        <v>1902</v>
      </c>
      <c r="C660" s="33">
        <v>77671</v>
      </c>
      <c r="D660" s="33">
        <v>231</v>
      </c>
      <c r="E660" s="33">
        <v>2105</v>
      </c>
      <c r="F660" s="33">
        <v>918</v>
      </c>
      <c r="G660" s="33">
        <v>237</v>
      </c>
      <c r="H660" s="33">
        <v>101451</v>
      </c>
      <c r="I660" s="33">
        <v>1112</v>
      </c>
      <c r="J660" s="33">
        <v>185627</v>
      </c>
    </row>
    <row r="661" spans="1:10" x14ac:dyDescent="0.55000000000000004">
      <c r="A661" s="19">
        <v>44512</v>
      </c>
      <c r="B661" s="33">
        <v>1917</v>
      </c>
      <c r="C661" s="33">
        <v>77951</v>
      </c>
      <c r="D661" s="33">
        <v>231</v>
      </c>
      <c r="E661" s="33">
        <v>2109</v>
      </c>
      <c r="F661" s="33">
        <v>919</v>
      </c>
      <c r="G661" s="33">
        <v>237</v>
      </c>
      <c r="H661" s="33">
        <v>102552</v>
      </c>
      <c r="I661" s="33">
        <v>1112</v>
      </c>
      <c r="J661" s="33">
        <v>187028</v>
      </c>
    </row>
    <row r="662" spans="1:10" x14ac:dyDescent="0.55000000000000004">
      <c r="A662" s="19">
        <v>44513</v>
      </c>
      <c r="B662" s="33">
        <v>1928</v>
      </c>
      <c r="C662" s="33">
        <v>78200</v>
      </c>
      <c r="D662" s="33">
        <v>231</v>
      </c>
      <c r="E662" s="33">
        <v>2106</v>
      </c>
      <c r="F662" s="33">
        <v>920</v>
      </c>
      <c r="G662" s="33">
        <v>237</v>
      </c>
      <c r="H662" s="33">
        <v>103760</v>
      </c>
      <c r="I662" s="33">
        <v>1112</v>
      </c>
      <c r="J662" s="33">
        <v>188494</v>
      </c>
    </row>
    <row r="663" spans="1:10" x14ac:dyDescent="0.55000000000000004">
      <c r="A663" s="19">
        <v>44514</v>
      </c>
      <c r="B663" s="33">
        <v>1943</v>
      </c>
      <c r="C663" s="33">
        <v>78393</v>
      </c>
      <c r="D663" s="33">
        <v>231</v>
      </c>
      <c r="E663" s="33">
        <v>2106</v>
      </c>
      <c r="F663" s="33">
        <v>920</v>
      </c>
      <c r="G663" s="33">
        <v>237</v>
      </c>
      <c r="H663" s="33">
        <v>104646</v>
      </c>
      <c r="I663" s="33">
        <v>1112</v>
      </c>
      <c r="J663" s="33">
        <v>189588</v>
      </c>
    </row>
    <row r="664" spans="1:10" x14ac:dyDescent="0.55000000000000004">
      <c r="A664" s="19">
        <v>44515</v>
      </c>
      <c r="B664" s="33">
        <v>1953</v>
      </c>
      <c r="C664" s="33">
        <v>78556</v>
      </c>
      <c r="D664" s="33">
        <v>231</v>
      </c>
      <c r="E664" s="33">
        <v>2109</v>
      </c>
      <c r="F664" s="33">
        <v>920</v>
      </c>
      <c r="G664" s="33">
        <v>238</v>
      </c>
      <c r="H664" s="33">
        <v>105484</v>
      </c>
      <c r="I664" s="33">
        <v>1113</v>
      </c>
      <c r="J664" s="33">
        <v>190604</v>
      </c>
    </row>
    <row r="665" spans="1:10" x14ac:dyDescent="0.55000000000000004">
      <c r="A665" s="19">
        <v>44516</v>
      </c>
      <c r="B665" s="33">
        <v>1965</v>
      </c>
      <c r="C665" s="33">
        <v>78766</v>
      </c>
      <c r="D665" s="33">
        <v>236</v>
      </c>
      <c r="E665" s="33">
        <v>2110</v>
      </c>
      <c r="F665" s="33">
        <v>921</v>
      </c>
      <c r="G665" s="33">
        <v>238</v>
      </c>
      <c r="H665" s="33">
        <v>106262</v>
      </c>
      <c r="I665" s="33">
        <v>1116</v>
      </c>
      <c r="J665" s="33">
        <v>191614</v>
      </c>
    </row>
    <row r="666" spans="1:10" x14ac:dyDescent="0.55000000000000004">
      <c r="A666" s="19">
        <v>44517</v>
      </c>
      <c r="B666" s="33">
        <v>1971</v>
      </c>
      <c r="C666" s="33">
        <v>78994</v>
      </c>
      <c r="D666" s="33">
        <v>245</v>
      </c>
      <c r="E666" s="33">
        <v>2110</v>
      </c>
      <c r="F666" s="33">
        <v>921</v>
      </c>
      <c r="G666" s="33">
        <v>238</v>
      </c>
      <c r="H666" s="33">
        <v>107245</v>
      </c>
      <c r="I666" s="33">
        <v>1116</v>
      </c>
      <c r="J666" s="33">
        <v>192840</v>
      </c>
    </row>
    <row r="667" spans="1:10" x14ac:dyDescent="0.55000000000000004">
      <c r="A667" s="19">
        <v>44518</v>
      </c>
      <c r="B667" s="33">
        <v>1996</v>
      </c>
      <c r="C667" s="33">
        <v>79254</v>
      </c>
      <c r="D667" s="33">
        <v>251</v>
      </c>
      <c r="E667" s="33">
        <v>2111</v>
      </c>
      <c r="F667" s="33">
        <v>921</v>
      </c>
      <c r="G667" s="33">
        <v>238</v>
      </c>
      <c r="H667" s="33">
        <v>108231</v>
      </c>
      <c r="I667" s="33">
        <v>1117</v>
      </c>
      <c r="J667" s="33">
        <v>194119</v>
      </c>
    </row>
    <row r="668" spans="1:10" x14ac:dyDescent="0.55000000000000004">
      <c r="A668" s="19">
        <v>44519</v>
      </c>
      <c r="B668" s="33">
        <v>2013</v>
      </c>
      <c r="C668" s="33">
        <v>79468</v>
      </c>
      <c r="D668" s="33">
        <v>252</v>
      </c>
      <c r="E668" s="33">
        <v>2112</v>
      </c>
      <c r="F668" s="33">
        <v>922</v>
      </c>
      <c r="G668" s="33">
        <v>238</v>
      </c>
      <c r="H668" s="33">
        <v>109495</v>
      </c>
      <c r="I668" s="33">
        <v>1118</v>
      </c>
      <c r="J668" s="33">
        <v>195618</v>
      </c>
    </row>
    <row r="669" spans="1:10" x14ac:dyDescent="0.55000000000000004">
      <c r="A669" s="19">
        <v>44520</v>
      </c>
      <c r="B669" s="33">
        <v>2026</v>
      </c>
      <c r="C669" s="33">
        <v>79646</v>
      </c>
      <c r="D669" s="33">
        <v>253</v>
      </c>
      <c r="E669" s="33">
        <v>2112</v>
      </c>
      <c r="F669" s="33">
        <v>922</v>
      </c>
      <c r="G669" s="33">
        <v>238</v>
      </c>
      <c r="H669" s="33">
        <v>110662</v>
      </c>
      <c r="I669" s="33">
        <v>1119</v>
      </c>
      <c r="J669" s="33">
        <v>196978</v>
      </c>
    </row>
    <row r="670" spans="1:10" x14ac:dyDescent="0.55000000000000004">
      <c r="A670" s="19">
        <v>44521</v>
      </c>
      <c r="B670" s="33">
        <v>2042</v>
      </c>
      <c r="C670" s="33">
        <v>79821</v>
      </c>
      <c r="D670" s="33">
        <v>264</v>
      </c>
      <c r="E670" s="33">
        <v>2112</v>
      </c>
      <c r="F670" s="33">
        <v>922</v>
      </c>
      <c r="G670" s="33">
        <v>238</v>
      </c>
      <c r="H670" s="33">
        <v>111926</v>
      </c>
      <c r="I670" s="33">
        <v>1120</v>
      </c>
      <c r="J670" s="33">
        <v>198445</v>
      </c>
    </row>
    <row r="671" spans="1:10" x14ac:dyDescent="0.55000000000000004">
      <c r="A671" s="19">
        <v>44522</v>
      </c>
      <c r="B671" s="33">
        <v>2053</v>
      </c>
      <c r="C671" s="33">
        <v>79997</v>
      </c>
      <c r="D671" s="33">
        <v>265</v>
      </c>
      <c r="E671" s="33">
        <v>2112</v>
      </c>
      <c r="F671" s="33">
        <v>922</v>
      </c>
      <c r="G671" s="33">
        <v>239</v>
      </c>
      <c r="H671" s="33">
        <v>112942</v>
      </c>
      <c r="I671" s="33">
        <v>1121</v>
      </c>
      <c r="J671" s="33">
        <v>199651</v>
      </c>
    </row>
    <row r="672" spans="1:10" x14ac:dyDescent="0.55000000000000004">
      <c r="A672" s="19">
        <v>44523</v>
      </c>
      <c r="B672" s="33">
        <v>2072</v>
      </c>
      <c r="C672" s="33">
        <v>80163</v>
      </c>
      <c r="D672" s="33">
        <v>269</v>
      </c>
      <c r="E672" s="33">
        <v>2113</v>
      </c>
      <c r="F672" s="33">
        <v>922</v>
      </c>
      <c r="G672" s="33">
        <v>239</v>
      </c>
      <c r="H672" s="33">
        <v>113755</v>
      </c>
      <c r="I672" s="33">
        <v>1121</v>
      </c>
      <c r="J672" s="33">
        <v>200654</v>
      </c>
    </row>
    <row r="673" spans="1:10" x14ac:dyDescent="0.55000000000000004">
      <c r="A673" s="19">
        <v>44524</v>
      </c>
      <c r="B673" s="33">
        <v>2087</v>
      </c>
      <c r="C673" s="33">
        <v>80408</v>
      </c>
      <c r="D673" s="33">
        <v>272</v>
      </c>
      <c r="E673" s="33">
        <v>2115</v>
      </c>
      <c r="F673" s="33">
        <v>922</v>
      </c>
      <c r="G673" s="33">
        <v>239</v>
      </c>
      <c r="H673" s="33">
        <v>114943</v>
      </c>
      <c r="I673" s="33">
        <v>1121</v>
      </c>
      <c r="J673" s="33">
        <v>202107</v>
      </c>
    </row>
    <row r="674" spans="1:10" x14ac:dyDescent="0.55000000000000004">
      <c r="A674" s="19">
        <v>44525</v>
      </c>
      <c r="B674" s="33">
        <v>2095</v>
      </c>
      <c r="C674" s="33">
        <v>80681</v>
      </c>
      <c r="D674" s="33">
        <v>281</v>
      </c>
      <c r="E674" s="33">
        <v>2117</v>
      </c>
      <c r="F674" s="33">
        <v>926</v>
      </c>
      <c r="G674" s="33">
        <v>239</v>
      </c>
      <c r="H674" s="33">
        <v>116189</v>
      </c>
      <c r="I674" s="33">
        <v>1122</v>
      </c>
      <c r="J674" s="33">
        <v>203650</v>
      </c>
    </row>
    <row r="675" spans="1:10" x14ac:dyDescent="0.55000000000000004">
      <c r="A675" s="19">
        <v>44526</v>
      </c>
      <c r="B675" s="33">
        <v>2103</v>
      </c>
      <c r="C675" s="33">
        <v>80938</v>
      </c>
      <c r="D675" s="33">
        <v>281</v>
      </c>
      <c r="E675" s="33">
        <v>2116</v>
      </c>
      <c r="F675" s="33">
        <v>928</v>
      </c>
      <c r="G675" s="33">
        <v>239</v>
      </c>
      <c r="H675" s="33">
        <v>117544</v>
      </c>
      <c r="I675" s="33">
        <v>1122</v>
      </c>
      <c r="J675" s="33">
        <v>205271</v>
      </c>
    </row>
    <row r="676" spans="1:10" x14ac:dyDescent="0.55000000000000004">
      <c r="A676" s="19">
        <v>44527</v>
      </c>
      <c r="B676" s="33">
        <v>2110</v>
      </c>
      <c r="C676" s="33">
        <v>81170</v>
      </c>
      <c r="D676" s="33">
        <v>282</v>
      </c>
      <c r="E676" s="33">
        <v>2117</v>
      </c>
      <c r="F676" s="33">
        <v>931</v>
      </c>
      <c r="G676" s="33">
        <v>239</v>
      </c>
      <c r="H676" s="33">
        <v>118777</v>
      </c>
      <c r="I676" s="33">
        <v>1122</v>
      </c>
      <c r="J676" s="33">
        <v>206748</v>
      </c>
    </row>
    <row r="677" spans="1:10" x14ac:dyDescent="0.55000000000000004">
      <c r="A677" s="19">
        <v>44528</v>
      </c>
      <c r="B677" s="33">
        <v>2117</v>
      </c>
      <c r="C677" s="33">
        <v>81355</v>
      </c>
      <c r="D677" s="33">
        <v>284</v>
      </c>
      <c r="E677" s="33">
        <v>2120</v>
      </c>
      <c r="F677" s="33">
        <v>931</v>
      </c>
      <c r="G677" s="33">
        <v>239</v>
      </c>
      <c r="H677" s="33">
        <v>119815</v>
      </c>
      <c r="I677" s="33">
        <v>1121</v>
      </c>
      <c r="J677" s="33">
        <v>207982</v>
      </c>
    </row>
    <row r="678" spans="1:10" x14ac:dyDescent="0.55000000000000004">
      <c r="A678" s="19">
        <v>44529</v>
      </c>
      <c r="B678" s="33">
        <v>2124</v>
      </c>
      <c r="C678" s="33">
        <v>81499</v>
      </c>
      <c r="D678" s="33">
        <v>288</v>
      </c>
      <c r="E678" s="33">
        <v>2125</v>
      </c>
      <c r="F678" s="33">
        <v>932</v>
      </c>
      <c r="G678" s="33">
        <v>239</v>
      </c>
      <c r="H678" s="33">
        <v>120814</v>
      </c>
      <c r="I678" s="33">
        <v>1121</v>
      </c>
      <c r="J678" s="33">
        <v>209142</v>
      </c>
    </row>
    <row r="679" spans="1:10" x14ac:dyDescent="0.55000000000000004">
      <c r="A679" s="19">
        <v>44530</v>
      </c>
      <c r="B679" s="33">
        <v>2130</v>
      </c>
      <c r="C679" s="33">
        <v>81674</v>
      </c>
      <c r="D679" s="33">
        <v>289</v>
      </c>
      <c r="E679" s="33">
        <v>2127</v>
      </c>
      <c r="F679" s="33">
        <v>932</v>
      </c>
      <c r="G679" s="33">
        <v>239</v>
      </c>
      <c r="H679" s="33">
        <v>121727</v>
      </c>
      <c r="I679" s="33">
        <v>1121</v>
      </c>
      <c r="J679" s="33">
        <v>210239</v>
      </c>
    </row>
    <row r="680" spans="1:10" x14ac:dyDescent="0.55000000000000004">
      <c r="A680" s="19">
        <v>44531</v>
      </c>
      <c r="B680" s="33">
        <v>2134</v>
      </c>
      <c r="C680" s="33">
        <v>81916</v>
      </c>
      <c r="D680" s="33">
        <v>289</v>
      </c>
      <c r="E680" s="33">
        <v>2130</v>
      </c>
      <c r="F680" s="33">
        <v>934</v>
      </c>
      <c r="G680" s="33">
        <v>240</v>
      </c>
      <c r="H680" s="33">
        <v>122890</v>
      </c>
      <c r="I680" s="33">
        <v>1121</v>
      </c>
      <c r="J680" s="33">
        <v>211654</v>
      </c>
    </row>
    <row r="681" spans="1:10" x14ac:dyDescent="0.55000000000000004">
      <c r="A681" s="19">
        <v>44532</v>
      </c>
      <c r="B681" s="33">
        <v>2142</v>
      </c>
      <c r="C681" s="33">
        <v>82180</v>
      </c>
      <c r="D681" s="33">
        <v>292</v>
      </c>
      <c r="E681" s="33">
        <v>2133</v>
      </c>
      <c r="F681" s="33">
        <v>953</v>
      </c>
      <c r="G681" s="33">
        <v>240</v>
      </c>
      <c r="H681" s="33">
        <v>124299</v>
      </c>
      <c r="I681" s="33">
        <v>1121</v>
      </c>
      <c r="J681" s="33">
        <v>213360</v>
      </c>
    </row>
    <row r="682" spans="1:10" x14ac:dyDescent="0.55000000000000004">
      <c r="A682" s="19">
        <v>44533</v>
      </c>
      <c r="B682" s="33">
        <v>2146</v>
      </c>
      <c r="C682" s="33">
        <v>82514</v>
      </c>
      <c r="D682" s="33">
        <v>293</v>
      </c>
      <c r="E682" s="33">
        <v>2139</v>
      </c>
      <c r="F682" s="33">
        <v>957</v>
      </c>
      <c r="G682" s="33">
        <v>240</v>
      </c>
      <c r="H682" s="33">
        <v>125474</v>
      </c>
      <c r="I682" s="33">
        <v>1122</v>
      </c>
      <c r="J682" s="33">
        <v>214885</v>
      </c>
    </row>
    <row r="683" spans="1:10" x14ac:dyDescent="0.55000000000000004">
      <c r="A683" s="19">
        <v>44534</v>
      </c>
      <c r="B683" s="33">
        <v>2153</v>
      </c>
      <c r="C683" s="33">
        <v>82837</v>
      </c>
      <c r="D683" s="33">
        <v>294</v>
      </c>
      <c r="E683" s="33">
        <v>2145</v>
      </c>
      <c r="F683" s="33">
        <v>962</v>
      </c>
      <c r="G683" s="33">
        <v>240</v>
      </c>
      <c r="H683" s="33">
        <v>126823</v>
      </c>
      <c r="I683" s="33">
        <v>1122</v>
      </c>
      <c r="J683" s="33">
        <v>216576</v>
      </c>
    </row>
    <row r="684" spans="1:10" x14ac:dyDescent="0.55000000000000004">
      <c r="A684" s="19">
        <v>44535</v>
      </c>
      <c r="B684" s="33">
        <v>2156</v>
      </c>
      <c r="C684" s="33">
        <v>83118</v>
      </c>
      <c r="D684" s="33">
        <v>294</v>
      </c>
      <c r="E684" s="33">
        <v>2152</v>
      </c>
      <c r="F684" s="33">
        <v>968</v>
      </c>
      <c r="G684" s="33">
        <v>240</v>
      </c>
      <c r="H684" s="33">
        <v>127789</v>
      </c>
      <c r="I684" s="33">
        <v>1122</v>
      </c>
      <c r="J684" s="33">
        <v>217839</v>
      </c>
    </row>
    <row r="685" spans="1:10" x14ac:dyDescent="0.55000000000000004">
      <c r="A685" s="19">
        <v>44536</v>
      </c>
      <c r="B685" s="33">
        <v>2164</v>
      </c>
      <c r="C685" s="33">
        <v>83321</v>
      </c>
      <c r="D685" s="33">
        <v>296</v>
      </c>
      <c r="E685" s="33">
        <v>2155</v>
      </c>
      <c r="F685" s="33">
        <v>971</v>
      </c>
      <c r="G685" s="33">
        <v>240</v>
      </c>
      <c r="H685" s="33">
        <v>128849</v>
      </c>
      <c r="I685" s="33">
        <v>1122</v>
      </c>
      <c r="J685" s="33">
        <v>219118</v>
      </c>
    </row>
    <row r="686" spans="1:10" x14ac:dyDescent="0.55000000000000004">
      <c r="A686" s="19">
        <v>44537</v>
      </c>
      <c r="B686" s="33">
        <v>2167</v>
      </c>
      <c r="C686" s="33">
        <v>83572</v>
      </c>
      <c r="D686" s="33">
        <v>298</v>
      </c>
      <c r="E686" s="33">
        <v>2155</v>
      </c>
      <c r="F686" s="33">
        <v>975</v>
      </c>
      <c r="G686" s="33">
        <v>240</v>
      </c>
      <c r="H686" s="33">
        <v>130029</v>
      </c>
      <c r="I686" s="33">
        <v>1122</v>
      </c>
      <c r="J686" s="33">
        <v>220558</v>
      </c>
    </row>
    <row r="687" spans="1:10" x14ac:dyDescent="0.55000000000000004">
      <c r="A687" s="19">
        <v>44538</v>
      </c>
      <c r="B687" s="33">
        <v>2175</v>
      </c>
      <c r="C687" s="33">
        <v>83967</v>
      </c>
      <c r="D687" s="33">
        <v>299</v>
      </c>
      <c r="E687" s="33">
        <v>2157</v>
      </c>
      <c r="F687" s="33">
        <v>976</v>
      </c>
      <c r="G687" s="33">
        <v>240</v>
      </c>
      <c r="H687" s="33">
        <v>131325</v>
      </c>
      <c r="I687" s="33">
        <v>1122</v>
      </c>
      <c r="J687" s="33">
        <v>222261</v>
      </c>
    </row>
    <row r="688" spans="1:10" x14ac:dyDescent="0.55000000000000004">
      <c r="A688" s="19">
        <v>44539</v>
      </c>
      <c r="B688" s="33">
        <v>2179</v>
      </c>
      <c r="C688" s="33">
        <v>84384</v>
      </c>
      <c r="D688" s="33">
        <v>304</v>
      </c>
      <c r="E688" s="33">
        <v>2157</v>
      </c>
      <c r="F688" s="33">
        <v>983</v>
      </c>
      <c r="G688" s="33">
        <v>240</v>
      </c>
      <c r="H688" s="33">
        <v>132542</v>
      </c>
      <c r="I688" s="33">
        <v>1123</v>
      </c>
      <c r="J688" s="33">
        <v>223912</v>
      </c>
    </row>
    <row r="689" spans="1:10" x14ac:dyDescent="0.55000000000000004">
      <c r="A689" s="19">
        <v>44540</v>
      </c>
      <c r="B689" s="33">
        <v>2185</v>
      </c>
      <c r="C689" s="33">
        <v>84895</v>
      </c>
      <c r="D689" s="33">
        <v>307</v>
      </c>
      <c r="E689" s="33">
        <v>2165</v>
      </c>
      <c r="F689" s="33">
        <v>991</v>
      </c>
      <c r="G689" s="33">
        <v>240</v>
      </c>
      <c r="H689" s="33">
        <v>133734</v>
      </c>
      <c r="I689" s="33">
        <v>1123</v>
      </c>
      <c r="J689" s="33">
        <v>225640</v>
      </c>
    </row>
    <row r="690" spans="1:10" x14ac:dyDescent="0.55000000000000004">
      <c r="A690" s="19">
        <v>44541</v>
      </c>
      <c r="B690" s="33">
        <v>2196</v>
      </c>
      <c r="C690" s="33">
        <v>85447</v>
      </c>
      <c r="D690" s="33">
        <v>306</v>
      </c>
      <c r="E690" s="33">
        <v>2167</v>
      </c>
      <c r="F690" s="33">
        <v>998</v>
      </c>
      <c r="G690" s="33">
        <v>240</v>
      </c>
      <c r="H690" s="33">
        <v>134911</v>
      </c>
      <c r="I690" s="33">
        <v>1123</v>
      </c>
      <c r="J690" s="33">
        <v>227388</v>
      </c>
    </row>
    <row r="691" spans="1:10" x14ac:dyDescent="0.55000000000000004">
      <c r="A691" s="19">
        <v>44542</v>
      </c>
      <c r="B691" s="33">
        <v>2197</v>
      </c>
      <c r="C691" s="33">
        <v>85924</v>
      </c>
      <c r="D691" s="33">
        <v>311</v>
      </c>
      <c r="E691" s="33">
        <v>2168</v>
      </c>
      <c r="F691" s="33">
        <v>1008</v>
      </c>
      <c r="G691" s="33">
        <v>240</v>
      </c>
      <c r="H691" s="33">
        <v>135959</v>
      </c>
      <c r="I691" s="33">
        <v>1123</v>
      </c>
      <c r="J691" s="33">
        <v>228930</v>
      </c>
    </row>
    <row r="692" spans="1:10" x14ac:dyDescent="0.55000000000000004">
      <c r="A692" s="19">
        <v>44543</v>
      </c>
      <c r="B692" s="33">
        <v>2200</v>
      </c>
      <c r="C692" s="33">
        <v>86453</v>
      </c>
      <c r="D692" s="33">
        <v>313</v>
      </c>
      <c r="E692" s="33">
        <v>2176</v>
      </c>
      <c r="F692" s="33">
        <v>1020</v>
      </c>
      <c r="G692" s="33">
        <v>240</v>
      </c>
      <c r="H692" s="33">
        <v>137227</v>
      </c>
      <c r="I692" s="33">
        <v>1124</v>
      </c>
      <c r="J692" s="33">
        <v>230753</v>
      </c>
    </row>
    <row r="693" spans="1:10" x14ac:dyDescent="0.55000000000000004">
      <c r="A693" s="19">
        <v>44544</v>
      </c>
      <c r="B693" s="33">
        <v>2204</v>
      </c>
      <c r="C693" s="33">
        <v>87248</v>
      </c>
      <c r="D693" s="33">
        <v>328</v>
      </c>
      <c r="E693" s="33">
        <v>2180</v>
      </c>
      <c r="F693" s="33">
        <v>1031</v>
      </c>
      <c r="G693" s="33">
        <v>240</v>
      </c>
      <c r="H693" s="33">
        <v>138409</v>
      </c>
      <c r="I693" s="33">
        <v>1125</v>
      </c>
      <c r="J693" s="33">
        <v>232765</v>
      </c>
    </row>
    <row r="694" spans="1:10" x14ac:dyDescent="0.55000000000000004">
      <c r="A694" s="19">
        <v>44545</v>
      </c>
      <c r="B694" s="33">
        <v>2211</v>
      </c>
      <c r="C694" s="33">
        <v>88595</v>
      </c>
      <c r="D694" s="33">
        <v>342</v>
      </c>
      <c r="E694" s="33">
        <v>2188</v>
      </c>
      <c r="F694" s="33">
        <v>1057</v>
      </c>
      <c r="G694" s="33">
        <v>240</v>
      </c>
      <c r="H694" s="33">
        <v>139804</v>
      </c>
      <c r="I694" s="33">
        <v>1125</v>
      </c>
      <c r="J694" s="33">
        <v>235562</v>
      </c>
    </row>
    <row r="695" spans="1:10" x14ac:dyDescent="0.55000000000000004">
      <c r="A695" s="19">
        <v>44546</v>
      </c>
      <c r="B695" s="33">
        <v>2222</v>
      </c>
      <c r="C695" s="33">
        <v>90333</v>
      </c>
      <c r="D695" s="33">
        <v>343</v>
      </c>
      <c r="E695" s="33">
        <v>2209</v>
      </c>
      <c r="F695" s="33">
        <v>1081</v>
      </c>
      <c r="G695" s="33">
        <v>241</v>
      </c>
      <c r="H695" s="33">
        <v>141415</v>
      </c>
      <c r="I695" s="33">
        <v>1125</v>
      </c>
      <c r="J695" s="33">
        <v>238969</v>
      </c>
    </row>
    <row r="696" spans="1:10" x14ac:dyDescent="0.55000000000000004">
      <c r="A696" s="19">
        <v>44547</v>
      </c>
      <c r="B696" s="33">
        <v>2242</v>
      </c>
      <c r="C696" s="33">
        <v>92532</v>
      </c>
      <c r="D696" s="33">
        <v>348</v>
      </c>
      <c r="E696" s="33">
        <v>2227</v>
      </c>
      <c r="F696" s="33">
        <v>1143</v>
      </c>
      <c r="G696" s="33">
        <v>243</v>
      </c>
      <c r="H696" s="33">
        <v>142907</v>
      </c>
      <c r="I696" s="33">
        <v>1125</v>
      </c>
      <c r="J696" s="33">
        <v>242767</v>
      </c>
    </row>
    <row r="697" spans="1:10" x14ac:dyDescent="0.55000000000000004">
      <c r="A697" s="19">
        <v>44548</v>
      </c>
      <c r="B697" s="33">
        <v>2260</v>
      </c>
      <c r="C697" s="33">
        <v>95000</v>
      </c>
      <c r="D697" s="33">
        <v>352</v>
      </c>
      <c r="E697" s="33">
        <v>2258</v>
      </c>
      <c r="F697" s="33">
        <v>1216</v>
      </c>
      <c r="G697" s="33">
        <v>244</v>
      </c>
      <c r="H697" s="33">
        <v>144342</v>
      </c>
      <c r="I697" s="33">
        <v>1125</v>
      </c>
      <c r="J697" s="33">
        <v>246797</v>
      </c>
    </row>
    <row r="698" spans="1:10" x14ac:dyDescent="0.55000000000000004">
      <c r="A698" s="19">
        <v>44549</v>
      </c>
      <c r="B698" s="33">
        <v>2278</v>
      </c>
      <c r="C698" s="33">
        <v>97558</v>
      </c>
      <c r="D698" s="33">
        <v>357</v>
      </c>
      <c r="E698" s="33">
        <v>2297</v>
      </c>
      <c r="F698" s="33">
        <v>1296</v>
      </c>
      <c r="G698" s="33">
        <v>247</v>
      </c>
      <c r="H698" s="33">
        <v>145570</v>
      </c>
      <c r="I698" s="33">
        <v>1125</v>
      </c>
      <c r="J698" s="33">
        <v>250728</v>
      </c>
    </row>
    <row r="699" spans="1:10" x14ac:dyDescent="0.55000000000000004">
      <c r="A699" s="19">
        <v>44550</v>
      </c>
      <c r="B699" s="33">
        <v>2291</v>
      </c>
      <c r="C699" s="33">
        <v>100040</v>
      </c>
      <c r="D699" s="33">
        <v>363</v>
      </c>
      <c r="E699" s="33">
        <v>2356</v>
      </c>
      <c r="F699" s="33">
        <v>1400</v>
      </c>
      <c r="G699" s="33">
        <v>251</v>
      </c>
      <c r="H699" s="33">
        <v>146859</v>
      </c>
      <c r="I699" s="33">
        <v>1125</v>
      </c>
      <c r="J699" s="33">
        <v>254685</v>
      </c>
    </row>
    <row r="700" spans="1:10" x14ac:dyDescent="0.55000000000000004">
      <c r="A700" s="19">
        <v>44551</v>
      </c>
      <c r="B700" s="33">
        <v>2307</v>
      </c>
      <c r="C700" s="33">
        <v>103073</v>
      </c>
      <c r="D700" s="33">
        <v>376</v>
      </c>
      <c r="E700" s="33">
        <v>2428</v>
      </c>
      <c r="F700" s="33">
        <v>1554</v>
      </c>
      <c r="G700" s="33">
        <v>254</v>
      </c>
      <c r="H700" s="33">
        <v>148089</v>
      </c>
      <c r="I700" s="33">
        <v>1126</v>
      </c>
      <c r="J700" s="33">
        <v>259207</v>
      </c>
    </row>
    <row r="701" spans="1:10" x14ac:dyDescent="0.55000000000000004">
      <c r="A701" s="19">
        <v>44552</v>
      </c>
      <c r="B701" s="33">
        <v>2365</v>
      </c>
      <c r="C701" s="33">
        <v>106810</v>
      </c>
      <c r="D701" s="33">
        <v>383</v>
      </c>
      <c r="E701" s="33">
        <v>2613</v>
      </c>
      <c r="F701" s="33">
        <v>1747</v>
      </c>
      <c r="G701" s="33">
        <v>274</v>
      </c>
      <c r="H701" s="33">
        <v>149595</v>
      </c>
      <c r="I701" s="33">
        <v>1130</v>
      </c>
      <c r="J701" s="33">
        <v>264917</v>
      </c>
    </row>
    <row r="702" spans="1:10" x14ac:dyDescent="0.55000000000000004">
      <c r="A702" s="19">
        <v>44553</v>
      </c>
      <c r="B702" s="33">
        <v>2450</v>
      </c>
      <c r="C702" s="33">
        <v>112496</v>
      </c>
      <c r="D702" s="33">
        <v>393</v>
      </c>
      <c r="E702" s="33">
        <v>2977</v>
      </c>
      <c r="F702" s="33">
        <v>2229</v>
      </c>
      <c r="G702" s="33">
        <v>288</v>
      </c>
      <c r="H702" s="33">
        <v>151577</v>
      </c>
      <c r="I702" s="33">
        <v>1132</v>
      </c>
      <c r="J702" s="33">
        <v>273542</v>
      </c>
    </row>
    <row r="703" spans="1:10" x14ac:dyDescent="0.55000000000000004">
      <c r="A703" s="19">
        <v>44554</v>
      </c>
      <c r="B703" s="33">
        <v>2552</v>
      </c>
      <c r="C703" s="33">
        <v>118074</v>
      </c>
      <c r="D703" s="33">
        <v>399</v>
      </c>
      <c r="E703" s="33">
        <v>3563</v>
      </c>
      <c r="F703" s="33">
        <v>2917</v>
      </c>
      <c r="G703" s="33">
        <v>320</v>
      </c>
      <c r="H703" s="33">
        <v>153631</v>
      </c>
      <c r="I703" s="33">
        <v>1133</v>
      </c>
      <c r="J703" s="33">
        <v>282589</v>
      </c>
    </row>
    <row r="704" spans="1:10" x14ac:dyDescent="0.55000000000000004">
      <c r="A704" s="19">
        <v>44555</v>
      </c>
      <c r="B704" s="33">
        <v>2694</v>
      </c>
      <c r="C704" s="33">
        <v>124322</v>
      </c>
      <c r="D704" s="33">
        <v>414</v>
      </c>
      <c r="E704" s="33">
        <v>4322</v>
      </c>
      <c r="F704" s="33">
        <v>3550</v>
      </c>
      <c r="G704" s="33">
        <v>353</v>
      </c>
      <c r="H704" s="33">
        <v>155739</v>
      </c>
      <c r="I704" s="33">
        <v>1142</v>
      </c>
      <c r="J704" s="33">
        <v>292536</v>
      </c>
    </row>
    <row r="705" spans="1:10" x14ac:dyDescent="0.55000000000000004">
      <c r="A705" s="19">
        <v>44556</v>
      </c>
      <c r="B705" s="33">
        <v>2756</v>
      </c>
      <c r="C705" s="33">
        <v>130701</v>
      </c>
      <c r="D705" s="33">
        <v>432</v>
      </c>
      <c r="E705" s="33">
        <v>5033</v>
      </c>
      <c r="F705" s="33">
        <v>4324</v>
      </c>
      <c r="G705" s="33">
        <v>404</v>
      </c>
      <c r="H705" s="33">
        <v>157167</v>
      </c>
      <c r="I705" s="33">
        <v>1143</v>
      </c>
      <c r="J705" s="33">
        <v>301960</v>
      </c>
    </row>
    <row r="706" spans="1:10" x14ac:dyDescent="0.55000000000000004">
      <c r="A706" s="19">
        <v>44557</v>
      </c>
      <c r="B706" s="33">
        <v>2942</v>
      </c>
      <c r="C706" s="33">
        <v>137011</v>
      </c>
      <c r="D706" s="33">
        <v>448</v>
      </c>
      <c r="E706" s="33">
        <v>5798</v>
      </c>
      <c r="F706" s="33">
        <v>5162</v>
      </c>
      <c r="G706" s="33">
        <v>443</v>
      </c>
      <c r="H706" s="33">
        <v>159147</v>
      </c>
      <c r="I706" s="33">
        <v>1145</v>
      </c>
      <c r="J706" s="33">
        <v>312096</v>
      </c>
    </row>
    <row r="707" spans="1:10" x14ac:dyDescent="0.55000000000000004">
      <c r="A707" s="19">
        <v>44558</v>
      </c>
      <c r="B707" s="33">
        <v>3186</v>
      </c>
      <c r="C707" s="33">
        <v>143042</v>
      </c>
      <c r="D707" s="33">
        <v>456</v>
      </c>
      <c r="E707" s="33">
        <v>6961</v>
      </c>
      <c r="F707" s="33">
        <v>6160</v>
      </c>
      <c r="G707" s="33">
        <v>487</v>
      </c>
      <c r="H707" s="33">
        <v>161845</v>
      </c>
      <c r="I707" s="33">
        <v>1148</v>
      </c>
      <c r="J707" s="33">
        <v>323285</v>
      </c>
    </row>
    <row r="708" spans="1:10" x14ac:dyDescent="0.55000000000000004">
      <c r="A708" s="19">
        <v>44559</v>
      </c>
      <c r="B708" s="33">
        <v>3324</v>
      </c>
      <c r="C708" s="33">
        <v>154191</v>
      </c>
      <c r="D708" s="33">
        <v>477</v>
      </c>
      <c r="E708" s="33">
        <v>8532</v>
      </c>
      <c r="F708" s="33">
        <v>7625</v>
      </c>
      <c r="G708" s="33">
        <v>545</v>
      </c>
      <c r="H708" s="33">
        <v>165595</v>
      </c>
      <c r="I708" s="33">
        <v>1148</v>
      </c>
      <c r="J708" s="33">
        <v>341437</v>
      </c>
    </row>
    <row r="709" spans="1:10" x14ac:dyDescent="0.55000000000000004">
      <c r="A709" s="19">
        <v>44560</v>
      </c>
      <c r="B709" s="33">
        <v>3564</v>
      </c>
      <c r="C709" s="33">
        <v>166373</v>
      </c>
      <c r="D709" s="33">
        <v>510</v>
      </c>
      <c r="E709" s="33">
        <v>10752</v>
      </c>
      <c r="F709" s="33">
        <v>8993</v>
      </c>
      <c r="G709" s="33">
        <v>637</v>
      </c>
      <c r="H709" s="33">
        <v>170695</v>
      </c>
      <c r="I709" s="33">
        <v>1153</v>
      </c>
      <c r="J709" s="33">
        <v>362677</v>
      </c>
    </row>
    <row r="710" spans="1:10" x14ac:dyDescent="0.55000000000000004">
      <c r="A710" s="19">
        <v>44561</v>
      </c>
      <c r="B710" s="33">
        <v>4010</v>
      </c>
      <c r="C710" s="33">
        <v>187504</v>
      </c>
      <c r="D710" s="33">
        <v>572</v>
      </c>
      <c r="E710" s="33">
        <v>13863</v>
      </c>
      <c r="F710" s="33">
        <v>11078</v>
      </c>
      <c r="G710" s="33">
        <v>785</v>
      </c>
      <c r="H710" s="33">
        <v>176534</v>
      </c>
      <c r="I710" s="33">
        <v>1158</v>
      </c>
      <c r="J710" s="33">
        <v>395504</v>
      </c>
    </row>
    <row r="711" spans="1:10" x14ac:dyDescent="0.55000000000000004">
      <c r="A711" s="19">
        <v>44562</v>
      </c>
      <c r="B711" s="33">
        <v>4448</v>
      </c>
      <c r="C711" s="33">
        <v>210051</v>
      </c>
      <c r="D711" s="33">
        <v>624</v>
      </c>
      <c r="E711" s="33">
        <v>16125</v>
      </c>
      <c r="F711" s="33">
        <v>13178</v>
      </c>
      <c r="G711" s="33">
        <v>1224</v>
      </c>
      <c r="H711" s="33">
        <v>183901</v>
      </c>
      <c r="I711" s="33">
        <v>1161</v>
      </c>
      <c r="J711" s="33">
        <v>430712</v>
      </c>
    </row>
    <row r="712" spans="1:10" x14ac:dyDescent="0.55000000000000004">
      <c r="A712" s="19">
        <v>44563</v>
      </c>
      <c r="B712" s="33">
        <v>4919</v>
      </c>
      <c r="C712" s="33">
        <v>228307</v>
      </c>
      <c r="D712" s="33">
        <v>727</v>
      </c>
      <c r="E712" s="33">
        <v>19707</v>
      </c>
      <c r="F712" s="33">
        <v>15473</v>
      </c>
      <c r="G712" s="33">
        <v>1628</v>
      </c>
      <c r="H712" s="33">
        <v>190999</v>
      </c>
      <c r="I712" s="33">
        <v>1168</v>
      </c>
      <c r="J712" s="33">
        <v>462928</v>
      </c>
    </row>
    <row r="713" spans="1:10" x14ac:dyDescent="0.55000000000000004">
      <c r="A713" s="19">
        <v>44564</v>
      </c>
      <c r="B713" s="33">
        <v>5323</v>
      </c>
      <c r="C713" s="33">
        <v>249064</v>
      </c>
      <c r="D713" s="33">
        <v>805</v>
      </c>
      <c r="E713" s="33">
        <v>23941</v>
      </c>
      <c r="F713" s="33">
        <v>18021</v>
      </c>
      <c r="G713" s="33">
        <v>2100</v>
      </c>
      <c r="H713" s="33">
        <v>199528</v>
      </c>
      <c r="I713" s="33">
        <v>1176</v>
      </c>
      <c r="J713" s="33">
        <v>499958</v>
      </c>
    </row>
    <row r="714" spans="1:10" x14ac:dyDescent="0.55000000000000004">
      <c r="A714" s="19">
        <v>44565</v>
      </c>
      <c r="B714" s="33">
        <v>6244</v>
      </c>
      <c r="C714" s="33">
        <v>272160</v>
      </c>
      <c r="D714" s="33">
        <v>883</v>
      </c>
      <c r="E714" s="33">
        <v>29626</v>
      </c>
      <c r="F714" s="33">
        <v>21255</v>
      </c>
      <c r="G714" s="33">
        <v>2805</v>
      </c>
      <c r="H714" s="33">
        <v>213490</v>
      </c>
      <c r="I714" s="33">
        <v>1190</v>
      </c>
      <c r="J714" s="33">
        <v>547653</v>
      </c>
    </row>
    <row r="715" spans="1:10" x14ac:dyDescent="0.55000000000000004">
      <c r="A715" s="19">
        <v>44566</v>
      </c>
      <c r="B715" s="33">
        <v>7006</v>
      </c>
      <c r="C715" s="33">
        <v>307173</v>
      </c>
      <c r="D715" s="33">
        <v>985</v>
      </c>
      <c r="E715" s="33">
        <v>36401</v>
      </c>
      <c r="F715" s="33">
        <v>24745</v>
      </c>
      <c r="G715" s="33">
        <v>3671</v>
      </c>
      <c r="H715" s="33">
        <v>230919</v>
      </c>
      <c r="I715" s="33">
        <v>1206</v>
      </c>
      <c r="J715" s="33">
        <v>612106</v>
      </c>
    </row>
    <row r="716" spans="1:10" x14ac:dyDescent="0.55000000000000004">
      <c r="A716" s="19">
        <v>44567</v>
      </c>
      <c r="B716" s="33">
        <v>8021</v>
      </c>
      <c r="C716" s="33">
        <v>342133</v>
      </c>
      <c r="D716" s="33">
        <v>1230</v>
      </c>
      <c r="E716" s="33">
        <v>46731</v>
      </c>
      <c r="F716" s="33">
        <v>27813</v>
      </c>
      <c r="G716" s="33">
        <v>4422</v>
      </c>
      <c r="H716" s="33">
        <v>252662</v>
      </c>
      <c r="I716" s="33">
        <v>1215</v>
      </c>
      <c r="J716" s="33">
        <v>684227</v>
      </c>
    </row>
    <row r="717" spans="1:10" x14ac:dyDescent="0.55000000000000004">
      <c r="A717" s="19">
        <v>44568</v>
      </c>
      <c r="B717" s="33">
        <v>9429</v>
      </c>
      <c r="C717" s="33">
        <v>380550</v>
      </c>
      <c r="D717" s="33">
        <v>1505</v>
      </c>
      <c r="E717" s="33">
        <v>57677</v>
      </c>
      <c r="F717" s="33">
        <v>31513</v>
      </c>
      <c r="G717" s="33">
        <v>5908</v>
      </c>
      <c r="H717" s="33">
        <v>274123</v>
      </c>
      <c r="I717" s="33">
        <v>1221</v>
      </c>
      <c r="J717" s="33">
        <v>761926</v>
      </c>
    </row>
    <row r="718" spans="1:10" x14ac:dyDescent="0.55000000000000004">
      <c r="A718" s="19">
        <v>44569</v>
      </c>
      <c r="B718" s="33">
        <v>10777</v>
      </c>
      <c r="C718" s="33">
        <v>425593</v>
      </c>
      <c r="D718" s="33">
        <v>1938</v>
      </c>
      <c r="E718" s="33">
        <v>68783</v>
      </c>
      <c r="F718" s="33">
        <v>35786</v>
      </c>
      <c r="G718" s="33">
        <v>8154</v>
      </c>
      <c r="H718" s="33">
        <v>321118</v>
      </c>
      <c r="I718" s="33">
        <v>1229</v>
      </c>
      <c r="J718" s="33">
        <v>873378</v>
      </c>
    </row>
    <row r="719" spans="1:10" x14ac:dyDescent="0.55000000000000004">
      <c r="A719" s="19">
        <v>44570</v>
      </c>
      <c r="B719" s="33">
        <v>12176</v>
      </c>
      <c r="C719" s="33">
        <v>455529</v>
      </c>
      <c r="D719" s="33">
        <v>2238</v>
      </c>
      <c r="E719" s="33">
        <v>86783</v>
      </c>
      <c r="F719" s="33">
        <v>40294</v>
      </c>
      <c r="G719" s="33">
        <v>9553</v>
      </c>
      <c r="H719" s="33">
        <v>362350</v>
      </c>
      <c r="I719" s="33">
        <v>1231</v>
      </c>
      <c r="J719" s="33">
        <v>970154</v>
      </c>
    </row>
    <row r="720" spans="1:10" x14ac:dyDescent="0.55000000000000004">
      <c r="A720" s="19">
        <v>44571</v>
      </c>
      <c r="B720" s="33">
        <v>13248</v>
      </c>
      <c r="C720" s="33">
        <v>475731</v>
      </c>
      <c r="D720" s="33">
        <v>2737</v>
      </c>
      <c r="E720" s="33">
        <v>88292</v>
      </c>
      <c r="F720" s="33">
        <v>44313</v>
      </c>
      <c r="G720" s="33">
        <v>9805</v>
      </c>
      <c r="H720" s="33">
        <v>395581</v>
      </c>
      <c r="I720" s="33">
        <v>1239</v>
      </c>
      <c r="J720" s="33">
        <v>1030946</v>
      </c>
    </row>
    <row r="721" spans="1:10" x14ac:dyDescent="0.55000000000000004">
      <c r="A721" s="19">
        <v>44572</v>
      </c>
      <c r="B721" s="33">
        <v>15306</v>
      </c>
      <c r="C721" s="33">
        <v>501389</v>
      </c>
      <c r="D721" s="33">
        <v>3429</v>
      </c>
      <c r="E721" s="33">
        <v>116892</v>
      </c>
      <c r="F721" s="33">
        <v>47190</v>
      </c>
      <c r="G721" s="33">
        <v>11135</v>
      </c>
      <c r="H721" s="33">
        <v>432090</v>
      </c>
      <c r="I721" s="33">
        <v>1254</v>
      </c>
      <c r="J721" s="33">
        <v>1128685</v>
      </c>
    </row>
    <row r="722" spans="1:10" x14ac:dyDescent="0.55000000000000004">
      <c r="A722" s="19">
        <v>44573</v>
      </c>
      <c r="B722" s="33">
        <v>16358</v>
      </c>
      <c r="C722" s="33">
        <v>536025</v>
      </c>
      <c r="D722" s="33">
        <v>3902</v>
      </c>
      <c r="E722" s="33">
        <v>138961</v>
      </c>
      <c r="F722" s="33">
        <v>50830</v>
      </c>
      <c r="G722" s="33">
        <v>13572</v>
      </c>
      <c r="H722" s="33">
        <v>470594</v>
      </c>
      <c r="I722" s="33">
        <v>1260</v>
      </c>
      <c r="J722" s="33">
        <v>1231502</v>
      </c>
    </row>
    <row r="723" spans="1:10" x14ac:dyDescent="0.55000000000000004">
      <c r="A723" s="19">
        <v>44574</v>
      </c>
      <c r="B723" s="33">
        <v>16358</v>
      </c>
      <c r="C723" s="33">
        <v>627740</v>
      </c>
      <c r="D723" s="33">
        <v>4610</v>
      </c>
      <c r="E723" s="33">
        <v>153837</v>
      </c>
      <c r="F723" s="33">
        <v>54408</v>
      </c>
      <c r="G723" s="33">
        <v>14660</v>
      </c>
      <c r="H723" s="33">
        <v>507932</v>
      </c>
      <c r="I723" s="33">
        <v>1276</v>
      </c>
      <c r="J723" s="33">
        <v>1380821</v>
      </c>
    </row>
    <row r="724" spans="1:10" x14ac:dyDescent="0.55000000000000004">
      <c r="A724" s="19">
        <v>44575</v>
      </c>
      <c r="B724" s="33">
        <v>19908</v>
      </c>
      <c r="C724" s="33">
        <v>690123</v>
      </c>
      <c r="D724" s="33">
        <v>5508</v>
      </c>
      <c r="E724" s="33">
        <v>177454</v>
      </c>
      <c r="F724" s="33">
        <v>60027</v>
      </c>
      <c r="G724" s="33">
        <v>15858</v>
      </c>
      <c r="H724" s="33">
        <v>542713</v>
      </c>
      <c r="I724" s="33">
        <v>1285</v>
      </c>
      <c r="J724" s="33">
        <v>1512876</v>
      </c>
    </row>
    <row r="725" spans="1:10" x14ac:dyDescent="0.55000000000000004">
      <c r="A725" s="19">
        <v>44576</v>
      </c>
      <c r="B725" s="33">
        <v>21174</v>
      </c>
      <c r="C725" s="33">
        <v>738787</v>
      </c>
      <c r="D725" s="33">
        <v>6054</v>
      </c>
      <c r="E725" s="33">
        <v>191070</v>
      </c>
      <c r="F725" s="33">
        <v>64266</v>
      </c>
      <c r="G725" s="33">
        <v>16961</v>
      </c>
      <c r="H725" s="33">
        <v>568012</v>
      </c>
      <c r="I725" s="33">
        <v>1293</v>
      </c>
      <c r="J725" s="33">
        <v>1607617</v>
      </c>
    </row>
    <row r="726" spans="1:10" x14ac:dyDescent="0.55000000000000004">
      <c r="A726" s="19">
        <v>44577</v>
      </c>
      <c r="B726" s="33">
        <v>22396</v>
      </c>
      <c r="C726" s="33">
        <v>773186</v>
      </c>
      <c r="D726" s="33">
        <v>6409</v>
      </c>
      <c r="E726" s="33">
        <v>209962</v>
      </c>
      <c r="F726" s="33">
        <v>67716</v>
      </c>
      <c r="G726" s="33">
        <v>17781</v>
      </c>
      <c r="H726" s="33">
        <v>596698</v>
      </c>
      <c r="I726" s="33">
        <v>1297</v>
      </c>
      <c r="J726" s="33">
        <v>1695445</v>
      </c>
    </row>
    <row r="727" spans="1:10" x14ac:dyDescent="0.55000000000000004">
      <c r="A727" s="19">
        <v>44578</v>
      </c>
      <c r="B727" s="33">
        <v>23761</v>
      </c>
      <c r="C727" s="33">
        <v>802620</v>
      </c>
      <c r="D727" s="33">
        <v>6678</v>
      </c>
      <c r="E727" s="33">
        <v>229671</v>
      </c>
      <c r="F727" s="33">
        <v>71153</v>
      </c>
      <c r="G727" s="33">
        <v>18802</v>
      </c>
      <c r="H727" s="33">
        <v>619211</v>
      </c>
      <c r="I727" s="33">
        <v>1309</v>
      </c>
      <c r="J727" s="33">
        <v>1773205</v>
      </c>
    </row>
    <row r="728" spans="1:10" x14ac:dyDescent="0.55000000000000004">
      <c r="A728" s="19">
        <v>44579</v>
      </c>
      <c r="B728" s="33">
        <v>26341</v>
      </c>
      <c r="C728" s="33">
        <v>832289</v>
      </c>
      <c r="D728" s="33">
        <v>7326</v>
      </c>
      <c r="E728" s="33">
        <v>245624</v>
      </c>
      <c r="F728" s="33">
        <v>73918</v>
      </c>
      <c r="G728" s="33">
        <v>20102</v>
      </c>
      <c r="H728" s="33">
        <v>629748</v>
      </c>
      <c r="I728" s="33">
        <v>1323</v>
      </c>
      <c r="J728" s="33">
        <v>1836671</v>
      </c>
    </row>
    <row r="729" spans="1:10" x14ac:dyDescent="0.55000000000000004">
      <c r="A729" s="19">
        <v>44580</v>
      </c>
      <c r="B729" s="33">
        <v>27618</v>
      </c>
      <c r="C729" s="33">
        <v>864180</v>
      </c>
      <c r="D729" s="33">
        <v>7731</v>
      </c>
      <c r="E729" s="33">
        <v>265539</v>
      </c>
      <c r="F729" s="33">
        <v>77183</v>
      </c>
      <c r="G729" s="33">
        <v>21287</v>
      </c>
      <c r="H729" s="33">
        <v>651133</v>
      </c>
      <c r="I729" s="33">
        <v>1328</v>
      </c>
      <c r="J729" s="33">
        <v>1915999</v>
      </c>
    </row>
    <row r="730" spans="1:10" x14ac:dyDescent="0.55000000000000004">
      <c r="A730" s="19">
        <v>44581</v>
      </c>
      <c r="B730" s="33">
        <v>28461</v>
      </c>
      <c r="C730" s="33">
        <v>894695</v>
      </c>
      <c r="D730" s="33">
        <v>8219</v>
      </c>
      <c r="E730" s="33">
        <v>282336</v>
      </c>
      <c r="F730" s="33">
        <v>80392</v>
      </c>
      <c r="G730" s="33">
        <v>22214</v>
      </c>
      <c r="H730" s="33">
        <v>671981</v>
      </c>
      <c r="I730" s="33">
        <v>1338</v>
      </c>
      <c r="J730" s="33">
        <v>1989636</v>
      </c>
    </row>
    <row r="731" spans="1:10" x14ac:dyDescent="0.55000000000000004">
      <c r="A731" s="19">
        <v>44582</v>
      </c>
      <c r="B731" s="33">
        <v>29245</v>
      </c>
      <c r="C731" s="33">
        <v>919467</v>
      </c>
      <c r="D731" s="33">
        <v>8676</v>
      </c>
      <c r="E731" s="33">
        <v>298194</v>
      </c>
      <c r="F731" s="33">
        <v>83237</v>
      </c>
      <c r="G731" s="33">
        <v>23081</v>
      </c>
      <c r="H731" s="33">
        <v>690406</v>
      </c>
      <c r="I731" s="33">
        <v>1348</v>
      </c>
      <c r="J731" s="33">
        <v>2053654</v>
      </c>
    </row>
    <row r="732" spans="1:10" x14ac:dyDescent="0.55000000000000004">
      <c r="A732" s="19">
        <v>44583</v>
      </c>
      <c r="B732" s="33">
        <v>29908</v>
      </c>
      <c r="C732" s="33">
        <v>939775</v>
      </c>
      <c r="D732" s="33">
        <v>9109</v>
      </c>
      <c r="E732" s="33">
        <v>313204</v>
      </c>
      <c r="F732" s="33">
        <v>85549</v>
      </c>
      <c r="G732" s="33">
        <v>23808</v>
      </c>
      <c r="H732" s="33">
        <v>706539</v>
      </c>
      <c r="I732" s="33">
        <v>1359</v>
      </c>
      <c r="J732" s="33">
        <v>2109251</v>
      </c>
    </row>
    <row r="733" spans="1:10" x14ac:dyDescent="0.55000000000000004">
      <c r="A733" s="19">
        <v>44584</v>
      </c>
      <c r="B733" s="33">
        <v>30557</v>
      </c>
      <c r="C733" s="33">
        <v>960473</v>
      </c>
      <c r="D733" s="33">
        <v>9476</v>
      </c>
      <c r="E733" s="33">
        <v>325150</v>
      </c>
      <c r="F733" s="33">
        <v>87765</v>
      </c>
      <c r="G733" s="33">
        <v>24433</v>
      </c>
      <c r="H733" s="33">
        <v>719727</v>
      </c>
      <c r="I733" s="33">
        <v>1386</v>
      </c>
      <c r="J733" s="33">
        <v>2158967</v>
      </c>
    </row>
    <row r="734" spans="1:10" x14ac:dyDescent="0.55000000000000004">
      <c r="A734" s="19">
        <v>44585</v>
      </c>
      <c r="B734" s="33">
        <v>31208</v>
      </c>
      <c r="C734" s="33">
        <v>975765</v>
      </c>
      <c r="D734" s="33">
        <v>9714</v>
      </c>
      <c r="E734" s="33">
        <v>335342</v>
      </c>
      <c r="F734" s="33">
        <v>90512</v>
      </c>
      <c r="G734" s="33">
        <v>25052</v>
      </c>
      <c r="H734" s="33">
        <v>731273</v>
      </c>
      <c r="I734" s="33">
        <v>1400</v>
      </c>
      <c r="J734" s="33">
        <v>2200266</v>
      </c>
    </row>
    <row r="735" spans="1:10" x14ac:dyDescent="0.55000000000000004">
      <c r="A735" s="19">
        <v>44586</v>
      </c>
      <c r="B735" s="33">
        <v>32042</v>
      </c>
      <c r="C735" s="33">
        <v>994465</v>
      </c>
      <c r="D735" s="33">
        <v>10229</v>
      </c>
      <c r="E735" s="33">
        <v>344844</v>
      </c>
      <c r="F735" s="33">
        <v>93165</v>
      </c>
      <c r="G735" s="33">
        <v>25696</v>
      </c>
      <c r="H735" s="33">
        <v>745904</v>
      </c>
      <c r="I735" s="33">
        <v>1418</v>
      </c>
      <c r="J735" s="33">
        <v>2247763</v>
      </c>
    </row>
    <row r="736" spans="1:10" x14ac:dyDescent="0.55000000000000004">
      <c r="A736" s="19">
        <v>44587</v>
      </c>
      <c r="B736" s="33">
        <v>32877</v>
      </c>
      <c r="C736" s="33">
        <v>1004810</v>
      </c>
      <c r="D736" s="33">
        <v>11015</v>
      </c>
      <c r="E736" s="33">
        <v>358336</v>
      </c>
      <c r="F736" s="33">
        <v>95742</v>
      </c>
      <c r="G736" s="33">
        <v>26409</v>
      </c>
      <c r="H736" s="33">
        <v>759406</v>
      </c>
      <c r="I736" s="33">
        <v>1442</v>
      </c>
      <c r="J736" s="33">
        <v>2290037</v>
      </c>
    </row>
    <row r="737" spans="1:10" x14ac:dyDescent="0.55000000000000004">
      <c r="A737" s="19">
        <v>44588</v>
      </c>
      <c r="B737" s="33">
        <v>33684</v>
      </c>
      <c r="C737" s="33">
        <v>1020929</v>
      </c>
      <c r="D737" s="33">
        <v>11490</v>
      </c>
      <c r="E737" s="33">
        <v>369897</v>
      </c>
      <c r="F737" s="33">
        <v>97953</v>
      </c>
      <c r="G737" s="33">
        <v>27135</v>
      </c>
      <c r="H737" s="33">
        <v>773085</v>
      </c>
      <c r="I737" s="33">
        <v>1454</v>
      </c>
      <c r="J737" s="33">
        <v>2335627</v>
      </c>
    </row>
    <row r="738" spans="1:10" x14ac:dyDescent="0.55000000000000004">
      <c r="A738" s="19">
        <v>44589</v>
      </c>
      <c r="B738" s="33">
        <v>34352</v>
      </c>
      <c r="C738" s="33">
        <v>1034105</v>
      </c>
      <c r="D738" s="33">
        <v>13149</v>
      </c>
      <c r="E738" s="33">
        <v>379793</v>
      </c>
      <c r="F738" s="33">
        <v>100234</v>
      </c>
      <c r="G738" s="33">
        <v>27719</v>
      </c>
      <c r="H738" s="33">
        <v>785819</v>
      </c>
      <c r="I738" s="33">
        <v>1462</v>
      </c>
      <c r="J738" s="33">
        <v>2376633</v>
      </c>
    </row>
    <row r="739" spans="1:10" x14ac:dyDescent="0.55000000000000004">
      <c r="A739" s="19">
        <v>44590</v>
      </c>
      <c r="B739" s="33">
        <v>34936</v>
      </c>
      <c r="C739" s="33">
        <v>1047356</v>
      </c>
      <c r="D739" s="33">
        <v>14740</v>
      </c>
      <c r="E739" s="33">
        <v>390173</v>
      </c>
      <c r="F739" s="33">
        <v>102069</v>
      </c>
      <c r="G739" s="33">
        <v>28402</v>
      </c>
      <c r="H739" s="33">
        <v>798228</v>
      </c>
      <c r="I739" s="33">
        <v>1485</v>
      </c>
      <c r="J739" s="33">
        <v>2417389</v>
      </c>
    </row>
    <row r="740" spans="1:10" x14ac:dyDescent="0.55000000000000004">
      <c r="A740" s="19">
        <v>44591</v>
      </c>
      <c r="B740" s="33">
        <v>35494</v>
      </c>
      <c r="C740" s="33">
        <v>1060777</v>
      </c>
      <c r="D740" s="33">
        <v>16210</v>
      </c>
      <c r="E740" s="33">
        <v>398716</v>
      </c>
      <c r="F740" s="33">
        <v>103770</v>
      </c>
      <c r="G740" s="33">
        <v>28997</v>
      </c>
      <c r="H740" s="33">
        <v>808781</v>
      </c>
      <c r="I740" s="33">
        <v>1504</v>
      </c>
      <c r="J740" s="33">
        <v>2454249</v>
      </c>
    </row>
    <row r="741" spans="1:10" x14ac:dyDescent="0.55000000000000004">
      <c r="A741" s="19">
        <v>44592</v>
      </c>
      <c r="B741" s="33">
        <v>35952</v>
      </c>
      <c r="C741" s="33">
        <v>1073665</v>
      </c>
      <c r="D741" s="33">
        <v>15730</v>
      </c>
      <c r="E741" s="33">
        <v>406129</v>
      </c>
      <c r="F741" s="33">
        <v>105382</v>
      </c>
      <c r="G741" s="33">
        <v>29501</v>
      </c>
      <c r="H741" s="33">
        <v>818703</v>
      </c>
      <c r="I741" s="33">
        <v>1527</v>
      </c>
      <c r="J741" s="33">
        <v>2486589</v>
      </c>
    </row>
    <row r="742" spans="1:10" x14ac:dyDescent="0.55000000000000004">
      <c r="A742" s="19">
        <v>44593</v>
      </c>
      <c r="B742" s="33">
        <v>36403</v>
      </c>
      <c r="C742" s="33">
        <v>1086197</v>
      </c>
      <c r="D742" s="33">
        <v>16877</v>
      </c>
      <c r="E742" s="33">
        <v>413670</v>
      </c>
      <c r="F742" s="33">
        <v>106862</v>
      </c>
      <c r="G742" s="33">
        <v>28491</v>
      </c>
      <c r="H742" s="33">
        <v>829878</v>
      </c>
      <c r="I742" s="33">
        <v>1551</v>
      </c>
      <c r="J742" s="33">
        <v>2519929</v>
      </c>
    </row>
    <row r="743" spans="1:10" x14ac:dyDescent="0.55000000000000004">
      <c r="A743" s="19">
        <v>44594</v>
      </c>
      <c r="B743" s="33">
        <v>36897</v>
      </c>
      <c r="C743" s="33">
        <v>1097935</v>
      </c>
      <c r="D743" s="33">
        <v>18083</v>
      </c>
      <c r="E743" s="33">
        <v>423260</v>
      </c>
      <c r="F743" s="33">
        <v>108804</v>
      </c>
      <c r="G743" s="33">
        <v>29152</v>
      </c>
      <c r="H743" s="33">
        <v>845124</v>
      </c>
      <c r="I743" s="33">
        <v>1580</v>
      </c>
      <c r="J743" s="33">
        <v>2560835</v>
      </c>
    </row>
    <row r="744" spans="1:10" x14ac:dyDescent="0.55000000000000004">
      <c r="A744" s="19">
        <v>44595</v>
      </c>
      <c r="B744" s="33">
        <v>37362</v>
      </c>
      <c r="C744" s="33">
        <v>1110475</v>
      </c>
      <c r="D744" s="33">
        <v>19149</v>
      </c>
      <c r="E744" s="33">
        <v>431859</v>
      </c>
      <c r="F744" s="33">
        <v>110446</v>
      </c>
      <c r="G744" s="33">
        <v>29752</v>
      </c>
      <c r="H744" s="33">
        <v>857522</v>
      </c>
      <c r="I744" s="33">
        <v>1608</v>
      </c>
      <c r="J744" s="33">
        <v>2598173</v>
      </c>
    </row>
    <row r="745" spans="1:10" x14ac:dyDescent="0.55000000000000004">
      <c r="A745" s="19">
        <v>44596</v>
      </c>
      <c r="B745" s="33">
        <v>37771</v>
      </c>
      <c r="C745" s="33">
        <v>1121029</v>
      </c>
      <c r="D745" s="33">
        <v>20437</v>
      </c>
      <c r="E745" s="33">
        <v>438667</v>
      </c>
      <c r="F745" s="33">
        <v>111380</v>
      </c>
      <c r="G745" s="33">
        <v>30317</v>
      </c>
      <c r="H745" s="33">
        <v>868594</v>
      </c>
      <c r="I745" s="33">
        <v>1640</v>
      </c>
      <c r="J745" s="33">
        <v>2629835</v>
      </c>
    </row>
    <row r="746" spans="1:10" x14ac:dyDescent="0.55000000000000004">
      <c r="A746" s="19">
        <v>44597</v>
      </c>
      <c r="B746" s="33">
        <v>38123</v>
      </c>
      <c r="C746" s="33">
        <v>1129351</v>
      </c>
      <c r="D746" s="33">
        <v>21560</v>
      </c>
      <c r="E746" s="33">
        <v>447145</v>
      </c>
      <c r="F746" s="33">
        <v>112774</v>
      </c>
      <c r="G746" s="33">
        <v>30788</v>
      </c>
      <c r="H746" s="33">
        <v>877920</v>
      </c>
      <c r="I746" s="33">
        <v>1666</v>
      </c>
      <c r="J746" s="33">
        <v>2659327</v>
      </c>
    </row>
    <row r="747" spans="1:10" x14ac:dyDescent="0.55000000000000004">
      <c r="A747" s="19">
        <v>44598</v>
      </c>
      <c r="B747" s="33">
        <v>38432</v>
      </c>
      <c r="C747" s="33">
        <v>1137155</v>
      </c>
      <c r="D747" s="33">
        <v>22492</v>
      </c>
      <c r="E747" s="33">
        <v>452882</v>
      </c>
      <c r="F747" s="33">
        <v>114076</v>
      </c>
      <c r="G747" s="33">
        <v>31259</v>
      </c>
      <c r="H747" s="33">
        <v>884839</v>
      </c>
      <c r="I747" s="33">
        <v>1712</v>
      </c>
      <c r="J747" s="33">
        <v>2682847</v>
      </c>
    </row>
    <row r="748" spans="1:10" x14ac:dyDescent="0.55000000000000004">
      <c r="A748" s="19">
        <v>44599</v>
      </c>
      <c r="B748" s="33">
        <v>38698</v>
      </c>
      <c r="C748" s="33">
        <v>1144443</v>
      </c>
      <c r="D748" s="33">
        <v>23286</v>
      </c>
      <c r="E748" s="33">
        <v>457559</v>
      </c>
      <c r="F748" s="33">
        <v>115419</v>
      </c>
      <c r="G748" s="33">
        <v>31702</v>
      </c>
      <c r="H748" s="33">
        <v>892934</v>
      </c>
      <c r="I748" s="33">
        <v>1748</v>
      </c>
      <c r="J748" s="33">
        <v>2705789</v>
      </c>
    </row>
    <row r="749" spans="1:10" x14ac:dyDescent="0.55000000000000004">
      <c r="A749" s="19">
        <v>44600</v>
      </c>
      <c r="B749" s="33">
        <v>39165</v>
      </c>
      <c r="C749" s="33">
        <v>1154034</v>
      </c>
      <c r="D749" s="33">
        <v>24408</v>
      </c>
      <c r="E749" s="33">
        <v>462701</v>
      </c>
      <c r="F749" s="33">
        <v>116752</v>
      </c>
      <c r="G749" s="33">
        <v>32303</v>
      </c>
      <c r="H749" s="33">
        <v>902481</v>
      </c>
      <c r="I749" s="33">
        <v>1813</v>
      </c>
      <c r="J749" s="33">
        <v>2733657</v>
      </c>
    </row>
    <row r="750" spans="1:10" x14ac:dyDescent="0.55000000000000004">
      <c r="A750" s="19">
        <v>44601</v>
      </c>
      <c r="B750" s="33">
        <v>39613</v>
      </c>
      <c r="C750" s="33">
        <v>1164245</v>
      </c>
      <c r="D750" s="33">
        <v>25612</v>
      </c>
      <c r="E750" s="33">
        <v>469543</v>
      </c>
      <c r="F750" s="33">
        <v>118448</v>
      </c>
      <c r="G750" s="33">
        <v>32877</v>
      </c>
      <c r="H750" s="33">
        <v>912172</v>
      </c>
      <c r="I750" s="33">
        <v>1905</v>
      </c>
      <c r="J750" s="33">
        <v>2764415</v>
      </c>
    </row>
    <row r="751" spans="1:10" x14ac:dyDescent="0.55000000000000004">
      <c r="A751" s="19">
        <v>44602</v>
      </c>
      <c r="B751" s="33">
        <v>40076</v>
      </c>
      <c r="C751" s="33">
        <v>1174246</v>
      </c>
      <c r="D751" s="33">
        <v>26767</v>
      </c>
      <c r="E751" s="33">
        <v>475382</v>
      </c>
      <c r="F751" s="33">
        <v>120167</v>
      </c>
      <c r="G751" s="33">
        <v>33498</v>
      </c>
      <c r="H751" s="33">
        <v>921397</v>
      </c>
      <c r="I751" s="33">
        <v>2043</v>
      </c>
      <c r="J751" s="33">
        <v>2793576</v>
      </c>
    </row>
    <row r="752" spans="1:10" x14ac:dyDescent="0.55000000000000004">
      <c r="A752" s="19">
        <v>44603</v>
      </c>
      <c r="B752" s="33">
        <v>40538</v>
      </c>
      <c r="C752" s="33">
        <v>1183100</v>
      </c>
      <c r="D752" s="33">
        <v>27847</v>
      </c>
      <c r="E752" s="33">
        <v>484186</v>
      </c>
      <c r="F752" s="33">
        <v>121701</v>
      </c>
      <c r="G752" s="33">
        <v>34052</v>
      </c>
      <c r="H752" s="33">
        <v>929670</v>
      </c>
      <c r="I752" s="33">
        <v>2140</v>
      </c>
      <c r="J752" s="33">
        <v>2823234</v>
      </c>
    </row>
    <row r="753" spans="1:10" x14ac:dyDescent="0.55000000000000004">
      <c r="A753" s="19">
        <v>44604</v>
      </c>
      <c r="B753" s="33">
        <v>40946</v>
      </c>
      <c r="C753" s="33">
        <v>1191197</v>
      </c>
      <c r="D753" s="33">
        <v>29232</v>
      </c>
      <c r="E753" s="33">
        <v>484941</v>
      </c>
      <c r="F753" s="33">
        <v>123208</v>
      </c>
      <c r="G753" s="33">
        <v>34508</v>
      </c>
      <c r="H753" s="33">
        <v>936667</v>
      </c>
      <c r="I753" s="33">
        <v>2189</v>
      </c>
      <c r="J753" s="33">
        <v>2842888</v>
      </c>
    </row>
    <row r="754" spans="1:10" x14ac:dyDescent="0.55000000000000004">
      <c r="A754" s="19">
        <v>44605</v>
      </c>
      <c r="B754" s="33">
        <v>41380</v>
      </c>
      <c r="C754" s="33">
        <v>1197772</v>
      </c>
      <c r="D754" s="33">
        <v>29815</v>
      </c>
      <c r="E754" s="33">
        <v>492190</v>
      </c>
      <c r="F754" s="33">
        <v>124424</v>
      </c>
      <c r="G754" s="33">
        <v>34862</v>
      </c>
      <c r="H754" s="33">
        <v>943663</v>
      </c>
      <c r="I754" s="33">
        <v>2253</v>
      </c>
      <c r="J754" s="33">
        <v>2866359</v>
      </c>
    </row>
    <row r="755" spans="1:10" x14ac:dyDescent="0.55000000000000004">
      <c r="A755" s="19">
        <v>44606</v>
      </c>
      <c r="B755" s="33">
        <v>41728</v>
      </c>
      <c r="C755" s="33">
        <v>1203920</v>
      </c>
      <c r="D755" s="33">
        <v>30582</v>
      </c>
      <c r="E755" s="33">
        <v>495923</v>
      </c>
      <c r="F755" s="33">
        <v>125570</v>
      </c>
      <c r="G755" s="33">
        <v>35270</v>
      </c>
      <c r="H755" s="33">
        <v>950521</v>
      </c>
      <c r="I755" s="33">
        <v>2325</v>
      </c>
      <c r="J755" s="33">
        <v>2885839</v>
      </c>
    </row>
    <row r="756" spans="1:10" x14ac:dyDescent="0.55000000000000004">
      <c r="A756" s="19">
        <v>44607</v>
      </c>
      <c r="B756" s="33">
        <v>42163</v>
      </c>
      <c r="C756" s="33">
        <v>1212067</v>
      </c>
      <c r="D756" s="33">
        <v>31639</v>
      </c>
      <c r="E756" s="33">
        <v>501197</v>
      </c>
      <c r="F756" s="33">
        <v>126811</v>
      </c>
      <c r="G756" s="33">
        <v>35784</v>
      </c>
      <c r="H756" s="33">
        <v>958479</v>
      </c>
      <c r="I756" s="33">
        <v>2383</v>
      </c>
      <c r="J756" s="33">
        <v>2910523</v>
      </c>
    </row>
    <row r="757" spans="1:10" x14ac:dyDescent="0.55000000000000004">
      <c r="A757" s="19">
        <v>44608</v>
      </c>
      <c r="B757" s="33">
        <v>42720</v>
      </c>
      <c r="C757" s="33">
        <v>1222461</v>
      </c>
      <c r="D757" s="33">
        <v>32561</v>
      </c>
      <c r="E757" s="33">
        <v>507746</v>
      </c>
      <c r="F757" s="33">
        <v>128503</v>
      </c>
      <c r="G757" s="33">
        <v>36412</v>
      </c>
      <c r="H757" s="33">
        <v>966478</v>
      </c>
      <c r="I757" s="33">
        <v>2509</v>
      </c>
      <c r="J757" s="33">
        <v>2939390</v>
      </c>
    </row>
    <row r="758" spans="1:10" x14ac:dyDescent="0.55000000000000004">
      <c r="A758" s="19">
        <v>44609</v>
      </c>
      <c r="B758" s="33">
        <v>43246</v>
      </c>
      <c r="C758" s="33">
        <v>1232370</v>
      </c>
      <c r="D758" s="33">
        <v>33563</v>
      </c>
      <c r="E758" s="33">
        <v>513387</v>
      </c>
      <c r="F758" s="33">
        <v>130020</v>
      </c>
      <c r="G758" s="33">
        <v>37087</v>
      </c>
      <c r="H758" s="33">
        <v>974789</v>
      </c>
      <c r="I758" s="33">
        <v>2693</v>
      </c>
      <c r="J758" s="33">
        <v>2967155</v>
      </c>
    </row>
    <row r="759" spans="1:10" x14ac:dyDescent="0.55000000000000004">
      <c r="A759" s="19">
        <v>44610</v>
      </c>
      <c r="B759" s="33">
        <v>43768</v>
      </c>
      <c r="C759" s="33">
        <v>1241579</v>
      </c>
      <c r="D759" s="33">
        <v>34504</v>
      </c>
      <c r="E759" s="33">
        <v>519061</v>
      </c>
      <c r="F759" s="33">
        <v>131612</v>
      </c>
      <c r="G759" s="33">
        <v>37714</v>
      </c>
      <c r="H759" s="33">
        <v>981576</v>
      </c>
      <c r="I759" s="33">
        <v>2892</v>
      </c>
      <c r="J759" s="33">
        <v>2992706</v>
      </c>
    </row>
    <row r="760" spans="1:10" x14ac:dyDescent="0.55000000000000004">
      <c r="A760" s="19">
        <v>44611</v>
      </c>
      <c r="B760" s="33">
        <v>44100</v>
      </c>
      <c r="C760" s="33">
        <v>1249104</v>
      </c>
      <c r="D760" s="33">
        <v>35321</v>
      </c>
      <c r="E760" s="33">
        <v>523947</v>
      </c>
      <c r="F760" s="33">
        <v>133034</v>
      </c>
      <c r="G760" s="33">
        <v>38293</v>
      </c>
      <c r="H760" s="33">
        <v>987725</v>
      </c>
      <c r="I760" s="33">
        <v>3136</v>
      </c>
      <c r="J760" s="33">
        <v>3014660</v>
      </c>
    </row>
    <row r="761" spans="1:10" x14ac:dyDescent="0.55000000000000004">
      <c r="A761" s="19">
        <v>44612</v>
      </c>
      <c r="B761" s="33">
        <v>44651</v>
      </c>
      <c r="C761" s="33">
        <v>1254643</v>
      </c>
      <c r="D761" s="33">
        <v>35782</v>
      </c>
      <c r="E761" s="33">
        <v>528159</v>
      </c>
      <c r="F761" s="33">
        <v>134236</v>
      </c>
      <c r="G761" s="33">
        <v>38820</v>
      </c>
      <c r="H761" s="33">
        <v>992424</v>
      </c>
      <c r="I761" s="33">
        <v>3358</v>
      </c>
      <c r="J761" s="33">
        <v>3032073</v>
      </c>
    </row>
    <row r="762" spans="1:10" x14ac:dyDescent="0.55000000000000004">
      <c r="A762" s="19">
        <v>44613</v>
      </c>
      <c r="B762" s="33">
        <v>45086</v>
      </c>
      <c r="C762" s="33">
        <v>1259503</v>
      </c>
      <c r="D762" s="33">
        <v>36270</v>
      </c>
      <c r="E762" s="33">
        <v>532255</v>
      </c>
      <c r="F762" s="33">
        <v>135448</v>
      </c>
      <c r="G762" s="33">
        <v>39390</v>
      </c>
      <c r="H762" s="33">
        <v>997891</v>
      </c>
      <c r="I762" s="33">
        <v>3572</v>
      </c>
      <c r="J762" s="33">
        <v>3049415</v>
      </c>
    </row>
    <row r="763" spans="1:10" x14ac:dyDescent="0.55000000000000004">
      <c r="A763" s="19">
        <v>44614</v>
      </c>
      <c r="B763" s="33">
        <v>45662</v>
      </c>
      <c r="C763" s="33">
        <v>1268170</v>
      </c>
      <c r="D763" s="33">
        <v>36828</v>
      </c>
      <c r="E763" s="33">
        <v>537786</v>
      </c>
      <c r="F763" s="33">
        <v>137087</v>
      </c>
      <c r="G763" s="33">
        <v>40208</v>
      </c>
      <c r="H763" s="33">
        <v>1004549</v>
      </c>
      <c r="I763" s="33">
        <v>3824</v>
      </c>
      <c r="J763" s="33">
        <v>3074114</v>
      </c>
    </row>
    <row r="764" spans="1:10" x14ac:dyDescent="0.55000000000000004">
      <c r="A764" s="19">
        <v>44615</v>
      </c>
      <c r="B764" s="33">
        <v>46591</v>
      </c>
      <c r="C764" s="33">
        <v>1277082</v>
      </c>
      <c r="D764" s="33">
        <v>37538</v>
      </c>
      <c r="E764" s="33">
        <v>543921</v>
      </c>
      <c r="F764" s="33">
        <v>139136</v>
      </c>
      <c r="G764" s="33">
        <v>41049</v>
      </c>
      <c r="H764" s="33">
        <v>1011358</v>
      </c>
      <c r="I764" s="33">
        <v>4452</v>
      </c>
      <c r="J764" s="33">
        <v>3101127</v>
      </c>
    </row>
    <row r="765" spans="1:10" x14ac:dyDescent="0.55000000000000004">
      <c r="A765" s="19">
        <v>44616</v>
      </c>
      <c r="B765" s="33">
        <v>47247</v>
      </c>
      <c r="C765" s="33">
        <v>1285301</v>
      </c>
      <c r="D765" s="33">
        <v>38280</v>
      </c>
      <c r="E765" s="33">
        <v>549935</v>
      </c>
      <c r="F765" s="33">
        <v>141055</v>
      </c>
      <c r="G765" s="33">
        <v>41903</v>
      </c>
      <c r="H765" s="33">
        <v>1017972</v>
      </c>
      <c r="I765" s="33">
        <v>5164</v>
      </c>
      <c r="J765" s="33">
        <v>3126857</v>
      </c>
    </row>
    <row r="766" spans="1:10" x14ac:dyDescent="0.55000000000000004">
      <c r="A766" s="19">
        <v>44617</v>
      </c>
      <c r="B766" s="33">
        <v>48187</v>
      </c>
      <c r="C766" s="33">
        <v>1292781</v>
      </c>
      <c r="D766" s="33">
        <v>38903</v>
      </c>
      <c r="E766" s="33">
        <v>555287</v>
      </c>
      <c r="F766" s="33">
        <v>142901</v>
      </c>
      <c r="G766" s="33">
        <v>42735</v>
      </c>
      <c r="H766" s="33">
        <v>1024397</v>
      </c>
      <c r="I766" s="33">
        <v>6195</v>
      </c>
      <c r="J766" s="33">
        <v>3151386</v>
      </c>
    </row>
    <row r="767" spans="1:10" x14ac:dyDescent="0.55000000000000004">
      <c r="A767" s="19">
        <v>44618</v>
      </c>
      <c r="B767" s="33">
        <v>48670</v>
      </c>
      <c r="C767" s="33">
        <v>1299750</v>
      </c>
      <c r="D767" s="33">
        <v>39532</v>
      </c>
      <c r="E767" s="33">
        <v>559973</v>
      </c>
      <c r="F767" s="33">
        <v>144789</v>
      </c>
      <c r="G767" s="33">
        <v>43529</v>
      </c>
      <c r="H767" s="33">
        <v>1030021</v>
      </c>
      <c r="I767" s="33">
        <v>7245</v>
      </c>
      <c r="J767" s="33">
        <v>3173509</v>
      </c>
    </row>
    <row r="768" spans="1:10" x14ac:dyDescent="0.55000000000000004">
      <c r="A768" s="19">
        <v>44619</v>
      </c>
      <c r="B768" s="33">
        <v>49088</v>
      </c>
      <c r="C768" s="33">
        <v>1305734</v>
      </c>
      <c r="D768" s="33">
        <v>39878</v>
      </c>
      <c r="E768" s="33">
        <v>563498</v>
      </c>
      <c r="F768" s="33">
        <v>146341</v>
      </c>
      <c r="G768" s="33">
        <v>44205</v>
      </c>
      <c r="H768" s="33">
        <v>1034945</v>
      </c>
      <c r="I768" s="33">
        <v>8250</v>
      </c>
      <c r="J768" s="33">
        <v>3191939</v>
      </c>
    </row>
    <row r="769" spans="1:10" x14ac:dyDescent="0.55000000000000004">
      <c r="A769" s="19">
        <v>44620</v>
      </c>
      <c r="B769" s="33">
        <v>49541</v>
      </c>
      <c r="C769" s="33">
        <v>1311556</v>
      </c>
      <c r="D769" s="33">
        <v>40268</v>
      </c>
      <c r="E769" s="33">
        <v>566805</v>
      </c>
      <c r="F769" s="33">
        <v>147871</v>
      </c>
      <c r="G769" s="33">
        <v>44918</v>
      </c>
      <c r="H769" s="33">
        <v>1040755</v>
      </c>
      <c r="I769" s="33">
        <v>9364</v>
      </c>
      <c r="J769" s="33">
        <v>3211078</v>
      </c>
    </row>
    <row r="770" spans="1:10" x14ac:dyDescent="0.55000000000000004">
      <c r="A770" s="19">
        <v>44621</v>
      </c>
      <c r="B770" s="33">
        <v>50214</v>
      </c>
      <c r="C770" s="33">
        <v>1320379</v>
      </c>
      <c r="D770" s="33">
        <v>40824</v>
      </c>
      <c r="E770" s="33">
        <v>571241</v>
      </c>
      <c r="F770" s="33">
        <v>149704</v>
      </c>
      <c r="G770" s="33">
        <v>45862</v>
      </c>
      <c r="H770" s="33">
        <v>1047412</v>
      </c>
      <c r="I770" s="33">
        <v>10459</v>
      </c>
      <c r="J770" s="33">
        <v>3236095</v>
      </c>
    </row>
    <row r="771" spans="1:10" x14ac:dyDescent="0.55000000000000004">
      <c r="A771" s="19">
        <v>44622</v>
      </c>
      <c r="B771" s="33">
        <v>51244</v>
      </c>
      <c r="C771" s="33">
        <v>1330995</v>
      </c>
      <c r="D771" s="33">
        <v>41433</v>
      </c>
      <c r="E771" s="33">
        <v>572399</v>
      </c>
      <c r="F771" s="33">
        <v>151934</v>
      </c>
      <c r="G771" s="33">
        <v>46730</v>
      </c>
      <c r="H771" s="33">
        <v>1054417</v>
      </c>
      <c r="I771" s="33">
        <v>12198</v>
      </c>
      <c r="J771" s="33">
        <v>3261350</v>
      </c>
    </row>
    <row r="772" spans="1:10" x14ac:dyDescent="0.55000000000000004">
      <c r="A772" s="19">
        <v>44623</v>
      </c>
      <c r="B772" s="33">
        <v>51916</v>
      </c>
      <c r="C772" s="33">
        <v>1342280</v>
      </c>
      <c r="D772" s="33">
        <v>41998</v>
      </c>
      <c r="E772" s="33">
        <v>582696</v>
      </c>
      <c r="F772" s="33">
        <v>154481</v>
      </c>
      <c r="G772" s="33">
        <v>47837</v>
      </c>
      <c r="H772" s="33">
        <v>1061408</v>
      </c>
      <c r="I772" s="33">
        <v>14589</v>
      </c>
      <c r="J772" s="33">
        <v>3297205</v>
      </c>
    </row>
    <row r="773" spans="1:10" x14ac:dyDescent="0.55000000000000004">
      <c r="A773" s="19">
        <v>44624</v>
      </c>
      <c r="B773" s="33">
        <v>52944</v>
      </c>
      <c r="C773" s="33">
        <v>1351710</v>
      </c>
      <c r="D773" s="33">
        <v>42569</v>
      </c>
      <c r="E773" s="33">
        <v>584481</v>
      </c>
      <c r="F773" s="33">
        <v>156703</v>
      </c>
      <c r="G773" s="33">
        <v>48768</v>
      </c>
      <c r="H773" s="33">
        <v>1067857</v>
      </c>
      <c r="I773" s="33">
        <v>16684</v>
      </c>
      <c r="J773" s="33">
        <v>3321716</v>
      </c>
    </row>
    <row r="774" spans="1:10" x14ac:dyDescent="0.55000000000000004">
      <c r="A774" s="19">
        <v>44625</v>
      </c>
      <c r="B774" s="33">
        <v>53607</v>
      </c>
      <c r="C774" s="33">
        <v>1361680</v>
      </c>
      <c r="D774" s="33">
        <v>42967</v>
      </c>
      <c r="E774" s="33">
        <v>585499</v>
      </c>
      <c r="F774" s="33">
        <v>158707</v>
      </c>
      <c r="G774" s="33">
        <v>49708</v>
      </c>
      <c r="H774" s="33">
        <v>1073518</v>
      </c>
      <c r="I774" s="33">
        <v>18931</v>
      </c>
      <c r="J774" s="33">
        <v>3344617</v>
      </c>
    </row>
    <row r="775" spans="1:10" x14ac:dyDescent="0.55000000000000004">
      <c r="A775" s="19">
        <v>44626</v>
      </c>
      <c r="B775" s="33">
        <v>54149</v>
      </c>
      <c r="C775" s="33">
        <v>1370440</v>
      </c>
      <c r="D775" s="33">
        <v>43194</v>
      </c>
      <c r="E775" s="33">
        <v>585764</v>
      </c>
      <c r="F775" s="33">
        <v>160520</v>
      </c>
      <c r="G775" s="33">
        <v>50473</v>
      </c>
      <c r="H775" s="33">
        <v>1078462</v>
      </c>
      <c r="I775" s="33">
        <v>21176</v>
      </c>
      <c r="J775" s="33">
        <v>3364178</v>
      </c>
    </row>
    <row r="776" spans="1:10" x14ac:dyDescent="0.55000000000000004">
      <c r="A776" s="19">
        <v>44627</v>
      </c>
      <c r="B776" s="33">
        <v>54683</v>
      </c>
      <c r="C776" s="33">
        <v>1379425</v>
      </c>
      <c r="D776" s="33">
        <v>43429</v>
      </c>
      <c r="E776" s="33">
        <v>587356</v>
      </c>
      <c r="F776" s="33">
        <v>162307</v>
      </c>
      <c r="G776" s="33">
        <v>51245</v>
      </c>
      <c r="H776" s="33">
        <v>1084018</v>
      </c>
      <c r="I776" s="33">
        <v>23519</v>
      </c>
      <c r="J776" s="33">
        <v>3385982</v>
      </c>
    </row>
    <row r="777" spans="1:10" x14ac:dyDescent="0.55000000000000004">
      <c r="A777" s="19">
        <v>44628</v>
      </c>
      <c r="B777" s="33">
        <v>55321</v>
      </c>
      <c r="C777" s="33">
        <v>1392422</v>
      </c>
      <c r="D777" s="33">
        <v>43866</v>
      </c>
      <c r="E777" s="33">
        <v>603264</v>
      </c>
      <c r="F777" s="33">
        <v>164675</v>
      </c>
      <c r="G777" s="33">
        <v>52290</v>
      </c>
      <c r="H777" s="33">
        <v>1091012</v>
      </c>
      <c r="I777" s="33">
        <v>26329</v>
      </c>
      <c r="J777" s="33">
        <v>3429179</v>
      </c>
    </row>
    <row r="778" spans="1:10" x14ac:dyDescent="0.55000000000000004">
      <c r="A778" s="19">
        <v>44629</v>
      </c>
      <c r="B778" s="33">
        <v>56474</v>
      </c>
      <c r="C778" s="33">
        <v>1405566</v>
      </c>
      <c r="D778" s="33">
        <v>43986</v>
      </c>
      <c r="E778" s="33">
        <v>608063</v>
      </c>
      <c r="F778" s="33">
        <v>167466</v>
      </c>
      <c r="G778" s="33">
        <v>53390</v>
      </c>
      <c r="H778" s="33">
        <v>1097997</v>
      </c>
      <c r="I778" s="33">
        <v>29839</v>
      </c>
      <c r="J778" s="33">
        <v>3462781</v>
      </c>
    </row>
    <row r="779" spans="1:10" x14ac:dyDescent="0.55000000000000004">
      <c r="A779" s="19">
        <v>44630</v>
      </c>
      <c r="B779" s="33">
        <v>57278</v>
      </c>
      <c r="C779" s="33">
        <v>1421796</v>
      </c>
      <c r="D779" s="33">
        <v>44240</v>
      </c>
      <c r="E779" s="33">
        <v>612629</v>
      </c>
      <c r="F779" s="33">
        <v>170346</v>
      </c>
      <c r="G779" s="33">
        <v>54555</v>
      </c>
      <c r="H779" s="33">
        <v>1105640</v>
      </c>
      <c r="I779" s="33">
        <v>34250</v>
      </c>
      <c r="J779" s="33">
        <v>3500734</v>
      </c>
    </row>
    <row r="780" spans="1:10" x14ac:dyDescent="0.55000000000000004">
      <c r="A780" s="19">
        <v>44631</v>
      </c>
      <c r="B780" s="33">
        <v>58021</v>
      </c>
      <c r="C780" s="33">
        <v>1435768</v>
      </c>
      <c r="D780" s="33">
        <v>44513</v>
      </c>
      <c r="E780" s="33">
        <v>616937</v>
      </c>
      <c r="F780" s="33">
        <v>173096</v>
      </c>
      <c r="G780" s="33">
        <v>55696</v>
      </c>
      <c r="H780" s="33">
        <v>1112363</v>
      </c>
      <c r="I780" s="33">
        <v>39226</v>
      </c>
      <c r="J780" s="33">
        <v>3535620</v>
      </c>
    </row>
    <row r="781" spans="1:10" x14ac:dyDescent="0.55000000000000004">
      <c r="A781" s="19">
        <v>44632</v>
      </c>
      <c r="B781" s="33">
        <v>58687</v>
      </c>
      <c r="C781" s="33">
        <v>1448586</v>
      </c>
      <c r="D781" s="33">
        <v>44711</v>
      </c>
      <c r="E781" s="33">
        <v>620951</v>
      </c>
      <c r="F781" s="33">
        <v>175679</v>
      </c>
      <c r="G781" s="33">
        <v>56825</v>
      </c>
      <c r="H781" s="33">
        <v>1118305</v>
      </c>
      <c r="I781" s="33">
        <v>43474</v>
      </c>
      <c r="J781" s="33">
        <v>3567218</v>
      </c>
    </row>
    <row r="782" spans="1:10" x14ac:dyDescent="0.55000000000000004">
      <c r="A782" s="19">
        <v>44633</v>
      </c>
      <c r="B782" s="33">
        <v>59305</v>
      </c>
      <c r="C782" s="33">
        <v>1461656</v>
      </c>
      <c r="D782" s="33">
        <v>44862</v>
      </c>
      <c r="E782" s="33">
        <v>624608</v>
      </c>
      <c r="F782" s="33">
        <v>177881</v>
      </c>
      <c r="G782" s="33">
        <v>57755</v>
      </c>
      <c r="H782" s="33">
        <v>1123413</v>
      </c>
      <c r="I782" s="33">
        <v>46986</v>
      </c>
      <c r="J782" s="33">
        <v>3596466</v>
      </c>
    </row>
    <row r="783" spans="1:10" x14ac:dyDescent="0.55000000000000004">
      <c r="A783" s="19">
        <v>44634</v>
      </c>
      <c r="B783" s="33">
        <v>59881</v>
      </c>
      <c r="C783" s="33">
        <v>1470546</v>
      </c>
      <c r="D783" s="33">
        <v>45059</v>
      </c>
      <c r="E783" s="33">
        <v>628403</v>
      </c>
      <c r="F783" s="33">
        <v>180412</v>
      </c>
      <c r="G783" s="33">
        <v>58670</v>
      </c>
      <c r="H783" s="33">
        <v>1128832</v>
      </c>
      <c r="I783" s="33">
        <v>51081</v>
      </c>
      <c r="J783" s="33">
        <v>3622884</v>
      </c>
    </row>
    <row r="784" spans="1:10" x14ac:dyDescent="0.55000000000000004">
      <c r="A784" s="19">
        <v>44635</v>
      </c>
      <c r="B784" s="33">
        <v>60654</v>
      </c>
      <c r="C784" s="33">
        <v>1481203</v>
      </c>
      <c r="D784" s="33">
        <v>45348</v>
      </c>
      <c r="E784" s="33">
        <v>633972</v>
      </c>
      <c r="F784" s="33">
        <v>183191</v>
      </c>
      <c r="G784" s="33">
        <v>60041</v>
      </c>
      <c r="H784" s="33">
        <v>1136213</v>
      </c>
      <c r="I784" s="33">
        <v>56309</v>
      </c>
      <c r="J784" s="33">
        <v>3656931</v>
      </c>
    </row>
    <row r="785" spans="1:10" x14ac:dyDescent="0.55000000000000004">
      <c r="A785" s="19">
        <v>44636</v>
      </c>
      <c r="B785" s="33">
        <v>61857</v>
      </c>
      <c r="C785" s="33">
        <v>1511588</v>
      </c>
      <c r="D785" s="33">
        <v>45469</v>
      </c>
      <c r="E785" s="33">
        <v>640104</v>
      </c>
      <c r="F785" s="33">
        <v>186743</v>
      </c>
      <c r="G785" s="33">
        <v>61906</v>
      </c>
      <c r="H785" s="33">
        <v>1145594</v>
      </c>
      <c r="I785" s="33">
        <v>62354</v>
      </c>
      <c r="J785" s="33">
        <v>3715615</v>
      </c>
    </row>
    <row r="786" spans="1:10" x14ac:dyDescent="0.55000000000000004">
      <c r="A786" s="19">
        <v>44637</v>
      </c>
      <c r="B786" s="33">
        <v>63148</v>
      </c>
      <c r="C786" s="33">
        <v>1531630</v>
      </c>
      <c r="D786" s="33">
        <v>45690</v>
      </c>
      <c r="E786" s="33">
        <v>647290</v>
      </c>
      <c r="F786" s="33">
        <v>191573</v>
      </c>
      <c r="G786" s="33">
        <v>63858</v>
      </c>
      <c r="H786" s="33">
        <v>1155302</v>
      </c>
      <c r="I786" s="33">
        <v>69465</v>
      </c>
      <c r="J786" s="33">
        <v>3767956</v>
      </c>
    </row>
    <row r="787" spans="1:10" x14ac:dyDescent="0.55000000000000004">
      <c r="A787" s="19">
        <v>44638</v>
      </c>
      <c r="B787" s="33">
        <v>64219</v>
      </c>
      <c r="C787" s="33">
        <v>1551598</v>
      </c>
      <c r="D787" s="33">
        <v>45830</v>
      </c>
      <c r="E787" s="33">
        <v>653383</v>
      </c>
      <c r="F787" s="33">
        <v>196308</v>
      </c>
      <c r="G787" s="33">
        <v>65632</v>
      </c>
      <c r="H787" s="33">
        <v>1164063</v>
      </c>
      <c r="I787" s="33">
        <v>75600</v>
      </c>
      <c r="J787" s="33">
        <v>3816633</v>
      </c>
    </row>
    <row r="788" spans="1:10" x14ac:dyDescent="0.55000000000000004">
      <c r="A788" s="19">
        <v>44639</v>
      </c>
      <c r="B788" s="33">
        <v>65341</v>
      </c>
      <c r="C788" s="33">
        <v>1570591</v>
      </c>
      <c r="D788" s="33">
        <v>46037</v>
      </c>
      <c r="E788" s="33">
        <v>660484</v>
      </c>
      <c r="F788" s="33">
        <v>200353</v>
      </c>
      <c r="G788" s="33">
        <v>67175</v>
      </c>
      <c r="H788" s="33">
        <v>1171736</v>
      </c>
      <c r="I788" s="33">
        <v>81395</v>
      </c>
      <c r="J788" s="33">
        <v>3863112</v>
      </c>
    </row>
    <row r="789" spans="1:10" x14ac:dyDescent="0.55000000000000004">
      <c r="A789" s="19">
        <v>44640</v>
      </c>
      <c r="B789" s="33">
        <v>66267</v>
      </c>
      <c r="C789" s="33">
        <v>1587348</v>
      </c>
      <c r="D789" s="33">
        <v>46188</v>
      </c>
      <c r="E789" s="33">
        <v>666182</v>
      </c>
      <c r="F789" s="33">
        <v>203881</v>
      </c>
      <c r="G789" s="33">
        <v>68379</v>
      </c>
      <c r="H789" s="33">
        <v>1178237</v>
      </c>
      <c r="I789" s="33">
        <v>86991</v>
      </c>
      <c r="J789" s="33">
        <v>3903473</v>
      </c>
    </row>
    <row r="790" spans="1:10" x14ac:dyDescent="0.55000000000000004">
      <c r="A790" s="19">
        <v>44641</v>
      </c>
      <c r="B790" s="33">
        <v>67243</v>
      </c>
      <c r="C790" s="33">
        <v>1602275</v>
      </c>
      <c r="D790" s="33">
        <v>46360</v>
      </c>
      <c r="E790" s="33">
        <v>672275</v>
      </c>
      <c r="F790" s="33">
        <v>207490</v>
      </c>
      <c r="G790" s="33">
        <v>69526</v>
      </c>
      <c r="H790" s="33">
        <v>1185645</v>
      </c>
      <c r="I790" s="33">
        <v>92431</v>
      </c>
      <c r="J790" s="33">
        <v>3943245</v>
      </c>
    </row>
    <row r="791" spans="1:10" x14ac:dyDescent="0.55000000000000004">
      <c r="A791" s="19">
        <v>44642</v>
      </c>
      <c r="B791" s="33">
        <v>68257</v>
      </c>
      <c r="C791" s="33">
        <v>1623168</v>
      </c>
      <c r="D791" s="33">
        <v>46676</v>
      </c>
      <c r="E791" s="33">
        <v>681130</v>
      </c>
      <c r="F791" s="33">
        <v>211753</v>
      </c>
      <c r="G791" s="33">
        <v>71353</v>
      </c>
      <c r="H791" s="33">
        <v>1195179</v>
      </c>
      <c r="I791" s="33">
        <v>99467</v>
      </c>
      <c r="J791" s="33">
        <v>3996983</v>
      </c>
    </row>
    <row r="792" spans="1:10" x14ac:dyDescent="0.55000000000000004">
      <c r="A792" s="19">
        <v>44643</v>
      </c>
      <c r="B792" s="33">
        <v>69571</v>
      </c>
      <c r="C792" s="33">
        <v>1647233</v>
      </c>
      <c r="D792" s="33">
        <v>46980</v>
      </c>
      <c r="E792" s="33">
        <v>691564</v>
      </c>
      <c r="F792" s="33">
        <v>216878</v>
      </c>
      <c r="G792" s="33">
        <v>73342</v>
      </c>
      <c r="H792" s="33">
        <v>1205520</v>
      </c>
      <c r="I792" s="33">
        <v>107870</v>
      </c>
      <c r="J792" s="33">
        <v>4058958</v>
      </c>
    </row>
    <row r="793" spans="1:10" x14ac:dyDescent="0.55000000000000004">
      <c r="A793" s="19">
        <v>44644</v>
      </c>
      <c r="B793" s="33">
        <v>70659</v>
      </c>
      <c r="C793" s="33">
        <v>1671995</v>
      </c>
      <c r="D793" s="33">
        <v>47344</v>
      </c>
      <c r="E793" s="33">
        <v>702561</v>
      </c>
      <c r="F793" s="33">
        <v>222149</v>
      </c>
      <c r="G793" s="33">
        <v>75334</v>
      </c>
      <c r="H793" s="33">
        <v>1215677</v>
      </c>
      <c r="I793" s="33">
        <v>116423</v>
      </c>
      <c r="J793" s="33">
        <v>4122142</v>
      </c>
    </row>
    <row r="794" spans="1:10" x14ac:dyDescent="0.55000000000000004">
      <c r="A794" s="19">
        <v>44645</v>
      </c>
      <c r="B794" s="33">
        <v>71683</v>
      </c>
      <c r="C794" s="33">
        <v>1695597</v>
      </c>
      <c r="D794" s="33">
        <v>47660</v>
      </c>
      <c r="E794" s="33">
        <v>712260</v>
      </c>
      <c r="F794" s="33">
        <v>227182</v>
      </c>
      <c r="G794" s="33">
        <v>77110</v>
      </c>
      <c r="H794" s="33">
        <v>1224825</v>
      </c>
      <c r="I794" s="33">
        <v>124525</v>
      </c>
      <c r="J794" s="33">
        <v>4180842</v>
      </c>
    </row>
    <row r="795" spans="1:10" x14ac:dyDescent="0.55000000000000004">
      <c r="A795" s="19">
        <v>44646</v>
      </c>
      <c r="B795" s="33">
        <v>72571</v>
      </c>
      <c r="C795" s="33">
        <v>1715381</v>
      </c>
      <c r="D795" s="33">
        <v>47945</v>
      </c>
      <c r="E795" s="33">
        <v>721628</v>
      </c>
      <c r="F795" s="33">
        <v>231536</v>
      </c>
      <c r="G795" s="33">
        <v>78796</v>
      </c>
      <c r="H795" s="33">
        <v>1233052</v>
      </c>
      <c r="I795" s="33">
        <v>131952</v>
      </c>
      <c r="J795" s="33">
        <v>4232861</v>
      </c>
    </row>
    <row r="796" spans="1:10" x14ac:dyDescent="0.55000000000000004">
      <c r="A796" s="19">
        <v>44647</v>
      </c>
      <c r="B796" s="33">
        <v>73344</v>
      </c>
      <c r="C796" s="33">
        <v>1732801</v>
      </c>
      <c r="D796" s="33">
        <v>48226</v>
      </c>
      <c r="E796" s="33">
        <v>729336</v>
      </c>
      <c r="F796" s="33">
        <v>235808</v>
      </c>
      <c r="G796" s="33">
        <v>80300</v>
      </c>
      <c r="H796" s="33">
        <v>1240399</v>
      </c>
      <c r="I796" s="33">
        <v>139123</v>
      </c>
      <c r="J796" s="33">
        <v>4279337</v>
      </c>
    </row>
    <row r="797" spans="1:10" x14ac:dyDescent="0.55000000000000004">
      <c r="A797" s="19">
        <v>44648</v>
      </c>
      <c r="B797" s="33">
        <v>74017</v>
      </c>
      <c r="C797" s="33">
        <v>1748917</v>
      </c>
      <c r="D797" s="33">
        <v>48505</v>
      </c>
      <c r="E797" s="33">
        <v>737136</v>
      </c>
      <c r="F797" s="33">
        <v>240617</v>
      </c>
      <c r="G797" s="33">
        <v>81987</v>
      </c>
      <c r="H797" s="33">
        <v>1249045</v>
      </c>
      <c r="I797" s="33">
        <v>146070</v>
      </c>
      <c r="J797" s="33">
        <v>4326294</v>
      </c>
    </row>
    <row r="798" spans="1:10" x14ac:dyDescent="0.55000000000000004">
      <c r="A798" s="19">
        <v>44649</v>
      </c>
      <c r="B798" s="33">
        <v>75421</v>
      </c>
      <c r="C798" s="33">
        <v>1770374</v>
      </c>
      <c r="D798" s="33">
        <v>48900</v>
      </c>
      <c r="E798" s="33">
        <v>747434</v>
      </c>
      <c r="F798" s="33">
        <v>245469</v>
      </c>
      <c r="G798" s="33">
        <v>84298</v>
      </c>
      <c r="H798" s="33">
        <v>1259745</v>
      </c>
      <c r="I798" s="33">
        <v>154901</v>
      </c>
      <c r="J798" s="33">
        <v>4386542</v>
      </c>
    </row>
    <row r="799" spans="1:10" x14ac:dyDescent="0.55000000000000004">
      <c r="A799" s="19">
        <v>44650</v>
      </c>
      <c r="B799" s="33">
        <v>76537</v>
      </c>
      <c r="C799" s="33">
        <v>1795558</v>
      </c>
      <c r="D799" s="33">
        <v>49400</v>
      </c>
      <c r="E799" s="33">
        <v>758060</v>
      </c>
      <c r="F799" s="33">
        <v>251561</v>
      </c>
      <c r="G799" s="33">
        <v>86769</v>
      </c>
      <c r="H799" s="33">
        <v>1271422</v>
      </c>
      <c r="I799" s="33">
        <v>164614</v>
      </c>
      <c r="J799" s="33">
        <v>4453921</v>
      </c>
    </row>
    <row r="800" spans="1:10" x14ac:dyDescent="0.55000000000000004">
      <c r="A800" s="19">
        <v>44651</v>
      </c>
      <c r="B800" s="33">
        <v>77714</v>
      </c>
      <c r="C800" s="33">
        <v>1817625</v>
      </c>
      <c r="D800" s="33">
        <v>49920</v>
      </c>
      <c r="E800" s="33">
        <v>765308</v>
      </c>
      <c r="F800" s="33">
        <v>257567</v>
      </c>
      <c r="G800" s="33">
        <v>89244</v>
      </c>
      <c r="H800" s="33">
        <v>1282623</v>
      </c>
      <c r="I800" s="33">
        <v>174206</v>
      </c>
      <c r="J800" s="33">
        <v>4514207</v>
      </c>
    </row>
    <row r="801" spans="1:10" x14ac:dyDescent="0.55000000000000004">
      <c r="A801" s="19">
        <v>44652</v>
      </c>
      <c r="B801" s="33">
        <v>78696</v>
      </c>
      <c r="C801" s="33">
        <v>1843078</v>
      </c>
      <c r="D801" s="33">
        <v>50377</v>
      </c>
      <c r="E801" s="33">
        <v>776011</v>
      </c>
      <c r="F801" s="33">
        <v>263402</v>
      </c>
      <c r="G801" s="33">
        <v>91349</v>
      </c>
      <c r="H801" s="33">
        <v>1292898</v>
      </c>
      <c r="I801" s="33">
        <v>182800</v>
      </c>
      <c r="J801" s="33">
        <v>4578611</v>
      </c>
    </row>
    <row r="802" spans="1:10" x14ac:dyDescent="0.55000000000000004">
      <c r="A802" s="19">
        <v>44653</v>
      </c>
      <c r="B802" s="33">
        <v>79515</v>
      </c>
      <c r="C802" s="33">
        <v>1863375</v>
      </c>
      <c r="D802" s="33">
        <v>50713</v>
      </c>
      <c r="E802" s="33">
        <v>785417</v>
      </c>
      <c r="F802" s="33">
        <v>268518</v>
      </c>
      <c r="G802" s="33">
        <v>93214</v>
      </c>
      <c r="H802" s="33">
        <v>1301815</v>
      </c>
      <c r="I802" s="33">
        <v>190502</v>
      </c>
      <c r="J802" s="33">
        <v>4633069</v>
      </c>
    </row>
    <row r="803" spans="1:10" x14ac:dyDescent="0.55000000000000004">
      <c r="A803" s="19">
        <v>44654</v>
      </c>
      <c r="B803" s="33">
        <v>80229</v>
      </c>
      <c r="C803" s="33">
        <v>1880117</v>
      </c>
      <c r="D803" s="33">
        <v>51019</v>
      </c>
      <c r="E803" s="33">
        <v>793885</v>
      </c>
      <c r="F803" s="33">
        <v>273233</v>
      </c>
      <c r="G803" s="33">
        <v>94885</v>
      </c>
      <c r="H803" s="33">
        <v>1310667</v>
      </c>
      <c r="I803" s="33">
        <v>196781</v>
      </c>
      <c r="J803" s="33">
        <v>4680816</v>
      </c>
    </row>
    <row r="804" spans="1:10" x14ac:dyDescent="0.55000000000000004">
      <c r="A804" s="19">
        <v>44655</v>
      </c>
      <c r="B804" s="33">
        <v>80964</v>
      </c>
      <c r="C804" s="33">
        <v>1895621</v>
      </c>
      <c r="D804" s="33">
        <v>51323</v>
      </c>
      <c r="E804" s="33">
        <v>801592</v>
      </c>
      <c r="F804" s="33">
        <v>278548</v>
      </c>
      <c r="G804" s="33">
        <v>96610</v>
      </c>
      <c r="H804" s="33">
        <v>1320174</v>
      </c>
      <c r="I804" s="33">
        <v>202669</v>
      </c>
      <c r="J804" s="33">
        <v>4727501</v>
      </c>
    </row>
    <row r="805" spans="1:10" x14ac:dyDescent="0.55000000000000004">
      <c r="A805" s="19">
        <v>44656</v>
      </c>
      <c r="B805" s="33">
        <v>81821</v>
      </c>
      <c r="C805" s="33">
        <v>1914764</v>
      </c>
      <c r="D805" s="33">
        <v>51849</v>
      </c>
      <c r="E805" s="33">
        <v>811525</v>
      </c>
      <c r="F805" s="33">
        <v>284451</v>
      </c>
      <c r="G805" s="33">
        <v>99042</v>
      </c>
      <c r="H805" s="33">
        <v>1331498</v>
      </c>
      <c r="I805" s="33">
        <v>210729</v>
      </c>
      <c r="J805" s="33">
        <v>4785679</v>
      </c>
    </row>
    <row r="806" spans="1:10" x14ac:dyDescent="0.55000000000000004">
      <c r="A806" s="19">
        <v>44657</v>
      </c>
      <c r="B806" s="33">
        <v>82970</v>
      </c>
      <c r="C806" s="33">
        <v>1938880</v>
      </c>
      <c r="D806" s="33">
        <v>52334</v>
      </c>
      <c r="E806" s="33">
        <v>820041</v>
      </c>
      <c r="F806" s="33">
        <v>290824</v>
      </c>
      <c r="G806" s="33">
        <v>101435</v>
      </c>
      <c r="H806" s="33">
        <v>1342013</v>
      </c>
      <c r="I806" s="33">
        <v>219165</v>
      </c>
      <c r="J806" s="33">
        <v>4847662</v>
      </c>
    </row>
    <row r="807" spans="1:10" x14ac:dyDescent="0.55000000000000004">
      <c r="A807" s="19">
        <v>44658</v>
      </c>
      <c r="B807" s="33">
        <v>84013</v>
      </c>
      <c r="C807" s="33">
        <v>1961044</v>
      </c>
      <c r="D807" s="33">
        <v>52843</v>
      </c>
      <c r="E807" s="33">
        <v>831012</v>
      </c>
      <c r="F807" s="33">
        <v>297732</v>
      </c>
      <c r="G807" s="33">
        <v>103766</v>
      </c>
      <c r="H807" s="33">
        <v>1354194</v>
      </c>
      <c r="I807" s="33">
        <v>227121</v>
      </c>
      <c r="J807" s="33">
        <v>4911725</v>
      </c>
    </row>
    <row r="808" spans="1:10" x14ac:dyDescent="0.55000000000000004">
      <c r="A808" s="19">
        <v>44659</v>
      </c>
      <c r="B808" s="33">
        <v>85177</v>
      </c>
      <c r="C808" s="33">
        <v>1981387</v>
      </c>
      <c r="D808" s="33">
        <v>53364</v>
      </c>
      <c r="E808" s="33">
        <v>841085</v>
      </c>
      <c r="F808" s="33">
        <v>304102</v>
      </c>
      <c r="G808" s="33">
        <v>105715</v>
      </c>
      <c r="H808" s="33">
        <v>1364840</v>
      </c>
      <c r="I808" s="33">
        <v>235084</v>
      </c>
      <c r="J808" s="33">
        <v>4970754</v>
      </c>
    </row>
    <row r="809" spans="1:10" x14ac:dyDescent="0.55000000000000004">
      <c r="A809" s="19">
        <v>44660</v>
      </c>
      <c r="B809" s="33">
        <v>86102</v>
      </c>
      <c r="C809" s="33">
        <v>1998901</v>
      </c>
      <c r="D809" s="33">
        <v>53832</v>
      </c>
      <c r="E809" s="33">
        <v>849753</v>
      </c>
      <c r="F809" s="33">
        <v>309603</v>
      </c>
      <c r="G809" s="33">
        <v>107492</v>
      </c>
      <c r="H809" s="33">
        <v>1372752</v>
      </c>
      <c r="I809" s="33">
        <v>241459</v>
      </c>
      <c r="J809" s="33">
        <v>5019894</v>
      </c>
    </row>
    <row r="810" spans="1:10" x14ac:dyDescent="0.55000000000000004">
      <c r="A810" s="19">
        <v>44661</v>
      </c>
      <c r="B810" s="33">
        <v>86887</v>
      </c>
      <c r="C810" s="33">
        <v>2014552</v>
      </c>
      <c r="D810" s="33">
        <v>54226</v>
      </c>
      <c r="E810" s="33">
        <v>856879</v>
      </c>
      <c r="F810" s="33">
        <v>314508</v>
      </c>
      <c r="G810" s="33">
        <v>108869</v>
      </c>
      <c r="H810" s="33">
        <v>1382188</v>
      </c>
      <c r="I810" s="33">
        <v>246776</v>
      </c>
      <c r="J810" s="33">
        <v>5064885</v>
      </c>
    </row>
    <row r="811" spans="1:10" x14ac:dyDescent="0.55000000000000004">
      <c r="A811" s="19">
        <v>44662</v>
      </c>
      <c r="B811" s="33">
        <v>87634</v>
      </c>
      <c r="C811" s="33">
        <v>2027963</v>
      </c>
      <c r="D811" s="33">
        <v>54601</v>
      </c>
      <c r="E811" s="33">
        <v>863536</v>
      </c>
      <c r="F811" s="33">
        <v>320753</v>
      </c>
      <c r="G811" s="33">
        <v>110336</v>
      </c>
      <c r="H811" s="33">
        <v>1391087</v>
      </c>
      <c r="I811" s="33">
        <v>251701</v>
      </c>
      <c r="J811" s="33">
        <v>5107611</v>
      </c>
    </row>
    <row r="812" spans="1:10" x14ac:dyDescent="0.55000000000000004">
      <c r="A812" s="19">
        <v>44663</v>
      </c>
      <c r="B812" s="33">
        <v>88543</v>
      </c>
      <c r="C812" s="33">
        <v>2043185</v>
      </c>
      <c r="D812" s="33">
        <v>55099</v>
      </c>
      <c r="E812" s="33">
        <v>871410</v>
      </c>
      <c r="F812" s="33">
        <v>326028</v>
      </c>
      <c r="G812" s="33">
        <v>112310</v>
      </c>
      <c r="H812" s="33">
        <v>1399921</v>
      </c>
      <c r="I812" s="33">
        <v>257997</v>
      </c>
      <c r="J812" s="33">
        <v>5154493</v>
      </c>
    </row>
    <row r="813" spans="1:10" x14ac:dyDescent="0.55000000000000004">
      <c r="A813" s="19">
        <v>44664</v>
      </c>
      <c r="B813" s="33">
        <v>89510</v>
      </c>
      <c r="C813" s="33">
        <v>2061416</v>
      </c>
      <c r="D813" s="33">
        <v>55603</v>
      </c>
      <c r="E813" s="33">
        <v>880572</v>
      </c>
      <c r="F813" s="33">
        <v>331603</v>
      </c>
      <c r="G813" s="33">
        <v>114102</v>
      </c>
      <c r="H813" s="33">
        <v>1410186</v>
      </c>
      <c r="I813" s="33">
        <v>265376</v>
      </c>
      <c r="J813" s="33">
        <v>5208368</v>
      </c>
    </row>
    <row r="814" spans="1:10" x14ac:dyDescent="0.55000000000000004">
      <c r="A814" s="19">
        <v>44665</v>
      </c>
      <c r="B814" s="33">
        <v>90567</v>
      </c>
      <c r="C814" s="33">
        <v>2079216</v>
      </c>
      <c r="D814" s="33">
        <v>56146</v>
      </c>
      <c r="E814" s="33">
        <v>889316</v>
      </c>
      <c r="F814" s="33">
        <v>337601</v>
      </c>
      <c r="G814" s="33">
        <v>115910</v>
      </c>
      <c r="H814" s="33">
        <v>1420083</v>
      </c>
      <c r="I814" s="33">
        <v>273449</v>
      </c>
      <c r="J814" s="33">
        <v>5262288</v>
      </c>
    </row>
    <row r="815" spans="1:10" x14ac:dyDescent="0.55000000000000004">
      <c r="A815" s="19">
        <v>44666</v>
      </c>
      <c r="B815" s="33">
        <v>91487</v>
      </c>
      <c r="C815" s="33">
        <v>2094537</v>
      </c>
      <c r="D815" s="33">
        <v>56594</v>
      </c>
      <c r="E815" s="33">
        <v>896979</v>
      </c>
      <c r="F815" s="33">
        <v>342763</v>
      </c>
      <c r="G815" s="33">
        <v>117332</v>
      </c>
      <c r="H815" s="33">
        <v>1429176</v>
      </c>
      <c r="I815" s="33">
        <v>281400</v>
      </c>
      <c r="J815" s="33">
        <v>5310268</v>
      </c>
    </row>
    <row r="816" spans="1:10" x14ac:dyDescent="0.55000000000000004">
      <c r="A816" s="19">
        <v>44667</v>
      </c>
      <c r="B816" s="33">
        <v>92330</v>
      </c>
      <c r="C816" s="33">
        <v>2108012</v>
      </c>
      <c r="D816" s="33">
        <v>56957</v>
      </c>
      <c r="E816" s="33">
        <v>902836</v>
      </c>
      <c r="F816" s="33">
        <v>347014</v>
      </c>
      <c r="G816" s="33">
        <v>118656</v>
      </c>
      <c r="H816" s="33">
        <v>1438460</v>
      </c>
      <c r="I816" s="33">
        <v>287652</v>
      </c>
      <c r="J816" s="33">
        <v>5351917</v>
      </c>
    </row>
    <row r="817" spans="1:10" x14ac:dyDescent="0.55000000000000004">
      <c r="A817" s="19">
        <v>44668</v>
      </c>
      <c r="B817" s="33">
        <v>92996</v>
      </c>
      <c r="C817" s="33">
        <v>2117659</v>
      </c>
      <c r="D817" s="33">
        <v>57297</v>
      </c>
      <c r="E817" s="33">
        <v>907686</v>
      </c>
      <c r="F817" s="33">
        <v>350464</v>
      </c>
      <c r="G817" s="33">
        <v>119854</v>
      </c>
      <c r="H817" s="33">
        <v>1446442</v>
      </c>
      <c r="I817" s="33">
        <v>292712</v>
      </c>
      <c r="J817" s="33">
        <v>5385110</v>
      </c>
    </row>
    <row r="818" spans="1:10" x14ac:dyDescent="0.55000000000000004">
      <c r="A818" s="19">
        <v>44669</v>
      </c>
      <c r="B818" s="33">
        <v>93713</v>
      </c>
      <c r="C818" s="33">
        <v>2128733</v>
      </c>
      <c r="D818" s="33">
        <v>57683</v>
      </c>
      <c r="E818" s="33">
        <v>912820</v>
      </c>
      <c r="F818" s="33">
        <v>354720</v>
      </c>
      <c r="G818" s="33">
        <v>121217</v>
      </c>
      <c r="H818" s="33">
        <v>1452504</v>
      </c>
      <c r="I818" s="33">
        <v>297990</v>
      </c>
      <c r="J818" s="33">
        <v>5419380</v>
      </c>
    </row>
    <row r="819" spans="1:10" x14ac:dyDescent="0.55000000000000004">
      <c r="A819" s="19">
        <v>44670</v>
      </c>
      <c r="B819" s="30">
        <v>94486</v>
      </c>
      <c r="C819" s="30">
        <v>2139530</v>
      </c>
      <c r="D819" s="30">
        <v>58151</v>
      </c>
      <c r="E819" s="30">
        <v>919282</v>
      </c>
      <c r="F819" s="30">
        <v>359350</v>
      </c>
      <c r="G819" s="30">
        <v>122629</v>
      </c>
      <c r="H819" s="30">
        <v>1460939</v>
      </c>
      <c r="I819" s="30">
        <v>303621</v>
      </c>
      <c r="J819" s="30">
        <v>5457988</v>
      </c>
    </row>
    <row r="820" spans="1:10" x14ac:dyDescent="0.55000000000000004">
      <c r="A820" s="19">
        <v>44671</v>
      </c>
      <c r="B820" s="30">
        <v>95625</v>
      </c>
      <c r="C820" s="30">
        <v>2154919</v>
      </c>
      <c r="D820" s="30">
        <v>58703</v>
      </c>
      <c r="E820" s="30">
        <v>928268</v>
      </c>
      <c r="F820" s="30">
        <v>364513</v>
      </c>
      <c r="G820" s="30">
        <v>124442</v>
      </c>
      <c r="H820" s="30">
        <v>1471330</v>
      </c>
      <c r="I820" s="30">
        <v>311513</v>
      </c>
      <c r="J820" s="30">
        <v>5509313</v>
      </c>
    </row>
    <row r="821" spans="1:10" x14ac:dyDescent="0.55000000000000004">
      <c r="A821" s="19">
        <v>44672</v>
      </c>
      <c r="B821" s="30">
        <v>96854</v>
      </c>
      <c r="C821" s="30">
        <v>2172295</v>
      </c>
      <c r="D821" s="30">
        <v>59357</v>
      </c>
      <c r="E821" s="30">
        <v>937536</v>
      </c>
      <c r="F821" s="30">
        <v>369418</v>
      </c>
      <c r="G821" s="30">
        <v>125906</v>
      </c>
      <c r="H821" s="30">
        <v>1481727</v>
      </c>
      <c r="I821" s="30">
        <v>320777</v>
      </c>
      <c r="J821" s="30">
        <v>5563870</v>
      </c>
    </row>
    <row r="822" spans="1:10" x14ac:dyDescent="0.55000000000000004">
      <c r="A822" s="19">
        <v>44673</v>
      </c>
      <c r="B822" s="30">
        <v>97825</v>
      </c>
      <c r="C822" s="30">
        <v>2187511</v>
      </c>
      <c r="D822" s="30">
        <v>59876</v>
      </c>
      <c r="E822" s="30">
        <v>945593</v>
      </c>
      <c r="F822" s="30">
        <v>374771</v>
      </c>
      <c r="G822" s="30">
        <v>127142</v>
      </c>
      <c r="H822" s="30">
        <v>1490679</v>
      </c>
      <c r="I822" s="30">
        <v>329457</v>
      </c>
      <c r="J822" s="30">
        <v>5612854</v>
      </c>
    </row>
    <row r="823" spans="1:10" x14ac:dyDescent="0.55000000000000004">
      <c r="A823" s="19">
        <v>44674</v>
      </c>
      <c r="B823" s="30">
        <v>98760</v>
      </c>
      <c r="C823" s="30">
        <v>2200063</v>
      </c>
      <c r="D823" s="30">
        <v>60381</v>
      </c>
      <c r="E823" s="30">
        <v>952792</v>
      </c>
      <c r="F823" s="30">
        <v>378572</v>
      </c>
      <c r="G823" s="30">
        <v>128350</v>
      </c>
      <c r="H823" s="30">
        <v>1498555</v>
      </c>
      <c r="I823" s="30">
        <v>337135</v>
      </c>
      <c r="J823" s="30">
        <v>5654608</v>
      </c>
    </row>
    <row r="824" spans="1:10" x14ac:dyDescent="0.55000000000000004">
      <c r="A824" s="19">
        <v>44675</v>
      </c>
      <c r="B824" s="30">
        <v>99485</v>
      </c>
      <c r="C824" s="30">
        <v>2211139</v>
      </c>
      <c r="D824" s="30">
        <v>60698</v>
      </c>
      <c r="E824" s="30">
        <v>957675</v>
      </c>
      <c r="F824" s="30">
        <v>382474</v>
      </c>
      <c r="G824" s="30">
        <v>129265</v>
      </c>
      <c r="H824" s="30">
        <v>1505536</v>
      </c>
      <c r="I824" s="30">
        <v>343105</v>
      </c>
      <c r="J824" s="30">
        <v>5689377</v>
      </c>
    </row>
    <row r="825" spans="1:10" x14ac:dyDescent="0.55000000000000004">
      <c r="A825" s="19">
        <v>44676</v>
      </c>
      <c r="B825" s="30">
        <v>100147</v>
      </c>
      <c r="C825" s="30">
        <v>2219043</v>
      </c>
      <c r="D825" s="30">
        <v>61031</v>
      </c>
      <c r="E825" s="30">
        <v>962305</v>
      </c>
      <c r="F825" s="30">
        <v>385770</v>
      </c>
      <c r="G825" s="30">
        <v>130127</v>
      </c>
      <c r="H825" s="30">
        <v>1513000</v>
      </c>
      <c r="I825" s="30">
        <v>348704</v>
      </c>
      <c r="J825" s="30">
        <v>5720127</v>
      </c>
    </row>
    <row r="826" spans="1:10" x14ac:dyDescent="0.55000000000000004">
      <c r="A826" s="19">
        <v>44677</v>
      </c>
      <c r="B826" s="30">
        <v>100927</v>
      </c>
      <c r="C826" s="30">
        <v>2228872</v>
      </c>
      <c r="D826" s="30">
        <v>61393</v>
      </c>
      <c r="E826" s="30">
        <v>967435</v>
      </c>
      <c r="F826" s="30">
        <v>389539</v>
      </c>
      <c r="G826" s="30">
        <v>131083</v>
      </c>
      <c r="H826" s="30">
        <v>1521951</v>
      </c>
      <c r="I826" s="30">
        <v>355277</v>
      </c>
      <c r="J826" s="30">
        <v>5756477</v>
      </c>
    </row>
    <row r="827" spans="1:10" x14ac:dyDescent="0.55000000000000004">
      <c r="A827" s="19">
        <v>44678</v>
      </c>
      <c r="B827" s="30">
        <v>101899</v>
      </c>
      <c r="C827" s="30">
        <v>2241017</v>
      </c>
      <c r="D827" s="30">
        <v>61923</v>
      </c>
      <c r="E827" s="30">
        <v>974270</v>
      </c>
      <c r="F827" s="30">
        <v>394574</v>
      </c>
      <c r="G827" s="30">
        <v>132298</v>
      </c>
      <c r="H827" s="30">
        <v>1531632</v>
      </c>
      <c r="I827" s="30">
        <v>363601</v>
      </c>
      <c r="J827" s="30">
        <v>5801214</v>
      </c>
    </row>
    <row r="828" spans="1:10" x14ac:dyDescent="0.55000000000000004">
      <c r="A828" s="19">
        <v>44679</v>
      </c>
      <c r="B828" s="30">
        <v>102178</v>
      </c>
      <c r="C828" s="30">
        <v>2254742</v>
      </c>
      <c r="D828" s="30">
        <v>62479</v>
      </c>
      <c r="E828" s="30">
        <v>981974</v>
      </c>
      <c r="F828" s="30">
        <v>398505</v>
      </c>
      <c r="G828" s="30">
        <v>133496</v>
      </c>
      <c r="H828" s="30">
        <v>1541564</v>
      </c>
      <c r="I828" s="30">
        <v>372414</v>
      </c>
      <c r="J828" s="30">
        <v>5847352</v>
      </c>
    </row>
    <row r="829" spans="1:10" x14ac:dyDescent="0.55000000000000004">
      <c r="A829" s="19">
        <v>44680</v>
      </c>
      <c r="B829" s="30">
        <v>103220</v>
      </c>
      <c r="C829" s="30">
        <v>2266604</v>
      </c>
      <c r="D829" s="30">
        <v>62895</v>
      </c>
      <c r="E829" s="30">
        <v>986439</v>
      </c>
      <c r="F829" s="30">
        <v>402538</v>
      </c>
      <c r="G829" s="30">
        <v>134592</v>
      </c>
      <c r="H829" s="30">
        <v>1552351</v>
      </c>
      <c r="I829" s="30">
        <v>380409</v>
      </c>
      <c r="J829" s="30">
        <v>5889048</v>
      </c>
    </row>
    <row r="830" spans="1:10" x14ac:dyDescent="0.55000000000000004">
      <c r="A830" s="21">
        <v>44681</v>
      </c>
      <c r="B830" s="34">
        <v>104125</v>
      </c>
      <c r="C830" s="34">
        <v>2278053</v>
      </c>
      <c r="D830" s="34">
        <v>63289</v>
      </c>
      <c r="E830" s="34">
        <v>992324</v>
      </c>
      <c r="F830" s="34">
        <v>406475</v>
      </c>
      <c r="G830" s="34">
        <v>135641</v>
      </c>
      <c r="H830" s="34">
        <v>1561288</v>
      </c>
      <c r="I830" s="34">
        <v>387111</v>
      </c>
      <c r="J830" s="34">
        <v>5928306</v>
      </c>
    </row>
    <row r="831" spans="1:10" x14ac:dyDescent="0.55000000000000004">
      <c r="A831" s="35" t="s">
        <v>49</v>
      </c>
      <c r="B831" s="30"/>
      <c r="C831" s="30"/>
      <c r="D831" s="30"/>
      <c r="E831" s="30"/>
      <c r="F831" s="30"/>
      <c r="G831" s="30"/>
      <c r="H831" s="30"/>
      <c r="I831" s="30"/>
      <c r="J831" s="30"/>
    </row>
    <row r="832" spans="1:10" x14ac:dyDescent="0.55000000000000004">
      <c r="A832" s="13" t="s">
        <v>50</v>
      </c>
      <c r="B832" s="30"/>
      <c r="C832" s="30"/>
      <c r="D832" s="30"/>
      <c r="E832" s="30"/>
      <c r="F832" s="30"/>
      <c r="G832" s="30"/>
      <c r="H832" s="30"/>
      <c r="I832" s="30"/>
      <c r="J832" s="30"/>
    </row>
  </sheetData>
  <hyperlinks>
    <hyperlink ref="O1" location="Contents!A1" display="Return to contents page" xr:uid="{C55B1600-75B1-4DB0-8070-5270A6E23E98}"/>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4821A-2523-43F8-9CC1-9D2C37C9D211}">
  <dimension ref="A1:M10"/>
  <sheetViews>
    <sheetView showGridLines="0" workbookViewId="0">
      <selection activeCell="G5" sqref="G5"/>
    </sheetView>
  </sheetViews>
  <sheetFormatPr defaultRowHeight="14.4" x14ac:dyDescent="0.55000000000000004"/>
  <sheetData>
    <row r="1" spans="1:13" x14ac:dyDescent="0.55000000000000004">
      <c r="A1" s="127" t="s">
        <v>295</v>
      </c>
      <c r="L1" s="2" t="s">
        <v>887</v>
      </c>
    </row>
    <row r="2" spans="1:13" x14ac:dyDescent="0.55000000000000004">
      <c r="A2" s="127"/>
      <c r="L2" s="2"/>
    </row>
    <row r="3" spans="1:13" x14ac:dyDescent="0.55000000000000004">
      <c r="A3" s="181" t="s">
        <v>157</v>
      </c>
      <c r="B3" s="181"/>
      <c r="C3" s="181"/>
      <c r="D3" s="181"/>
      <c r="E3" s="181"/>
      <c r="F3" s="181"/>
      <c r="G3" s="181"/>
      <c r="H3" s="181" t="s">
        <v>158</v>
      </c>
      <c r="I3" s="181"/>
      <c r="J3" s="181"/>
      <c r="K3" s="181"/>
      <c r="L3" s="181"/>
      <c r="M3" s="181"/>
    </row>
    <row r="4" spans="1:13" x14ac:dyDescent="0.55000000000000004">
      <c r="A4" s="266"/>
      <c r="B4" s="266" t="s">
        <v>263</v>
      </c>
      <c r="C4" s="266" t="s">
        <v>229</v>
      </c>
      <c r="D4" s="266" t="s">
        <v>230</v>
      </c>
      <c r="E4" s="266" t="s">
        <v>264</v>
      </c>
      <c r="F4" s="266" t="s">
        <v>232</v>
      </c>
      <c r="G4" s="266"/>
      <c r="H4" s="266"/>
      <c r="I4" s="266" t="s">
        <v>263</v>
      </c>
      <c r="J4" s="266" t="s">
        <v>229</v>
      </c>
      <c r="K4" s="266" t="s">
        <v>230</v>
      </c>
      <c r="L4" s="266" t="s">
        <v>264</v>
      </c>
      <c r="M4" s="266" t="s">
        <v>232</v>
      </c>
    </row>
    <row r="5" spans="1:13" x14ac:dyDescent="0.55000000000000004">
      <c r="A5">
        <v>2016</v>
      </c>
      <c r="B5">
        <v>1</v>
      </c>
      <c r="C5">
        <v>1</v>
      </c>
      <c r="D5">
        <v>1</v>
      </c>
      <c r="E5">
        <v>1</v>
      </c>
      <c r="F5">
        <v>1</v>
      </c>
      <c r="H5">
        <v>2016</v>
      </c>
      <c r="I5">
        <v>1</v>
      </c>
      <c r="J5">
        <v>1</v>
      </c>
      <c r="K5">
        <v>1</v>
      </c>
      <c r="L5">
        <v>1</v>
      </c>
      <c r="M5">
        <v>1</v>
      </c>
    </row>
    <row r="6" spans="1:13" x14ac:dyDescent="0.55000000000000004">
      <c r="A6">
        <v>2017</v>
      </c>
      <c r="B6">
        <v>1.0290497506393452</v>
      </c>
      <c r="C6">
        <v>1.0259137725507159</v>
      </c>
      <c r="D6">
        <v>1.035044398102501</v>
      </c>
      <c r="E6">
        <v>1.052681445431763</v>
      </c>
      <c r="F6">
        <v>1.0847766014862477</v>
      </c>
      <c r="H6">
        <v>2017</v>
      </c>
      <c r="I6">
        <v>1.0259782232408261</v>
      </c>
      <c r="J6">
        <v>1.0274332853284072</v>
      </c>
      <c r="K6">
        <v>1.0372531237932487</v>
      </c>
      <c r="L6">
        <v>1.0544059666667647</v>
      </c>
      <c r="M6">
        <v>1.0599732456993793</v>
      </c>
    </row>
    <row r="7" spans="1:13" x14ac:dyDescent="0.55000000000000004">
      <c r="A7">
        <v>2018</v>
      </c>
      <c r="B7">
        <v>1.0253161557905888</v>
      </c>
      <c r="C7">
        <v>1.0570566633896403</v>
      </c>
      <c r="D7">
        <v>1.0559540187093477</v>
      </c>
      <c r="E7">
        <v>1.0902322060207512</v>
      </c>
      <c r="F7">
        <v>1.1412891885672447</v>
      </c>
      <c r="H7">
        <v>2018</v>
      </c>
      <c r="I7">
        <v>1.024702152106326</v>
      </c>
      <c r="J7">
        <v>1.0608038707843532</v>
      </c>
      <c r="K7">
        <v>1.0611740104742453</v>
      </c>
      <c r="L7">
        <v>1.0923419813696644</v>
      </c>
      <c r="M7">
        <v>1.0997645115895422</v>
      </c>
    </row>
    <row r="8" spans="1:13" x14ac:dyDescent="0.55000000000000004">
      <c r="A8">
        <v>2019</v>
      </c>
      <c r="B8">
        <v>1.0812261833567285</v>
      </c>
      <c r="C8">
        <v>1.0953359966629093</v>
      </c>
      <c r="D8">
        <v>1.0768246170730311</v>
      </c>
      <c r="E8">
        <v>1.1245425382251957</v>
      </c>
      <c r="F8">
        <v>1.1946663513038658</v>
      </c>
      <c r="H8">
        <v>2019</v>
      </c>
      <c r="I8">
        <v>1.067971359993183</v>
      </c>
      <c r="J8">
        <v>1.0974241958979616</v>
      </c>
      <c r="K8">
        <v>1.0808642378932176</v>
      </c>
      <c r="L8">
        <v>1.1298796411171361</v>
      </c>
      <c r="M8">
        <v>1.1411704713063964</v>
      </c>
    </row>
    <row r="9" spans="1:13" x14ac:dyDescent="0.55000000000000004">
      <c r="A9">
        <v>2020</v>
      </c>
      <c r="B9">
        <v>0.94749362169133122</v>
      </c>
      <c r="C9">
        <v>1.1220497776573091</v>
      </c>
      <c r="D9">
        <v>1.1450391337352868</v>
      </c>
      <c r="E9">
        <v>1.2199745428051521</v>
      </c>
      <c r="F9">
        <v>1.3066373449565616</v>
      </c>
      <c r="H9">
        <v>2020</v>
      </c>
      <c r="I9">
        <v>0.9891181576039888</v>
      </c>
      <c r="J9">
        <v>1.173869975081268</v>
      </c>
      <c r="K9">
        <v>1.1548054993880199</v>
      </c>
      <c r="L9">
        <v>1.2334164441930306</v>
      </c>
      <c r="M9">
        <v>1.2428623218994741</v>
      </c>
    </row>
    <row r="10" spans="1:13" x14ac:dyDescent="0.55000000000000004">
      <c r="A10">
        <v>2021</v>
      </c>
      <c r="B10">
        <v>1.0267630836518422</v>
      </c>
      <c r="C10">
        <v>1.2758656267270736</v>
      </c>
      <c r="D10">
        <v>1.3229612938127688</v>
      </c>
      <c r="E10">
        <v>1.4098155230418883</v>
      </c>
      <c r="F10">
        <v>1.4581907641132701</v>
      </c>
      <c r="H10">
        <v>2021</v>
      </c>
      <c r="I10">
        <v>1.0531334849082354</v>
      </c>
      <c r="J10">
        <v>1.2884882693770354</v>
      </c>
      <c r="K10">
        <v>1.2988413163886248</v>
      </c>
      <c r="L10">
        <v>1.426970778841655</v>
      </c>
      <c r="M10">
        <v>1.3777318077753613</v>
      </c>
    </row>
  </sheetData>
  <hyperlinks>
    <hyperlink ref="L1" location="Contents!A1" display="Return to contents page" xr:uid="{7E5A30AE-83A9-4065-8788-EA5F4BC9B145}"/>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0F9C-DD27-43D5-AD41-730227F9D25B}">
  <dimension ref="A1:J30"/>
  <sheetViews>
    <sheetView showGridLines="0" workbookViewId="0">
      <selection activeCell="F4" sqref="A3:F4"/>
    </sheetView>
  </sheetViews>
  <sheetFormatPr defaultRowHeight="14.4" x14ac:dyDescent="0.55000000000000004"/>
  <sheetData>
    <row r="1" spans="1:10" x14ac:dyDescent="0.55000000000000004">
      <c r="A1" s="127" t="s">
        <v>296</v>
      </c>
      <c r="J1" s="2" t="s">
        <v>887</v>
      </c>
    </row>
    <row r="2" spans="1:10" x14ac:dyDescent="0.55000000000000004">
      <c r="A2" s="127"/>
      <c r="J2" s="2"/>
    </row>
    <row r="3" spans="1:10" x14ac:dyDescent="0.55000000000000004">
      <c r="A3" s="181"/>
      <c r="B3" s="391" t="s">
        <v>256</v>
      </c>
      <c r="C3" s="391"/>
      <c r="D3" s="391"/>
      <c r="E3" s="391"/>
      <c r="F3" s="181"/>
    </row>
    <row r="4" spans="1:10" x14ac:dyDescent="0.55000000000000004">
      <c r="A4" s="266"/>
      <c r="B4" s="392" t="s">
        <v>157</v>
      </c>
      <c r="C4" s="392" t="s">
        <v>158</v>
      </c>
      <c r="D4" s="392" t="s">
        <v>257</v>
      </c>
      <c r="E4" s="392" t="s">
        <v>258</v>
      </c>
      <c r="F4" s="266"/>
    </row>
    <row r="5" spans="1:10" x14ac:dyDescent="0.55000000000000004">
      <c r="A5" s="390">
        <v>35065</v>
      </c>
      <c r="B5" s="135">
        <v>7.7814207192153306</v>
      </c>
      <c r="C5" s="135">
        <v>10.087993341953217</v>
      </c>
      <c r="D5" s="135"/>
      <c r="E5" s="135"/>
    </row>
    <row r="6" spans="1:10" x14ac:dyDescent="0.55000000000000004">
      <c r="A6" s="151">
        <v>35431</v>
      </c>
      <c r="B6" s="135">
        <v>7.6437251049209731</v>
      </c>
      <c r="C6" s="135">
        <v>9.6671040676129785</v>
      </c>
      <c r="D6" s="135"/>
      <c r="E6" s="135"/>
    </row>
    <row r="7" spans="1:10" x14ac:dyDescent="0.55000000000000004">
      <c r="A7" s="151">
        <v>35796</v>
      </c>
      <c r="B7" s="135">
        <v>7.6277841855308308</v>
      </c>
      <c r="C7" s="135">
        <v>9.744970361818714</v>
      </c>
      <c r="D7" s="135"/>
      <c r="E7" s="135"/>
    </row>
    <row r="8" spans="1:10" x14ac:dyDescent="0.55000000000000004">
      <c r="A8" s="151">
        <v>36161</v>
      </c>
      <c r="B8" s="135">
        <v>7.6676835355989956</v>
      </c>
      <c r="C8" s="135">
        <v>9.7561114656590817</v>
      </c>
      <c r="D8" s="135"/>
      <c r="E8" s="135"/>
    </row>
    <row r="9" spans="1:10" x14ac:dyDescent="0.55000000000000004">
      <c r="A9" s="151">
        <v>36526</v>
      </c>
      <c r="B9" s="135">
        <v>8.0547235575077583</v>
      </c>
      <c r="C9" s="135">
        <v>10.277520759051038</v>
      </c>
      <c r="D9" s="135"/>
      <c r="E9" s="135"/>
    </row>
    <row r="10" spans="1:10" x14ac:dyDescent="0.55000000000000004">
      <c r="A10" s="151">
        <v>36892</v>
      </c>
      <c r="B10" s="135">
        <v>9.3033903775283093</v>
      </c>
      <c r="C10" s="135">
        <v>11.552758580749778</v>
      </c>
      <c r="D10" s="135"/>
      <c r="E10" s="135"/>
    </row>
    <row r="11" spans="1:10" x14ac:dyDescent="0.55000000000000004">
      <c r="A11" s="151">
        <v>37257</v>
      </c>
      <c r="B11" s="135">
        <v>9.7303049367147878</v>
      </c>
      <c r="C11" s="135">
        <v>11.81802712030589</v>
      </c>
      <c r="D11" s="135"/>
      <c r="E11" s="135"/>
    </row>
    <row r="12" spans="1:10" x14ac:dyDescent="0.55000000000000004">
      <c r="A12" s="151">
        <v>37622</v>
      </c>
      <c r="B12" s="135">
        <v>9.8947371862572595</v>
      </c>
      <c r="C12" s="135">
        <v>11.872710945380815</v>
      </c>
      <c r="D12" s="135"/>
      <c r="E12" s="135"/>
    </row>
    <row r="13" spans="1:10" x14ac:dyDescent="0.55000000000000004">
      <c r="A13" s="151">
        <v>37987</v>
      </c>
      <c r="B13" s="135">
        <v>10.248454140486347</v>
      </c>
      <c r="C13" s="135">
        <v>12.055122110487526</v>
      </c>
      <c r="D13" s="135"/>
      <c r="E13" s="135"/>
    </row>
    <row r="14" spans="1:10" x14ac:dyDescent="0.55000000000000004">
      <c r="A14" s="151">
        <v>38353</v>
      </c>
      <c r="B14" s="135">
        <v>10.617075495679334</v>
      </c>
      <c r="C14" s="135">
        <v>12.25782353049474</v>
      </c>
      <c r="D14" s="135"/>
      <c r="E14" s="135"/>
    </row>
    <row r="15" spans="1:10" x14ac:dyDescent="0.55000000000000004">
      <c r="A15" s="151">
        <v>38718</v>
      </c>
      <c r="B15" s="135">
        <v>11.031452176816323</v>
      </c>
      <c r="C15" s="135">
        <v>12.639252698963869</v>
      </c>
      <c r="D15" s="135"/>
      <c r="E15" s="135"/>
    </row>
    <row r="16" spans="1:10" x14ac:dyDescent="0.55000000000000004">
      <c r="A16" s="151">
        <v>39083</v>
      </c>
      <c r="B16" s="135">
        <v>11.707548922909787</v>
      </c>
      <c r="C16" s="135">
        <v>13.306061321831059</v>
      </c>
      <c r="D16" s="135"/>
      <c r="E16" s="135"/>
    </row>
    <row r="17" spans="1:5" x14ac:dyDescent="0.55000000000000004">
      <c r="A17" s="151">
        <v>39448</v>
      </c>
      <c r="B17" s="135">
        <v>12.267011727626963</v>
      </c>
      <c r="C17" s="135">
        <v>13.844803587173136</v>
      </c>
      <c r="D17" s="135"/>
      <c r="E17" s="135"/>
    </row>
    <row r="18" spans="1:5" x14ac:dyDescent="0.55000000000000004">
      <c r="A18" s="151">
        <v>39814</v>
      </c>
      <c r="B18" s="135">
        <v>12.740245002290109</v>
      </c>
      <c r="C18" s="135">
        <v>14.359128428472474</v>
      </c>
      <c r="D18" s="135"/>
      <c r="E18" s="135"/>
    </row>
    <row r="19" spans="1:5" x14ac:dyDescent="0.55000000000000004">
      <c r="A19" s="151">
        <v>40179</v>
      </c>
      <c r="B19" s="135">
        <v>13.011834336251168</v>
      </c>
      <c r="C19" s="135">
        <v>14.534705107656698</v>
      </c>
      <c r="D19" s="135"/>
      <c r="E19" s="135"/>
    </row>
    <row r="20" spans="1:5" x14ac:dyDescent="0.55000000000000004">
      <c r="A20" s="151">
        <v>40544</v>
      </c>
      <c r="B20" s="135">
        <v>13.566965760929298</v>
      </c>
      <c r="C20" s="135">
        <v>14.928946273277258</v>
      </c>
      <c r="D20" s="135"/>
      <c r="E20" s="135"/>
    </row>
    <row r="21" spans="1:5" x14ac:dyDescent="0.55000000000000004">
      <c r="A21" s="151">
        <v>40909</v>
      </c>
      <c r="B21" s="135">
        <v>13.87950070445636</v>
      </c>
      <c r="C21" s="135">
        <v>15.325635003624189</v>
      </c>
      <c r="D21" s="135"/>
      <c r="E21" s="135"/>
    </row>
    <row r="22" spans="1:5" x14ac:dyDescent="0.55000000000000004">
      <c r="A22" s="151">
        <v>41275</v>
      </c>
      <c r="B22" s="135">
        <v>14.471320374773002</v>
      </c>
      <c r="C22" s="135">
        <v>15.995773175687001</v>
      </c>
      <c r="D22" s="135"/>
      <c r="E22" s="135"/>
    </row>
    <row r="23" spans="1:5" x14ac:dyDescent="0.55000000000000004">
      <c r="A23" s="151">
        <v>41640</v>
      </c>
      <c r="B23" s="135">
        <v>14.875119623211951</v>
      </c>
      <c r="C23" s="135">
        <v>16.322752756652381</v>
      </c>
      <c r="D23" s="135"/>
      <c r="E23" s="135"/>
    </row>
    <row r="24" spans="1:5" x14ac:dyDescent="0.55000000000000004">
      <c r="A24" s="151">
        <v>42005</v>
      </c>
      <c r="B24" s="135">
        <v>15.107038996412815</v>
      </c>
      <c r="C24" s="135">
        <v>16.51219021677975</v>
      </c>
      <c r="D24" s="135"/>
      <c r="E24" s="135"/>
    </row>
    <row r="25" spans="1:5" x14ac:dyDescent="0.55000000000000004">
      <c r="A25" s="151">
        <v>42370</v>
      </c>
      <c r="B25" s="135">
        <v>15.115588643842614</v>
      </c>
      <c r="C25" s="135">
        <v>16.337738478953003</v>
      </c>
      <c r="D25" s="135"/>
      <c r="E25" s="135"/>
    </row>
    <row r="26" spans="1:5" x14ac:dyDescent="0.55000000000000004">
      <c r="A26" s="151">
        <v>42736</v>
      </c>
      <c r="B26" s="135">
        <v>15.425757778129217</v>
      </c>
      <c r="C26" s="135">
        <v>16.69744291257766</v>
      </c>
      <c r="D26" s="135"/>
      <c r="E26" s="135"/>
    </row>
    <row r="27" spans="1:5" x14ac:dyDescent="0.55000000000000004">
      <c r="A27" s="151">
        <v>43101</v>
      </c>
      <c r="B27" s="135">
        <v>15.629298972596494</v>
      </c>
      <c r="C27" s="135">
        <v>16.973412371980597</v>
      </c>
      <c r="D27" s="135"/>
      <c r="E27" s="135"/>
    </row>
    <row r="28" spans="1:5" x14ac:dyDescent="0.55000000000000004">
      <c r="A28" s="151">
        <v>43466</v>
      </c>
      <c r="B28" s="135">
        <v>15.763069983513493</v>
      </c>
      <c r="C28" s="135">
        <v>16.881173762557122</v>
      </c>
      <c r="D28" s="135">
        <v>15.763069983513493</v>
      </c>
      <c r="E28" s="135">
        <v>16.881173762557122</v>
      </c>
    </row>
    <row r="29" spans="1:5" x14ac:dyDescent="0.55000000000000004">
      <c r="A29" s="151">
        <v>43831</v>
      </c>
      <c r="B29" s="135">
        <v>15.513151795759942</v>
      </c>
      <c r="C29" s="135">
        <v>16.572766015430627</v>
      </c>
      <c r="D29" s="135">
        <v>15.9175413319734</v>
      </c>
      <c r="E29" s="135">
        <v>16.477053072946269</v>
      </c>
    </row>
    <row r="30" spans="1:5" x14ac:dyDescent="0.55000000000000004">
      <c r="A30" s="151">
        <v>44197</v>
      </c>
      <c r="B30" s="135">
        <v>16.929158707956901</v>
      </c>
      <c r="C30" s="135">
        <v>18.549308992132417</v>
      </c>
      <c r="D30" s="135">
        <v>16.071848294128696</v>
      </c>
      <c r="E30" s="135">
        <v>16.889735918492057</v>
      </c>
    </row>
  </sheetData>
  <hyperlinks>
    <hyperlink ref="J1" location="Contents!A1" display="Return to contents page" xr:uid="{11C54C89-AA27-4326-B6BD-283C055FC102}"/>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D995-7A26-4108-B804-CF8D2A9CC955}">
  <dimension ref="A1:L16"/>
  <sheetViews>
    <sheetView showGridLines="0" workbookViewId="0">
      <selection activeCell="H4" sqref="A4:H4"/>
    </sheetView>
  </sheetViews>
  <sheetFormatPr defaultRowHeight="14.4" x14ac:dyDescent="0.55000000000000004"/>
  <sheetData>
    <row r="1" spans="1:12" x14ac:dyDescent="0.55000000000000004">
      <c r="A1" s="127" t="s">
        <v>297</v>
      </c>
      <c r="L1" s="2" t="s">
        <v>887</v>
      </c>
    </row>
    <row r="2" spans="1:12" x14ac:dyDescent="0.55000000000000004">
      <c r="A2" s="127"/>
      <c r="L2" s="2"/>
    </row>
    <row r="3" spans="1:12" x14ac:dyDescent="0.55000000000000004">
      <c r="A3" t="s">
        <v>265</v>
      </c>
    </row>
    <row r="4" spans="1:12" x14ac:dyDescent="0.55000000000000004">
      <c r="A4" s="377"/>
      <c r="B4" s="377">
        <v>2016</v>
      </c>
      <c r="C4" s="377">
        <v>2017</v>
      </c>
      <c r="D4" s="377">
        <v>2018</v>
      </c>
      <c r="E4" s="377">
        <v>2019</v>
      </c>
      <c r="F4" s="377">
        <v>2020</v>
      </c>
      <c r="G4" s="377">
        <v>2021</v>
      </c>
      <c r="H4" s="377">
        <v>2022</v>
      </c>
    </row>
    <row r="5" spans="1:12" x14ac:dyDescent="0.55000000000000004">
      <c r="A5" t="s">
        <v>216</v>
      </c>
      <c r="B5">
        <v>218.84899999999999</v>
      </c>
      <c r="C5">
        <v>252.672</v>
      </c>
      <c r="D5">
        <v>274.315</v>
      </c>
      <c r="E5">
        <v>275.87</v>
      </c>
      <c r="F5">
        <v>296.714</v>
      </c>
      <c r="G5">
        <v>283.97699999999998</v>
      </c>
      <c r="H5">
        <v>223.066</v>
      </c>
    </row>
    <row r="6" spans="1:12" x14ac:dyDescent="0.55000000000000004">
      <c r="A6" t="s">
        <v>217</v>
      </c>
      <c r="B6">
        <v>307.84500000000003</v>
      </c>
      <c r="C6">
        <v>325.90100000000001</v>
      </c>
      <c r="D6">
        <v>321.82299999999998</v>
      </c>
      <c r="E6">
        <v>329.16199999999998</v>
      </c>
      <c r="F6">
        <v>361.86500000000001</v>
      </c>
      <c r="G6">
        <v>376.90300000000002</v>
      </c>
      <c r="H6">
        <v>320.62799999999999</v>
      </c>
    </row>
    <row r="7" spans="1:12" x14ac:dyDescent="0.55000000000000004">
      <c r="A7" t="s">
        <v>218</v>
      </c>
      <c r="B7">
        <v>328.81099999999998</v>
      </c>
      <c r="C7">
        <v>363.27699999999999</v>
      </c>
      <c r="D7">
        <v>356.70100000000002</v>
      </c>
      <c r="E7">
        <v>341.483</v>
      </c>
      <c r="F7">
        <v>375.02499999999998</v>
      </c>
      <c r="G7">
        <v>438.28500000000003</v>
      </c>
      <c r="H7">
        <v>380.923</v>
      </c>
    </row>
    <row r="8" spans="1:12" x14ac:dyDescent="0.55000000000000004">
      <c r="A8" t="s">
        <v>219</v>
      </c>
      <c r="B8">
        <v>313.57499999999999</v>
      </c>
      <c r="C8">
        <v>281.89600000000002</v>
      </c>
      <c r="D8">
        <v>311.351</v>
      </c>
      <c r="E8">
        <v>314.12700000000001</v>
      </c>
      <c r="F8">
        <v>211.09</v>
      </c>
      <c r="G8">
        <v>355.39800000000002</v>
      </c>
    </row>
    <row r="9" spans="1:12" x14ac:dyDescent="0.55000000000000004">
      <c r="A9" t="s">
        <v>220</v>
      </c>
      <c r="B9">
        <v>336.14100000000002</v>
      </c>
      <c r="C9">
        <v>368.69</v>
      </c>
      <c r="D9">
        <v>378.714</v>
      </c>
      <c r="E9">
        <v>383.495</v>
      </c>
      <c r="F9">
        <v>252.00299999999999</v>
      </c>
      <c r="G9">
        <v>413.55200000000002</v>
      </c>
    </row>
    <row r="10" spans="1:12" x14ac:dyDescent="0.55000000000000004">
      <c r="A10" t="s">
        <v>221</v>
      </c>
      <c r="B10">
        <v>346.57799999999997</v>
      </c>
      <c r="C10">
        <v>341.25400000000002</v>
      </c>
      <c r="D10">
        <v>340.137</v>
      </c>
      <c r="E10">
        <v>330.315</v>
      </c>
      <c r="F10">
        <v>336.93599999999998</v>
      </c>
      <c r="G10">
        <v>415.654</v>
      </c>
    </row>
    <row r="11" spans="1:12" x14ac:dyDescent="0.55000000000000004">
      <c r="A11" t="s">
        <v>222</v>
      </c>
      <c r="B11">
        <v>324.29899999999998</v>
      </c>
      <c r="C11">
        <v>323.42099999999999</v>
      </c>
      <c r="D11">
        <v>345.84199999999998</v>
      </c>
      <c r="E11">
        <v>355.79599999999999</v>
      </c>
      <c r="F11">
        <v>402.06</v>
      </c>
      <c r="G11">
        <v>385.54399999999998</v>
      </c>
    </row>
    <row r="12" spans="1:12" x14ac:dyDescent="0.55000000000000004">
      <c r="A12" t="s">
        <v>223</v>
      </c>
      <c r="B12">
        <v>351.50700000000001</v>
      </c>
      <c r="C12">
        <v>359.40100000000001</v>
      </c>
      <c r="D12">
        <v>380.78800000000001</v>
      </c>
      <c r="E12">
        <v>372.20699999999999</v>
      </c>
      <c r="F12">
        <v>360.75799999999998</v>
      </c>
      <c r="G12">
        <v>402.04</v>
      </c>
    </row>
    <row r="13" spans="1:12" x14ac:dyDescent="0.55000000000000004">
      <c r="A13" t="s">
        <v>224</v>
      </c>
      <c r="B13">
        <v>320.053</v>
      </c>
      <c r="C13">
        <v>323.58</v>
      </c>
      <c r="D13">
        <v>323.38499999999999</v>
      </c>
      <c r="E13">
        <v>340.072</v>
      </c>
      <c r="F13">
        <v>358.32600000000002</v>
      </c>
      <c r="G13">
        <v>391.01</v>
      </c>
    </row>
    <row r="14" spans="1:12" x14ac:dyDescent="0.55000000000000004">
      <c r="A14" t="s">
        <v>225</v>
      </c>
      <c r="B14">
        <v>297.82</v>
      </c>
      <c r="C14">
        <v>338.81</v>
      </c>
      <c r="D14">
        <v>356.42899999999997</v>
      </c>
      <c r="E14">
        <v>367.59699999999998</v>
      </c>
      <c r="F14">
        <v>365.42200000000003</v>
      </c>
      <c r="G14">
        <v>359.59199999999998</v>
      </c>
    </row>
    <row r="15" spans="1:12" x14ac:dyDescent="0.55000000000000004">
      <c r="A15" t="s">
        <v>226</v>
      </c>
      <c r="B15">
        <v>346.73500000000001</v>
      </c>
      <c r="C15">
        <v>358.24799999999999</v>
      </c>
      <c r="D15">
        <v>365.14699999999999</v>
      </c>
      <c r="E15">
        <v>375.00400000000002</v>
      </c>
      <c r="F15">
        <v>406.154</v>
      </c>
      <c r="G15">
        <v>395.50400000000002</v>
      </c>
    </row>
    <row r="16" spans="1:12" x14ac:dyDescent="0.55000000000000004">
      <c r="A16" t="s">
        <v>227</v>
      </c>
      <c r="B16">
        <v>313.339</v>
      </c>
      <c r="C16">
        <v>315.53800000000001</v>
      </c>
      <c r="D16">
        <v>319.233</v>
      </c>
      <c r="E16">
        <v>356.25700000000001</v>
      </c>
      <c r="F16">
        <v>396.81200000000001</v>
      </c>
      <c r="G16">
        <v>350.15699999999998</v>
      </c>
    </row>
  </sheetData>
  <hyperlinks>
    <hyperlink ref="L1" location="Contents!A1" display="Return to contents page" xr:uid="{8397F42D-DE5E-4CBB-B7CC-8EEAF17093E5}"/>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A804-3B0F-418B-8B1B-665E16DD1842}">
  <dimension ref="A1:L29"/>
  <sheetViews>
    <sheetView showGridLines="0" workbookViewId="0">
      <selection activeCell="A3" sqref="A3"/>
    </sheetView>
  </sheetViews>
  <sheetFormatPr defaultRowHeight="14.4" x14ac:dyDescent="0.55000000000000004"/>
  <cols>
    <col min="1" max="1" width="9.15625" style="371"/>
    <col min="4" max="4" width="11.83984375" customWidth="1"/>
    <col min="5" max="5" width="10.41796875" customWidth="1"/>
    <col min="6" max="6" width="6" customWidth="1"/>
  </cols>
  <sheetData>
    <row r="1" spans="1:12" x14ac:dyDescent="0.55000000000000004">
      <c r="A1" s="393" t="s">
        <v>298</v>
      </c>
      <c r="L1" s="2" t="s">
        <v>887</v>
      </c>
    </row>
    <row r="3" spans="1:12" ht="28.8" x14ac:dyDescent="0.55000000000000004">
      <c r="A3" s="377"/>
      <c r="B3" s="387" t="s">
        <v>157</v>
      </c>
      <c r="C3" s="387" t="s">
        <v>158</v>
      </c>
      <c r="D3" s="387" t="s">
        <v>257</v>
      </c>
      <c r="E3" s="387" t="s">
        <v>258</v>
      </c>
      <c r="F3" s="377"/>
    </row>
    <row r="4" spans="1:12" x14ac:dyDescent="0.55000000000000004">
      <c r="A4" s="394">
        <v>1996</v>
      </c>
      <c r="B4" s="135">
        <v>9.2078341601469518</v>
      </c>
      <c r="C4" s="135">
        <v>11.261601824477754</v>
      </c>
      <c r="D4" s="135"/>
      <c r="E4" s="135"/>
    </row>
    <row r="5" spans="1:12" x14ac:dyDescent="0.55000000000000004">
      <c r="A5" s="394">
        <v>1997</v>
      </c>
      <c r="B5" s="135">
        <v>9.6377560197886094</v>
      </c>
      <c r="C5" s="135">
        <v>11.827199288647936</v>
      </c>
      <c r="D5" s="135"/>
      <c r="E5" s="135"/>
    </row>
    <row r="6" spans="1:12" x14ac:dyDescent="0.55000000000000004">
      <c r="A6" s="394">
        <v>1998</v>
      </c>
      <c r="B6" s="135">
        <v>9.647908725419482</v>
      </c>
      <c r="C6" s="135">
        <v>12.138685053384394</v>
      </c>
      <c r="D6" s="135"/>
      <c r="E6" s="135"/>
    </row>
    <row r="7" spans="1:12" x14ac:dyDescent="0.55000000000000004">
      <c r="A7" s="394">
        <v>1999</v>
      </c>
      <c r="B7" s="135">
        <v>10.232321699885944</v>
      </c>
      <c r="C7" s="135">
        <v>12.825064623625774</v>
      </c>
      <c r="D7" s="135"/>
      <c r="E7" s="135"/>
    </row>
    <row r="8" spans="1:12" x14ac:dyDescent="0.55000000000000004">
      <c r="A8" s="394">
        <v>2000</v>
      </c>
      <c r="B8" s="135">
        <v>11.656844177428518</v>
      </c>
      <c r="C8" s="135">
        <v>14.465323441418908</v>
      </c>
      <c r="D8" s="135"/>
      <c r="E8" s="135"/>
    </row>
    <row r="9" spans="1:12" x14ac:dyDescent="0.55000000000000004">
      <c r="A9" s="394">
        <v>2001</v>
      </c>
      <c r="B9" s="135">
        <v>12.891261564475236</v>
      </c>
      <c r="C9" s="135">
        <v>15.626681080524563</v>
      </c>
      <c r="D9" s="135"/>
      <c r="E9" s="135"/>
    </row>
    <row r="10" spans="1:12" x14ac:dyDescent="0.55000000000000004">
      <c r="A10" s="394">
        <v>2002</v>
      </c>
      <c r="B10" s="135">
        <v>13.49679390682615</v>
      </c>
      <c r="C10" s="135">
        <v>16.134766272015504</v>
      </c>
      <c r="D10" s="135"/>
      <c r="E10" s="135"/>
    </row>
    <row r="11" spans="1:12" x14ac:dyDescent="0.55000000000000004">
      <c r="A11" s="394">
        <v>2003</v>
      </c>
      <c r="B11" s="135">
        <v>13.866120560542083</v>
      </c>
      <c r="C11" s="135">
        <v>16.450588635617741</v>
      </c>
      <c r="D11" s="135"/>
      <c r="E11" s="135"/>
    </row>
    <row r="12" spans="1:12" x14ac:dyDescent="0.55000000000000004">
      <c r="A12" s="394">
        <v>2004</v>
      </c>
      <c r="B12" s="135">
        <v>14.758662406473112</v>
      </c>
      <c r="C12" s="135">
        <v>17.02768749032931</v>
      </c>
      <c r="D12" s="135"/>
      <c r="E12" s="135"/>
    </row>
    <row r="13" spans="1:12" x14ac:dyDescent="0.55000000000000004">
      <c r="A13" s="394">
        <v>2005</v>
      </c>
      <c r="B13" s="135">
        <v>15.640592824108429</v>
      </c>
      <c r="C13" s="135">
        <v>17.854015240994798</v>
      </c>
      <c r="D13" s="135"/>
      <c r="E13" s="135"/>
    </row>
    <row r="14" spans="1:12" x14ac:dyDescent="0.55000000000000004">
      <c r="A14" s="394">
        <v>2006</v>
      </c>
      <c r="B14" s="135">
        <v>16.360179474741877</v>
      </c>
      <c r="C14" s="135">
        <v>18.751611760414523</v>
      </c>
      <c r="D14" s="135"/>
      <c r="E14" s="135"/>
    </row>
    <row r="15" spans="1:12" x14ac:dyDescent="0.55000000000000004">
      <c r="A15" s="394">
        <v>2007</v>
      </c>
      <c r="B15" s="135">
        <v>18.418939974323994</v>
      </c>
      <c r="C15" s="135">
        <v>20.699569390297068</v>
      </c>
      <c r="D15" s="135"/>
      <c r="E15" s="135"/>
    </row>
    <row r="16" spans="1:12" x14ac:dyDescent="0.55000000000000004">
      <c r="A16" s="394">
        <v>2008</v>
      </c>
      <c r="B16" s="135">
        <v>18.83665837593389</v>
      </c>
      <c r="C16" s="135">
        <v>20.95408570486105</v>
      </c>
      <c r="D16" s="135"/>
      <c r="E16" s="135"/>
    </row>
    <row r="17" spans="1:5" x14ac:dyDescent="0.55000000000000004">
      <c r="A17" s="394">
        <v>2009</v>
      </c>
      <c r="B17" s="135">
        <v>19.767615297278525</v>
      </c>
      <c r="C17" s="135">
        <v>22.201009727793668</v>
      </c>
      <c r="D17" s="135"/>
      <c r="E17" s="135"/>
    </row>
    <row r="18" spans="1:5" x14ac:dyDescent="0.55000000000000004">
      <c r="A18" s="394">
        <v>2010</v>
      </c>
      <c r="B18" s="135">
        <v>21.264003794369188</v>
      </c>
      <c r="C18" s="135">
        <v>23.439795609494251</v>
      </c>
      <c r="D18" s="135"/>
      <c r="E18" s="135"/>
    </row>
    <row r="19" spans="1:5" x14ac:dyDescent="0.55000000000000004">
      <c r="A19" s="394">
        <v>2011</v>
      </c>
      <c r="B19" s="135">
        <v>21.615842947719933</v>
      </c>
      <c r="C19" s="135">
        <v>23.670822569304896</v>
      </c>
      <c r="D19" s="135"/>
      <c r="E19" s="135"/>
    </row>
    <row r="20" spans="1:5" x14ac:dyDescent="0.55000000000000004">
      <c r="A20" s="394">
        <v>2012</v>
      </c>
      <c r="B20" s="135">
        <v>22.315695980696152</v>
      </c>
      <c r="C20" s="135">
        <v>24.748596513318262</v>
      </c>
      <c r="D20" s="135"/>
      <c r="E20" s="135"/>
    </row>
    <row r="21" spans="1:5" x14ac:dyDescent="0.55000000000000004">
      <c r="A21" s="394">
        <v>2013</v>
      </c>
      <c r="B21" s="135">
        <v>22.753454343823506</v>
      </c>
      <c r="C21" s="135">
        <v>25.608408355076648</v>
      </c>
      <c r="D21" s="135"/>
      <c r="E21" s="135"/>
    </row>
    <row r="22" spans="1:5" x14ac:dyDescent="0.55000000000000004">
      <c r="A22" s="394">
        <v>2014</v>
      </c>
      <c r="B22" s="135">
        <v>23.383670358109431</v>
      </c>
      <c r="C22" s="135">
        <v>26.330222395365777</v>
      </c>
      <c r="D22" s="135"/>
      <c r="E22" s="135"/>
    </row>
    <row r="23" spans="1:5" x14ac:dyDescent="0.55000000000000004">
      <c r="A23" s="394">
        <v>2015</v>
      </c>
      <c r="B23" s="135">
        <v>23.924275080125792</v>
      </c>
      <c r="C23" s="135">
        <v>26.743145403831036</v>
      </c>
      <c r="D23" s="135"/>
      <c r="E23" s="135"/>
    </row>
    <row r="24" spans="1:5" x14ac:dyDescent="0.55000000000000004">
      <c r="A24" s="394">
        <v>2016</v>
      </c>
      <c r="B24" s="135">
        <v>23.805054703229739</v>
      </c>
      <c r="C24" s="135">
        <v>26.53220399170716</v>
      </c>
      <c r="D24" s="135"/>
      <c r="E24" s="135"/>
    </row>
    <row r="25" spans="1:5" x14ac:dyDescent="0.55000000000000004">
      <c r="A25" s="394">
        <v>2017</v>
      </c>
      <c r="B25" s="135">
        <v>23.703658787407498</v>
      </c>
      <c r="C25" s="135">
        <v>26.513842051477283</v>
      </c>
      <c r="D25" s="135"/>
      <c r="E25" s="135"/>
    </row>
    <row r="26" spans="1:5" x14ac:dyDescent="0.55000000000000004">
      <c r="A26" s="394">
        <v>2018</v>
      </c>
      <c r="B26" s="135">
        <v>23.949801800365137</v>
      </c>
      <c r="C26" s="135">
        <v>26.596125717003165</v>
      </c>
      <c r="D26" s="135"/>
      <c r="E26" s="135"/>
    </row>
    <row r="27" spans="1:5" x14ac:dyDescent="0.55000000000000004">
      <c r="A27" s="394">
        <v>2019</v>
      </c>
      <c r="B27" s="135">
        <v>24.370841258672826</v>
      </c>
      <c r="C27" s="135">
        <v>26.679976675159043</v>
      </c>
      <c r="D27" s="135">
        <v>24.370841258672826</v>
      </c>
      <c r="E27" s="135">
        <v>26.679976675159043</v>
      </c>
    </row>
    <row r="28" spans="1:5" x14ac:dyDescent="0.55000000000000004">
      <c r="A28" s="394">
        <v>2020</v>
      </c>
      <c r="B28" s="135">
        <v>20.86855366766099</v>
      </c>
      <c r="C28" s="135">
        <v>23.517227070393044</v>
      </c>
      <c r="D28" s="135">
        <v>24.691704700333865</v>
      </c>
      <c r="E28" s="135">
        <v>27.053608731122818</v>
      </c>
    </row>
    <row r="29" spans="1:5" x14ac:dyDescent="0.55000000000000004">
      <c r="A29" s="394">
        <v>2021</v>
      </c>
      <c r="B29" s="135">
        <v>22.657398979304048</v>
      </c>
      <c r="C29" s="135">
        <v>26.162298376615748</v>
      </c>
      <c r="D29" s="135">
        <v>25.012789696678482</v>
      </c>
      <c r="E29" s="135">
        <v>27.427240787086589</v>
      </c>
    </row>
  </sheetData>
  <hyperlinks>
    <hyperlink ref="L1" location="Contents!A1" display="Return to contents page" xr:uid="{0F82396A-C2FD-4885-9CF6-9F40A1960DF5}"/>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41DF-A862-4A47-9B12-8B773638AC95}">
  <dimension ref="A1:I16"/>
  <sheetViews>
    <sheetView showGridLines="0" workbookViewId="0">
      <selection activeCell="G4" sqref="G4"/>
    </sheetView>
  </sheetViews>
  <sheetFormatPr defaultRowHeight="14.4" x14ac:dyDescent="0.55000000000000004"/>
  <sheetData>
    <row r="1" spans="1:9" x14ac:dyDescent="0.55000000000000004">
      <c r="A1" s="127" t="s">
        <v>299</v>
      </c>
      <c r="I1" s="2" t="s">
        <v>887</v>
      </c>
    </row>
    <row r="2" spans="1:9" x14ac:dyDescent="0.55000000000000004">
      <c r="A2" s="142"/>
    </row>
    <row r="3" spans="1:9" ht="57.6" x14ac:dyDescent="0.55000000000000004">
      <c r="A3" s="181"/>
      <c r="B3" s="395" t="s">
        <v>266</v>
      </c>
      <c r="C3" s="395" t="s">
        <v>266</v>
      </c>
      <c r="D3" s="395"/>
      <c r="E3" s="181"/>
      <c r="F3" s="181"/>
    </row>
    <row r="4" spans="1:9" x14ac:dyDescent="0.55000000000000004">
      <c r="A4" s="396"/>
      <c r="B4" s="266" t="s">
        <v>267</v>
      </c>
      <c r="C4" s="266" t="s">
        <v>268</v>
      </c>
      <c r="D4" s="266" t="s">
        <v>269</v>
      </c>
      <c r="E4" s="266" t="s">
        <v>270</v>
      </c>
      <c r="F4" s="266"/>
    </row>
    <row r="5" spans="1:9" x14ac:dyDescent="0.55000000000000004">
      <c r="A5" s="152">
        <v>2010</v>
      </c>
      <c r="B5" s="130">
        <v>54.642413789190606</v>
      </c>
      <c r="C5" s="130">
        <v>43.983024498734778</v>
      </c>
      <c r="D5" s="130"/>
      <c r="E5" s="130"/>
    </row>
    <row r="6" spans="1:9" x14ac:dyDescent="0.55000000000000004">
      <c r="A6" s="152">
        <v>2011</v>
      </c>
      <c r="B6" s="130">
        <v>66.295721078903057</v>
      </c>
      <c r="C6" s="130">
        <v>54.601194698806054</v>
      </c>
      <c r="D6" s="130"/>
      <c r="E6" s="130"/>
    </row>
    <row r="7" spans="1:9" x14ac:dyDescent="0.55000000000000004">
      <c r="A7" s="152">
        <v>2012</v>
      </c>
      <c r="B7" s="130">
        <v>72.800076891050267</v>
      </c>
      <c r="C7" s="130">
        <v>59.901559221174601</v>
      </c>
      <c r="D7" s="130"/>
      <c r="E7" s="130"/>
    </row>
    <row r="8" spans="1:9" x14ac:dyDescent="0.55000000000000004">
      <c r="A8" s="152">
        <v>2013</v>
      </c>
      <c r="B8" s="130">
        <v>76.647661382379866</v>
      </c>
      <c r="C8" s="130">
        <v>61.272747138343966</v>
      </c>
      <c r="D8" s="130"/>
      <c r="E8" s="130"/>
    </row>
    <row r="9" spans="1:9" x14ac:dyDescent="0.55000000000000004">
      <c r="A9" s="152">
        <v>2014</v>
      </c>
      <c r="B9" s="130">
        <v>88.168286115259846</v>
      </c>
      <c r="C9" s="130">
        <v>71.710918266669609</v>
      </c>
      <c r="D9" s="130"/>
      <c r="E9" s="130"/>
    </row>
    <row r="10" spans="1:9" x14ac:dyDescent="0.55000000000000004">
      <c r="A10" s="152">
        <v>2015</v>
      </c>
      <c r="B10" s="130">
        <v>95.904916002879574</v>
      </c>
      <c r="C10" s="130">
        <v>79.636395624033341</v>
      </c>
      <c r="D10" s="130"/>
      <c r="E10" s="130"/>
    </row>
    <row r="11" spans="1:9" x14ac:dyDescent="0.55000000000000004">
      <c r="A11" s="152">
        <v>2016</v>
      </c>
      <c r="B11" s="130">
        <v>105.10965959234187</v>
      </c>
      <c r="C11" s="130">
        <v>87.793649076489771</v>
      </c>
      <c r="D11" s="130"/>
      <c r="E11" s="130"/>
    </row>
    <row r="12" spans="1:9" x14ac:dyDescent="0.55000000000000004">
      <c r="A12" s="152">
        <v>2017</v>
      </c>
      <c r="B12" s="130">
        <v>113.85021295137847</v>
      </c>
      <c r="C12" s="130">
        <v>96.042331758655649</v>
      </c>
      <c r="D12" s="130"/>
      <c r="E12" s="130"/>
    </row>
    <row r="13" spans="1:9" x14ac:dyDescent="0.55000000000000004">
      <c r="A13" s="152">
        <v>2018</v>
      </c>
      <c r="B13" s="130">
        <v>120.32508271327728</v>
      </c>
      <c r="C13" s="130">
        <v>102.1615047988431</v>
      </c>
      <c r="D13" s="130"/>
      <c r="E13" s="130"/>
    </row>
    <row r="14" spans="1:9" x14ac:dyDescent="0.55000000000000004">
      <c r="A14" s="152">
        <v>2019</v>
      </c>
      <c r="B14" s="130">
        <v>120.98651153356624</v>
      </c>
      <c r="C14" s="130">
        <v>102.72731985597112</v>
      </c>
      <c r="D14" s="130">
        <v>120.98651153356624</v>
      </c>
      <c r="E14" s="130">
        <v>102.72731985597112</v>
      </c>
    </row>
    <row r="15" spans="1:9" x14ac:dyDescent="0.55000000000000004">
      <c r="A15" s="153">
        <v>2020</v>
      </c>
      <c r="B15" s="130">
        <v>127.71412059042549</v>
      </c>
      <c r="C15" s="130">
        <v>107.85148498242749</v>
      </c>
      <c r="D15" s="130">
        <v>133.49177313040724</v>
      </c>
      <c r="E15" s="130">
        <v>113.25396623630726</v>
      </c>
    </row>
    <row r="16" spans="1:9" x14ac:dyDescent="0.55000000000000004">
      <c r="A16" s="152">
        <v>2021</v>
      </c>
      <c r="B16" s="130">
        <v>120.39548153864409</v>
      </c>
      <c r="C16" s="130">
        <v>102.93913212538808</v>
      </c>
      <c r="D16" s="130">
        <v>141.21739212965531</v>
      </c>
      <c r="E16" s="130">
        <v>120.10879201184875</v>
      </c>
    </row>
  </sheetData>
  <hyperlinks>
    <hyperlink ref="I1" location="Contents!A1" display="Return to contents page" xr:uid="{82717021-8567-43A2-9239-48FEB321DD6D}"/>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7ADB-7B72-4781-A4B6-724340D9C982}">
  <dimension ref="A1:P17"/>
  <sheetViews>
    <sheetView showGridLines="0" workbookViewId="0">
      <selection activeCell="H4" sqref="A3:H4"/>
    </sheetView>
  </sheetViews>
  <sheetFormatPr defaultRowHeight="14.4" x14ac:dyDescent="0.55000000000000004"/>
  <sheetData>
    <row r="1" spans="1:16" x14ac:dyDescent="0.55000000000000004">
      <c r="A1" s="127" t="s">
        <v>300</v>
      </c>
      <c r="L1" s="2" t="s">
        <v>887</v>
      </c>
    </row>
    <row r="3" spans="1:16" x14ac:dyDescent="0.55000000000000004">
      <c r="A3" s="181"/>
      <c r="B3" s="181"/>
      <c r="C3" s="181"/>
      <c r="D3" s="181" t="s">
        <v>271</v>
      </c>
      <c r="E3" s="181"/>
      <c r="F3" s="181"/>
      <c r="G3" s="181"/>
      <c r="H3" s="181"/>
    </row>
    <row r="4" spans="1:16" x14ac:dyDescent="0.55000000000000004">
      <c r="A4" s="266"/>
      <c r="B4" s="266">
        <v>2016</v>
      </c>
      <c r="C4" s="266">
        <v>2017</v>
      </c>
      <c r="D4" s="266">
        <v>2018</v>
      </c>
      <c r="E4" s="266">
        <v>2019</v>
      </c>
      <c r="F4" s="266">
        <v>2020</v>
      </c>
      <c r="G4" s="266">
        <v>2021</v>
      </c>
      <c r="H4" s="266">
        <v>2022</v>
      </c>
    </row>
    <row r="5" spans="1:16" x14ac:dyDescent="0.55000000000000004">
      <c r="A5" t="s">
        <v>272</v>
      </c>
      <c r="B5">
        <v>170626</v>
      </c>
      <c r="C5">
        <v>196330</v>
      </c>
      <c r="D5">
        <v>231915</v>
      </c>
      <c r="E5">
        <v>240941</v>
      </c>
      <c r="F5">
        <v>249840</v>
      </c>
      <c r="G5">
        <v>249022</v>
      </c>
      <c r="H5">
        <v>206241</v>
      </c>
      <c r="K5" s="130"/>
      <c r="L5" s="154"/>
      <c r="M5" s="154"/>
      <c r="N5" s="154"/>
      <c r="O5" s="154"/>
      <c r="P5" s="154"/>
    </row>
    <row r="6" spans="1:16" x14ac:dyDescent="0.55000000000000004">
      <c r="A6" t="s">
        <v>273</v>
      </c>
      <c r="B6">
        <v>224577</v>
      </c>
      <c r="C6">
        <v>235807</v>
      </c>
      <c r="D6">
        <v>260193</v>
      </c>
      <c r="E6">
        <v>266869</v>
      </c>
      <c r="F6">
        <v>276683</v>
      </c>
      <c r="G6">
        <v>297882</v>
      </c>
      <c r="H6">
        <v>283293</v>
      </c>
      <c r="K6" s="130"/>
      <c r="L6" s="154"/>
      <c r="M6" s="154"/>
      <c r="N6" s="154"/>
      <c r="O6" s="154"/>
      <c r="P6" s="154"/>
    </row>
    <row r="7" spans="1:16" x14ac:dyDescent="0.55000000000000004">
      <c r="A7" t="s">
        <v>274</v>
      </c>
      <c r="B7">
        <v>210576</v>
      </c>
      <c r="C7">
        <v>255905</v>
      </c>
      <c r="D7">
        <v>259583</v>
      </c>
      <c r="E7">
        <v>269640</v>
      </c>
      <c r="F7">
        <v>248345</v>
      </c>
      <c r="G7">
        <v>313644</v>
      </c>
      <c r="K7" s="130"/>
      <c r="L7" s="154"/>
      <c r="M7" s="154"/>
      <c r="N7" s="154"/>
      <c r="O7" s="154"/>
      <c r="P7" s="154"/>
    </row>
    <row r="8" spans="1:16" x14ac:dyDescent="0.55000000000000004">
      <c r="A8" t="s">
        <v>275</v>
      </c>
      <c r="B8">
        <v>195381</v>
      </c>
      <c r="C8">
        <v>182360</v>
      </c>
      <c r="D8">
        <v>221372</v>
      </c>
      <c r="E8">
        <v>223679</v>
      </c>
      <c r="F8">
        <v>217838</v>
      </c>
      <c r="G8">
        <v>236429</v>
      </c>
      <c r="K8" s="130"/>
      <c r="L8" s="154"/>
      <c r="M8" s="154"/>
      <c r="N8" s="154"/>
      <c r="O8" s="154"/>
      <c r="P8" s="154"/>
    </row>
    <row r="9" spans="1:16" x14ac:dyDescent="0.55000000000000004">
      <c r="A9" t="s">
        <v>220</v>
      </c>
      <c r="B9">
        <v>216913</v>
      </c>
      <c r="C9">
        <v>254825</v>
      </c>
      <c r="D9">
        <v>267379</v>
      </c>
      <c r="E9">
        <v>272960</v>
      </c>
      <c r="F9">
        <v>266239</v>
      </c>
      <c r="G9">
        <v>261003</v>
      </c>
      <c r="K9" s="130"/>
      <c r="L9" s="154"/>
      <c r="M9" s="154"/>
      <c r="N9" s="154"/>
      <c r="O9" s="154"/>
      <c r="P9" s="154"/>
    </row>
    <row r="10" spans="1:16" x14ac:dyDescent="0.55000000000000004">
      <c r="A10" t="s">
        <v>276</v>
      </c>
      <c r="B10">
        <v>198730</v>
      </c>
      <c r="C10">
        <v>221445</v>
      </c>
      <c r="D10">
        <v>227462</v>
      </c>
      <c r="E10">
        <v>221682</v>
      </c>
      <c r="F10">
        <v>282190</v>
      </c>
      <c r="G10">
        <v>254219</v>
      </c>
      <c r="K10" s="130"/>
      <c r="L10" s="154"/>
      <c r="M10" s="154"/>
      <c r="N10" s="154"/>
      <c r="O10" s="154"/>
      <c r="P10" s="154"/>
    </row>
    <row r="11" spans="1:16" x14ac:dyDescent="0.55000000000000004">
      <c r="A11" t="s">
        <v>277</v>
      </c>
      <c r="B11">
        <v>188347</v>
      </c>
      <c r="C11">
        <v>211172</v>
      </c>
      <c r="D11">
        <v>233414</v>
      </c>
      <c r="E11">
        <v>245604</v>
      </c>
      <c r="F11">
        <v>279742</v>
      </c>
      <c r="G11">
        <v>229432</v>
      </c>
      <c r="K11" s="130"/>
      <c r="L11" s="154"/>
      <c r="M11" s="154"/>
      <c r="N11" s="154"/>
      <c r="O11" s="154"/>
      <c r="P11" s="154"/>
    </row>
    <row r="12" spans="1:16" x14ac:dyDescent="0.55000000000000004">
      <c r="A12" t="s">
        <v>278</v>
      </c>
      <c r="B12">
        <v>218311</v>
      </c>
      <c r="C12">
        <v>236949</v>
      </c>
      <c r="D12">
        <v>252803</v>
      </c>
      <c r="E12">
        <v>247671</v>
      </c>
      <c r="F12">
        <v>259905</v>
      </c>
      <c r="G12">
        <v>233872</v>
      </c>
      <c r="K12" s="130"/>
      <c r="L12" s="154"/>
      <c r="M12" s="154"/>
      <c r="N12" s="154"/>
      <c r="O12" s="154"/>
      <c r="P12" s="154"/>
    </row>
    <row r="13" spans="1:16" x14ac:dyDescent="0.55000000000000004">
      <c r="A13" t="s">
        <v>279</v>
      </c>
      <c r="B13">
        <v>197019</v>
      </c>
      <c r="C13">
        <v>209006</v>
      </c>
      <c r="D13">
        <v>217124</v>
      </c>
      <c r="E13">
        <v>231705</v>
      </c>
      <c r="F13">
        <v>269724</v>
      </c>
      <c r="G13">
        <v>233504</v>
      </c>
      <c r="K13" s="130"/>
      <c r="L13" s="154"/>
      <c r="M13" s="154"/>
      <c r="N13" s="154"/>
      <c r="O13" s="154"/>
      <c r="P13" s="154"/>
    </row>
    <row r="14" spans="1:16" x14ac:dyDescent="0.55000000000000004">
      <c r="A14" t="s">
        <v>280</v>
      </c>
      <c r="B14">
        <v>198518</v>
      </c>
      <c r="C14">
        <v>228478</v>
      </c>
      <c r="D14">
        <v>245697</v>
      </c>
      <c r="E14">
        <v>248459</v>
      </c>
      <c r="F14">
        <v>264247</v>
      </c>
      <c r="G14">
        <v>232819</v>
      </c>
      <c r="K14" s="130"/>
      <c r="L14" s="154"/>
      <c r="M14" s="154"/>
      <c r="N14" s="154"/>
      <c r="O14" s="154"/>
      <c r="P14" s="154"/>
    </row>
    <row r="15" spans="1:16" x14ac:dyDescent="0.55000000000000004">
      <c r="A15" t="s">
        <v>281</v>
      </c>
      <c r="B15">
        <v>213101</v>
      </c>
      <c r="C15">
        <v>237479</v>
      </c>
      <c r="D15">
        <v>243325</v>
      </c>
      <c r="E15">
        <v>239412</v>
      </c>
      <c r="F15">
        <v>265819</v>
      </c>
      <c r="G15">
        <v>265396</v>
      </c>
      <c r="K15" s="130"/>
      <c r="L15" s="154"/>
      <c r="M15" s="154"/>
      <c r="N15" s="154"/>
      <c r="O15" s="154"/>
      <c r="P15" s="154"/>
    </row>
    <row r="16" spans="1:16" x14ac:dyDescent="0.55000000000000004">
      <c r="A16" t="s">
        <v>282</v>
      </c>
      <c r="B16">
        <v>160590</v>
      </c>
      <c r="C16">
        <v>170581</v>
      </c>
      <c r="D16">
        <v>175196</v>
      </c>
      <c r="E16">
        <v>185095</v>
      </c>
      <c r="F16">
        <v>215726</v>
      </c>
      <c r="G16">
        <v>198272</v>
      </c>
      <c r="K16" s="130"/>
      <c r="L16" s="154"/>
      <c r="M16" s="154"/>
      <c r="N16" s="154"/>
      <c r="O16" s="154"/>
      <c r="P16" s="154"/>
    </row>
    <row r="17" spans="1:12" x14ac:dyDescent="0.55000000000000004">
      <c r="A17" s="155" t="s">
        <v>283</v>
      </c>
      <c r="L17" t="s">
        <v>284</v>
      </c>
    </row>
  </sheetData>
  <conditionalFormatting sqref="A17">
    <cfRule type="duplicateValues" dxfId="0" priority="1"/>
  </conditionalFormatting>
  <hyperlinks>
    <hyperlink ref="L1" location="Contents!A1" display="Return to contents page" xr:uid="{E0F142E7-49B6-408E-B829-8C1A592E55B2}"/>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E859-9894-4C7B-8B80-46C7257BD90B}">
  <dimension ref="E1:P15"/>
  <sheetViews>
    <sheetView showGridLines="0" topLeftCell="E1" workbookViewId="0">
      <selection activeCell="L3" sqref="E3:L3"/>
    </sheetView>
  </sheetViews>
  <sheetFormatPr defaultRowHeight="14.4" x14ac:dyDescent="0.55000000000000004"/>
  <sheetData>
    <row r="1" spans="5:16" x14ac:dyDescent="0.55000000000000004">
      <c r="E1" s="134" t="s">
        <v>301</v>
      </c>
      <c r="P1" s="2" t="s">
        <v>887</v>
      </c>
    </row>
    <row r="3" spans="5:16" x14ac:dyDescent="0.55000000000000004">
      <c r="E3" s="377"/>
      <c r="F3" s="377">
        <v>2016</v>
      </c>
      <c r="G3" s="377">
        <v>2017</v>
      </c>
      <c r="H3" s="377">
        <v>2018</v>
      </c>
      <c r="I3" s="377">
        <v>2019</v>
      </c>
      <c r="J3" s="377">
        <v>2020</v>
      </c>
      <c r="K3" s="377">
        <v>2021</v>
      </c>
      <c r="L3" s="377">
        <v>2022</v>
      </c>
    </row>
    <row r="4" spans="5:16" x14ac:dyDescent="0.55000000000000004">
      <c r="E4" s="130" t="s">
        <v>272</v>
      </c>
      <c r="F4" s="154">
        <v>146588</v>
      </c>
      <c r="G4" s="154">
        <v>169915</v>
      </c>
      <c r="H4" s="154">
        <v>202385</v>
      </c>
      <c r="I4" s="154">
        <v>209572</v>
      </c>
      <c r="J4" s="154">
        <v>216574</v>
      </c>
      <c r="K4">
        <v>217324</v>
      </c>
      <c r="L4">
        <v>179554</v>
      </c>
    </row>
    <row r="5" spans="5:16" x14ac:dyDescent="0.55000000000000004">
      <c r="E5" s="130" t="s">
        <v>273</v>
      </c>
      <c r="F5" s="154">
        <v>192509</v>
      </c>
      <c r="G5" s="154">
        <v>203769</v>
      </c>
      <c r="H5" s="154">
        <v>227286</v>
      </c>
      <c r="I5" s="154">
        <v>233479</v>
      </c>
      <c r="J5" s="154">
        <v>240109</v>
      </c>
      <c r="K5">
        <v>261294</v>
      </c>
      <c r="L5">
        <v>247003</v>
      </c>
    </row>
    <row r="6" spans="5:16" x14ac:dyDescent="0.55000000000000004">
      <c r="E6" s="130" t="s">
        <v>274</v>
      </c>
      <c r="F6" s="154">
        <v>179028</v>
      </c>
      <c r="G6" s="154">
        <v>219300</v>
      </c>
      <c r="H6" s="154">
        <v>223529</v>
      </c>
      <c r="I6" s="154">
        <v>234033</v>
      </c>
      <c r="J6" s="154">
        <v>205985</v>
      </c>
      <c r="K6">
        <v>273462</v>
      </c>
    </row>
    <row r="7" spans="5:16" x14ac:dyDescent="0.55000000000000004">
      <c r="E7" s="130" t="s">
        <v>275</v>
      </c>
      <c r="F7" s="154">
        <v>162855</v>
      </c>
      <c r="G7" s="154">
        <v>153433</v>
      </c>
      <c r="H7" s="154">
        <v>188726</v>
      </c>
      <c r="I7" s="154">
        <v>191423</v>
      </c>
      <c r="J7" s="154">
        <v>170957</v>
      </c>
      <c r="K7">
        <v>202026</v>
      </c>
    </row>
    <row r="8" spans="5:16" x14ac:dyDescent="0.55000000000000004">
      <c r="E8" s="130" t="s">
        <v>220</v>
      </c>
      <c r="F8" s="154">
        <v>180208</v>
      </c>
      <c r="G8" s="154">
        <v>213326</v>
      </c>
      <c r="H8" s="154">
        <v>225149</v>
      </c>
      <c r="I8" s="154">
        <v>230054</v>
      </c>
      <c r="J8" s="154">
        <v>221758</v>
      </c>
      <c r="K8">
        <v>221889</v>
      </c>
    </row>
    <row r="9" spans="5:16" x14ac:dyDescent="0.55000000000000004">
      <c r="E9" s="130" t="s">
        <v>276</v>
      </c>
      <c r="F9" s="154">
        <v>165145</v>
      </c>
      <c r="G9" s="154">
        <v>185996</v>
      </c>
      <c r="H9" s="154">
        <v>192034</v>
      </c>
      <c r="I9" s="154">
        <v>187418</v>
      </c>
      <c r="J9" s="154">
        <v>240157</v>
      </c>
      <c r="K9">
        <v>215453</v>
      </c>
    </row>
    <row r="10" spans="5:16" x14ac:dyDescent="0.55000000000000004">
      <c r="E10" s="130" t="s">
        <v>277</v>
      </c>
      <c r="F10" s="154">
        <v>155964</v>
      </c>
      <c r="G10" s="154">
        <v>177423</v>
      </c>
      <c r="H10" s="154">
        <v>197689</v>
      </c>
      <c r="I10" s="154">
        <v>207930</v>
      </c>
      <c r="J10" s="154">
        <v>238759</v>
      </c>
      <c r="K10">
        <v>196021</v>
      </c>
    </row>
    <row r="11" spans="5:16" x14ac:dyDescent="0.55000000000000004">
      <c r="E11" s="130" t="s">
        <v>278</v>
      </c>
      <c r="F11" s="154">
        <v>181035</v>
      </c>
      <c r="G11" s="154">
        <v>198584</v>
      </c>
      <c r="H11" s="154">
        <v>213915</v>
      </c>
      <c r="I11" s="154">
        <v>209234</v>
      </c>
      <c r="J11" s="154">
        <v>220367</v>
      </c>
      <c r="K11">
        <v>199069</v>
      </c>
    </row>
    <row r="12" spans="5:16" x14ac:dyDescent="0.55000000000000004">
      <c r="E12" s="130" t="s">
        <v>279</v>
      </c>
      <c r="F12" s="154">
        <v>164007</v>
      </c>
      <c r="G12" s="154">
        <v>175237</v>
      </c>
      <c r="H12" s="154">
        <v>183018</v>
      </c>
      <c r="I12" s="154">
        <v>194400</v>
      </c>
      <c r="J12" s="154">
        <v>230835</v>
      </c>
      <c r="K12">
        <v>199866</v>
      </c>
    </row>
    <row r="13" spans="5:16" x14ac:dyDescent="0.55000000000000004">
      <c r="E13" s="130" t="s">
        <v>280</v>
      </c>
      <c r="F13" s="154">
        <v>165299</v>
      </c>
      <c r="G13" s="154">
        <v>192198</v>
      </c>
      <c r="H13" s="154">
        <v>206952</v>
      </c>
      <c r="I13" s="154">
        <v>209888</v>
      </c>
      <c r="J13" s="154">
        <v>225860</v>
      </c>
      <c r="K13">
        <v>199272</v>
      </c>
    </row>
    <row r="14" spans="5:16" x14ac:dyDescent="0.55000000000000004">
      <c r="E14" s="130" t="s">
        <v>281</v>
      </c>
      <c r="F14" s="154">
        <v>177366</v>
      </c>
      <c r="G14" s="154">
        <v>199715</v>
      </c>
      <c r="H14" s="154">
        <v>204583</v>
      </c>
      <c r="I14" s="154">
        <v>200700</v>
      </c>
      <c r="J14" s="154">
        <v>225853</v>
      </c>
      <c r="K14">
        <v>225789</v>
      </c>
    </row>
    <row r="15" spans="5:16" x14ac:dyDescent="0.55000000000000004">
      <c r="E15" s="130" t="s">
        <v>282</v>
      </c>
      <c r="F15" s="154">
        <v>131670</v>
      </c>
      <c r="G15" s="154">
        <v>142254</v>
      </c>
      <c r="H15" s="154">
        <v>144749</v>
      </c>
      <c r="I15" s="154">
        <v>152875</v>
      </c>
      <c r="J15" s="154">
        <v>180968</v>
      </c>
      <c r="K15">
        <v>166360</v>
      </c>
    </row>
  </sheetData>
  <hyperlinks>
    <hyperlink ref="P1" location="Contents!A1" display="Return to contents page" xr:uid="{5C4AA412-F950-49AE-A4AD-60E78A94D7DC}"/>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4F8A-ABF4-4293-99DD-3E3D545D4878}">
  <dimension ref="A1:O145"/>
  <sheetViews>
    <sheetView showGridLines="0" workbookViewId="0">
      <selection activeCell="N1" sqref="N1"/>
    </sheetView>
  </sheetViews>
  <sheetFormatPr defaultRowHeight="14.4" x14ac:dyDescent="0.55000000000000004"/>
  <cols>
    <col min="1" max="1" width="12.83984375" customWidth="1"/>
  </cols>
  <sheetData>
    <row r="1" spans="1:15" x14ac:dyDescent="0.55000000000000004">
      <c r="A1" s="134" t="s">
        <v>890</v>
      </c>
      <c r="N1" s="2" t="s">
        <v>887</v>
      </c>
    </row>
    <row r="2" spans="1:15" x14ac:dyDescent="0.55000000000000004">
      <c r="A2" s="134"/>
      <c r="N2" s="2"/>
    </row>
    <row r="3" spans="1:15" x14ac:dyDescent="0.55000000000000004">
      <c r="B3" s="181"/>
      <c r="C3" s="442" t="s">
        <v>504</v>
      </c>
      <c r="D3" s="442"/>
      <c r="E3" s="442"/>
      <c r="F3" s="442"/>
      <c r="G3" s="442"/>
      <c r="H3" s="442"/>
      <c r="I3" s="442"/>
      <c r="J3" s="442"/>
      <c r="K3" s="442"/>
      <c r="L3" s="442"/>
      <c r="M3" s="442"/>
      <c r="N3" s="442"/>
      <c r="O3" s="442"/>
    </row>
    <row r="4" spans="1:15" s="131" customFormat="1" ht="28.8" x14ac:dyDescent="0.55000000000000004">
      <c r="B4" s="147" t="s">
        <v>22</v>
      </c>
      <c r="C4" s="342" t="s">
        <v>30</v>
      </c>
      <c r="D4" s="342" t="s">
        <v>29</v>
      </c>
      <c r="E4" s="342" t="s">
        <v>505</v>
      </c>
      <c r="F4" s="342" t="s">
        <v>506</v>
      </c>
      <c r="G4" s="342" t="s">
        <v>507</v>
      </c>
      <c r="H4" s="342" t="s">
        <v>508</v>
      </c>
      <c r="I4" s="342" t="s">
        <v>509</v>
      </c>
      <c r="J4" s="342" t="s">
        <v>510</v>
      </c>
      <c r="K4" s="342" t="s">
        <v>33</v>
      </c>
      <c r="L4" s="342" t="s">
        <v>511</v>
      </c>
      <c r="M4" s="342" t="s">
        <v>32</v>
      </c>
      <c r="N4" s="342" t="s">
        <v>31</v>
      </c>
      <c r="O4" s="342" t="s">
        <v>28</v>
      </c>
    </row>
    <row r="5" spans="1:15" x14ac:dyDescent="0.55000000000000004">
      <c r="A5" s="179">
        <v>43856</v>
      </c>
      <c r="B5" t="s">
        <v>362</v>
      </c>
      <c r="C5" s="180">
        <v>-1.8225377890000001</v>
      </c>
      <c r="D5" s="180">
        <v>-23.205895210000001</v>
      </c>
      <c r="E5" s="180">
        <v>-32.305219989999998</v>
      </c>
      <c r="F5" s="180">
        <v>-53.389101480000001</v>
      </c>
      <c r="G5" s="180">
        <v>-43.856726379999998</v>
      </c>
      <c r="H5" s="180">
        <v>-98.745233170000006</v>
      </c>
      <c r="I5" s="180" t="s">
        <v>363</v>
      </c>
      <c r="J5" s="180">
        <v>-53.141268539999999</v>
      </c>
      <c r="K5" s="180">
        <v>-9.9486959410000004</v>
      </c>
      <c r="L5" s="180">
        <v>0.84591841599999995</v>
      </c>
      <c r="M5" s="180">
        <v>-39.300566060000001</v>
      </c>
      <c r="N5" s="180">
        <v>-17.262128990000001</v>
      </c>
      <c r="O5" s="180">
        <v>-26.772593659999998</v>
      </c>
    </row>
    <row r="6" spans="1:15" x14ac:dyDescent="0.55000000000000004">
      <c r="A6" s="179">
        <v>43861</v>
      </c>
      <c r="B6" t="s">
        <v>364</v>
      </c>
      <c r="C6" s="180" t="s">
        <v>363</v>
      </c>
      <c r="D6" s="180" t="s">
        <v>363</v>
      </c>
      <c r="E6" s="180" t="s">
        <v>363</v>
      </c>
      <c r="F6" s="180" t="s">
        <v>363</v>
      </c>
      <c r="G6" s="180" t="s">
        <v>363</v>
      </c>
      <c r="H6" s="180" t="s">
        <v>363</v>
      </c>
      <c r="I6" s="180">
        <v>-62.02102841</v>
      </c>
      <c r="J6" s="180" t="s">
        <v>363</v>
      </c>
      <c r="K6" s="180" t="s">
        <v>363</v>
      </c>
      <c r="L6" s="180" t="s">
        <v>363</v>
      </c>
      <c r="M6" s="180" t="s">
        <v>363</v>
      </c>
      <c r="N6" s="180" t="s">
        <v>363</v>
      </c>
      <c r="O6" s="180" t="s">
        <v>363</v>
      </c>
    </row>
    <row r="7" spans="1:15" x14ac:dyDescent="0.55000000000000004">
      <c r="A7" s="179">
        <v>43863</v>
      </c>
      <c r="B7" t="s">
        <v>365</v>
      </c>
      <c r="C7" s="180">
        <v>-1.2874096719999999</v>
      </c>
      <c r="D7" s="180">
        <v>-30.1172276</v>
      </c>
      <c r="E7" s="180">
        <v>-46.961262290000001</v>
      </c>
      <c r="F7" s="180">
        <v>-65.616564330000003</v>
      </c>
      <c r="G7" s="180">
        <v>-56.828048080000002</v>
      </c>
      <c r="H7" s="180">
        <v>-113.9371898</v>
      </c>
      <c r="I7" s="180" t="s">
        <v>363</v>
      </c>
      <c r="J7" s="180">
        <v>-66.330505149999993</v>
      </c>
      <c r="K7" s="180">
        <v>-9.4024930260000001</v>
      </c>
      <c r="L7" s="180">
        <v>2.7131761189999999</v>
      </c>
      <c r="M7" s="180">
        <v>-40.166694239999998</v>
      </c>
      <c r="N7" s="180">
        <v>-28.681758909999999</v>
      </c>
      <c r="O7" s="180">
        <v>-31.551590239999999</v>
      </c>
    </row>
    <row r="8" spans="1:15" x14ac:dyDescent="0.55000000000000004">
      <c r="A8" s="179">
        <v>43870</v>
      </c>
      <c r="B8" t="s">
        <v>366</v>
      </c>
      <c r="C8" s="180">
        <v>-1.900092589</v>
      </c>
      <c r="D8" s="180">
        <v>-35.66258019</v>
      </c>
      <c r="E8" s="180">
        <v>-62.408593260000004</v>
      </c>
      <c r="F8" s="180">
        <v>-81.587612350000001</v>
      </c>
      <c r="G8" s="180">
        <v>-78.662252089999996</v>
      </c>
      <c r="H8" s="180">
        <v>-127.2937208</v>
      </c>
      <c r="I8" s="180" t="s">
        <v>363</v>
      </c>
      <c r="J8" s="180">
        <v>-76.503395370000007</v>
      </c>
      <c r="K8" s="180">
        <v>-12.952811970000001</v>
      </c>
      <c r="L8" s="180">
        <v>7.6483499210000003</v>
      </c>
      <c r="M8" s="180">
        <v>-53.640892819999998</v>
      </c>
      <c r="N8" s="180">
        <v>-43.913307930000002</v>
      </c>
      <c r="O8" s="180">
        <v>-34.831105299999997</v>
      </c>
    </row>
    <row r="9" spans="1:15" x14ac:dyDescent="0.55000000000000004">
      <c r="A9" s="179">
        <v>43877</v>
      </c>
      <c r="B9" t="s">
        <v>367</v>
      </c>
      <c r="C9" s="180">
        <v>2.5282864649999999</v>
      </c>
      <c r="D9" s="180">
        <v>-45.384678690000001</v>
      </c>
      <c r="E9" s="180">
        <v>-86.216061030000006</v>
      </c>
      <c r="F9" s="180">
        <v>-97.267954079999996</v>
      </c>
      <c r="G9" s="180">
        <v>-99.681204410000007</v>
      </c>
      <c r="H9" s="180">
        <v>-136.25053130000001</v>
      </c>
      <c r="I9" s="180" t="s">
        <v>363</v>
      </c>
      <c r="J9" s="180">
        <v>-89.098679599999997</v>
      </c>
      <c r="K9" s="180">
        <v>-7.9199422589999999</v>
      </c>
      <c r="L9" s="180">
        <v>7.2936099399999996</v>
      </c>
      <c r="M9" s="180">
        <v>-61.327780400000002</v>
      </c>
      <c r="N9" s="180">
        <v>-56.382681720000001</v>
      </c>
      <c r="O9" s="180">
        <v>-39.10426717</v>
      </c>
    </row>
    <row r="10" spans="1:15" x14ac:dyDescent="0.55000000000000004">
      <c r="A10" s="179">
        <v>43884</v>
      </c>
      <c r="B10" t="s">
        <v>368</v>
      </c>
      <c r="C10" s="180">
        <v>5.8553873650000003</v>
      </c>
      <c r="D10" s="180">
        <v>-55.133046040000004</v>
      </c>
      <c r="E10" s="180">
        <v>-112.3973948</v>
      </c>
      <c r="F10" s="180">
        <v>-117.32372220000001</v>
      </c>
      <c r="G10" s="180">
        <v>-134.4116411</v>
      </c>
      <c r="H10" s="180">
        <v>-147.24486300000001</v>
      </c>
      <c r="I10" s="180" t="s">
        <v>363</v>
      </c>
      <c r="J10" s="180">
        <v>-118.8021215</v>
      </c>
      <c r="K10" s="180">
        <v>-5.1889276869999996</v>
      </c>
      <c r="L10" s="180">
        <v>2.3350466879999998</v>
      </c>
      <c r="M10" s="180">
        <v>-79.939693860000006</v>
      </c>
      <c r="N10" s="180">
        <v>-69.796238560000006</v>
      </c>
      <c r="O10" s="180">
        <v>-40.97441379</v>
      </c>
    </row>
    <row r="11" spans="1:15" x14ac:dyDescent="0.55000000000000004">
      <c r="A11" s="179">
        <v>43890</v>
      </c>
      <c r="B11" t="s">
        <v>369</v>
      </c>
      <c r="C11" s="180" t="s">
        <v>363</v>
      </c>
      <c r="D11" s="180" t="s">
        <v>363</v>
      </c>
      <c r="E11" s="180" t="s">
        <v>363</v>
      </c>
      <c r="F11" s="180" t="s">
        <v>363</v>
      </c>
      <c r="G11" s="180" t="s">
        <v>363</v>
      </c>
      <c r="H11" s="180" t="s">
        <v>363</v>
      </c>
      <c r="I11" s="180">
        <v>-105.37656579999999</v>
      </c>
      <c r="J11" s="180" t="s">
        <v>363</v>
      </c>
      <c r="K11" s="180" t="s">
        <v>363</v>
      </c>
      <c r="L11" s="180" t="s">
        <v>363</v>
      </c>
      <c r="M11" s="180" t="s">
        <v>363</v>
      </c>
      <c r="N11" s="180" t="s">
        <v>363</v>
      </c>
      <c r="O11" s="180" t="s">
        <v>363</v>
      </c>
    </row>
    <row r="12" spans="1:15" x14ac:dyDescent="0.55000000000000004">
      <c r="A12" s="179">
        <v>43891</v>
      </c>
      <c r="B12" t="s">
        <v>370</v>
      </c>
      <c r="C12" s="180">
        <v>11.253201410000001</v>
      </c>
      <c r="D12" s="180">
        <v>-60.678398629999997</v>
      </c>
      <c r="E12" s="180">
        <v>-144.63380710000001</v>
      </c>
      <c r="F12" s="180">
        <v>-134.742369</v>
      </c>
      <c r="G12" s="180">
        <v>-168.61049560000001</v>
      </c>
      <c r="H12" s="180">
        <v>-149.7313015</v>
      </c>
      <c r="I12" s="180" t="s">
        <v>363</v>
      </c>
      <c r="J12" s="180">
        <v>-135.79964100000001</v>
      </c>
      <c r="K12" s="180">
        <v>-9.2074205570000007</v>
      </c>
      <c r="L12" s="180">
        <v>-1.208454881</v>
      </c>
      <c r="M12" s="180">
        <v>-97.163833749999995</v>
      </c>
      <c r="N12" s="180">
        <v>-75.811740110000002</v>
      </c>
      <c r="O12" s="180">
        <v>-40.792986139999996</v>
      </c>
    </row>
    <row r="13" spans="1:15" x14ac:dyDescent="0.55000000000000004">
      <c r="A13" s="179">
        <v>43898</v>
      </c>
      <c r="B13" t="s">
        <v>371</v>
      </c>
      <c r="C13" s="180">
        <v>11.47035485</v>
      </c>
      <c r="D13" s="180">
        <v>-66.696590380000004</v>
      </c>
      <c r="E13" s="180">
        <v>-168.4756787</v>
      </c>
      <c r="F13" s="180">
        <v>-146.2934947</v>
      </c>
      <c r="G13" s="180">
        <v>-194.7831735</v>
      </c>
      <c r="H13" s="180">
        <v>-130.5901982</v>
      </c>
      <c r="I13" s="180" t="s">
        <v>363</v>
      </c>
      <c r="J13" s="180">
        <v>-154.00835749999999</v>
      </c>
      <c r="K13" s="180">
        <v>-10.338840879999999</v>
      </c>
      <c r="L13" s="180">
        <v>-4.3387428449999996</v>
      </c>
      <c r="M13" s="180">
        <v>-103.7286916</v>
      </c>
      <c r="N13" s="180">
        <v>-86.328238429999999</v>
      </c>
      <c r="O13" s="180">
        <v>-39.980766989999999</v>
      </c>
    </row>
    <row r="14" spans="1:15" x14ac:dyDescent="0.55000000000000004">
      <c r="A14" s="179">
        <v>43905</v>
      </c>
      <c r="B14" t="s">
        <v>372</v>
      </c>
      <c r="C14" s="180">
        <v>13.40146936</v>
      </c>
      <c r="D14" s="180">
        <v>-72.031792229999994</v>
      </c>
      <c r="E14" s="180">
        <v>-189.49643420000001</v>
      </c>
      <c r="F14" s="180">
        <v>-142.98596900000001</v>
      </c>
      <c r="G14" s="180">
        <v>-207.73542499999999</v>
      </c>
      <c r="H14" s="180">
        <v>-46.940843360000002</v>
      </c>
      <c r="I14" s="180" t="s">
        <v>363</v>
      </c>
      <c r="J14" s="180">
        <v>-157.14698820000001</v>
      </c>
      <c r="K14" s="180">
        <v>-15.449739579999999</v>
      </c>
      <c r="L14" s="180">
        <v>-6.41260735</v>
      </c>
      <c r="M14" s="180">
        <v>-118.24618100000001</v>
      </c>
      <c r="N14" s="180">
        <v>-89.426155750000007</v>
      </c>
      <c r="O14" s="180">
        <v>-39.149323709999997</v>
      </c>
    </row>
    <row r="15" spans="1:15" x14ac:dyDescent="0.55000000000000004">
      <c r="A15" s="179">
        <v>43912</v>
      </c>
      <c r="B15" t="s">
        <v>373</v>
      </c>
      <c r="C15" s="180">
        <v>18.706217649999999</v>
      </c>
      <c r="D15" s="180">
        <v>-71.614117640000003</v>
      </c>
      <c r="E15" s="180">
        <v>-191.5950694</v>
      </c>
      <c r="F15" s="180">
        <v>-114.8082228</v>
      </c>
      <c r="G15" s="180">
        <v>-211.90822639999999</v>
      </c>
      <c r="H15" s="180">
        <v>106.2393354</v>
      </c>
      <c r="I15" s="180" t="s">
        <v>363</v>
      </c>
      <c r="J15" s="180">
        <v>-130.0173399</v>
      </c>
      <c r="K15" s="180">
        <v>-15.956928</v>
      </c>
      <c r="L15" s="180">
        <v>-8.3266439509999994</v>
      </c>
      <c r="M15" s="180">
        <v>-109.4569485</v>
      </c>
      <c r="N15" s="180">
        <v>-88.788392369999997</v>
      </c>
      <c r="O15" s="180">
        <v>-35.610283000000003</v>
      </c>
    </row>
    <row r="16" spans="1:15" x14ac:dyDescent="0.55000000000000004">
      <c r="A16" s="179">
        <v>43919</v>
      </c>
      <c r="B16" t="s">
        <v>374</v>
      </c>
      <c r="C16" s="180">
        <v>25.119999570000001</v>
      </c>
      <c r="D16" s="180">
        <v>-68.438214619999997</v>
      </c>
      <c r="E16" s="180">
        <v>-192.1455311</v>
      </c>
      <c r="F16" s="180">
        <v>-51.751653760000004</v>
      </c>
      <c r="G16" s="180">
        <v>-208.62934129999999</v>
      </c>
      <c r="H16" s="180">
        <v>285.4732808</v>
      </c>
      <c r="I16" s="180" t="s">
        <v>363</v>
      </c>
      <c r="J16" s="180">
        <v>-52.285278349999999</v>
      </c>
      <c r="K16" s="180">
        <v>-19.858377390000001</v>
      </c>
      <c r="L16" s="180">
        <v>-12.43539054</v>
      </c>
      <c r="M16" s="180">
        <v>-85.628581209999993</v>
      </c>
      <c r="N16" s="180">
        <v>-75.670992319999996</v>
      </c>
      <c r="O16" s="180">
        <v>-18.400488530000001</v>
      </c>
    </row>
    <row r="17" spans="1:15" x14ac:dyDescent="0.55000000000000004">
      <c r="A17" s="179">
        <v>43921</v>
      </c>
      <c r="B17" t="s">
        <v>375</v>
      </c>
      <c r="C17" s="180" t="s">
        <v>363</v>
      </c>
      <c r="D17" s="180" t="s">
        <v>363</v>
      </c>
      <c r="E17" s="180" t="s">
        <v>363</v>
      </c>
      <c r="F17" s="180" t="s">
        <v>363</v>
      </c>
      <c r="G17" s="180" t="s">
        <v>363</v>
      </c>
      <c r="H17" s="180" t="s">
        <v>363</v>
      </c>
      <c r="I17" s="180">
        <v>-143.71190480000001</v>
      </c>
      <c r="J17" s="180" t="s">
        <v>363</v>
      </c>
      <c r="K17" s="180" t="s">
        <v>363</v>
      </c>
      <c r="L17" s="180" t="s">
        <v>363</v>
      </c>
      <c r="M17" s="180" t="s">
        <v>363</v>
      </c>
      <c r="N17" s="180" t="s">
        <v>363</v>
      </c>
      <c r="O17" s="180" t="s">
        <v>363</v>
      </c>
    </row>
    <row r="18" spans="1:15" x14ac:dyDescent="0.55000000000000004">
      <c r="A18" s="179">
        <v>43926</v>
      </c>
      <c r="B18" t="s">
        <v>376</v>
      </c>
      <c r="C18" s="180">
        <v>33.713071360000001</v>
      </c>
      <c r="D18" s="180">
        <v>-54.176860179999998</v>
      </c>
      <c r="E18" s="180">
        <v>-180.03537399999999</v>
      </c>
      <c r="F18" s="180">
        <v>54.009077159999997</v>
      </c>
      <c r="G18" s="180">
        <v>-188.2039494</v>
      </c>
      <c r="H18" s="180">
        <v>426.80933249999998</v>
      </c>
      <c r="I18" s="180" t="s">
        <v>363</v>
      </c>
      <c r="J18" s="180">
        <v>69.585597100000001</v>
      </c>
      <c r="K18" s="180">
        <v>-20.326551309999999</v>
      </c>
      <c r="L18" s="180">
        <v>-17.818862129999999</v>
      </c>
      <c r="M18" s="180">
        <v>-26.101953720000001</v>
      </c>
      <c r="N18" s="180">
        <v>24.322976050000001</v>
      </c>
      <c r="O18" s="180">
        <v>26.9516183</v>
      </c>
    </row>
    <row r="19" spans="1:15" x14ac:dyDescent="0.55000000000000004">
      <c r="A19" s="179">
        <v>43933</v>
      </c>
      <c r="B19" t="s">
        <v>377</v>
      </c>
      <c r="C19" s="180">
        <v>37.559789420000001</v>
      </c>
      <c r="D19" s="180">
        <v>-29.6181196</v>
      </c>
      <c r="E19" s="180">
        <v>-172.39771820000001</v>
      </c>
      <c r="F19" s="180">
        <v>144.4128029</v>
      </c>
      <c r="G19" s="180">
        <v>-162.7011128</v>
      </c>
      <c r="H19" s="180">
        <v>539.53726170000004</v>
      </c>
      <c r="I19" s="180" t="s">
        <v>363</v>
      </c>
      <c r="J19" s="180">
        <v>189.26700099999999</v>
      </c>
      <c r="K19" s="180">
        <v>-15.09860913</v>
      </c>
      <c r="L19" s="180">
        <v>-15.819064210000001</v>
      </c>
      <c r="M19" s="180">
        <v>57.341622309999998</v>
      </c>
      <c r="N19" s="180">
        <v>155.4925781</v>
      </c>
      <c r="O19" s="180">
        <v>93.914041269999998</v>
      </c>
    </row>
    <row r="20" spans="1:15" x14ac:dyDescent="0.55000000000000004">
      <c r="A20" s="179">
        <v>43940</v>
      </c>
      <c r="B20" t="s">
        <v>378</v>
      </c>
      <c r="C20" s="180">
        <v>39.110885410000002</v>
      </c>
      <c r="D20" s="180">
        <v>-4.560271008</v>
      </c>
      <c r="E20" s="180">
        <v>-168.5100826</v>
      </c>
      <c r="F20" s="180">
        <v>204.83818339999999</v>
      </c>
      <c r="G20" s="180">
        <v>-146.95984250000001</v>
      </c>
      <c r="H20" s="180">
        <v>619.10826110000005</v>
      </c>
      <c r="I20" s="180" t="s">
        <v>363</v>
      </c>
      <c r="J20" s="180">
        <v>270.51619240000002</v>
      </c>
      <c r="K20" s="180">
        <v>-13.381971399999999</v>
      </c>
      <c r="L20" s="180">
        <v>-17.690220149999998</v>
      </c>
      <c r="M20" s="180">
        <v>135.05694149999999</v>
      </c>
      <c r="N20" s="180">
        <v>342.82347729999998</v>
      </c>
      <c r="O20" s="180">
        <v>157.40350649999999</v>
      </c>
    </row>
    <row r="21" spans="1:15" x14ac:dyDescent="0.55000000000000004">
      <c r="A21" s="179">
        <v>43947</v>
      </c>
      <c r="B21" t="s">
        <v>379</v>
      </c>
      <c r="C21" s="180">
        <v>39.428860090000001</v>
      </c>
      <c r="D21" s="180">
        <v>30.32212457</v>
      </c>
      <c r="E21" s="180">
        <v>-155.9870793</v>
      </c>
      <c r="F21" s="180">
        <v>228.7087301</v>
      </c>
      <c r="G21" s="180">
        <v>-138.97299810000001</v>
      </c>
      <c r="H21" s="180">
        <v>668.12306909999995</v>
      </c>
      <c r="I21" s="180" t="s">
        <v>363</v>
      </c>
      <c r="J21" s="180">
        <v>330.7091896</v>
      </c>
      <c r="K21" s="180">
        <v>-15.87889901</v>
      </c>
      <c r="L21" s="180">
        <v>-19.857642460000001</v>
      </c>
      <c r="M21" s="180">
        <v>194.0520813</v>
      </c>
      <c r="N21" s="180">
        <v>524.54499099999998</v>
      </c>
      <c r="O21" s="180">
        <v>214.0557925</v>
      </c>
    </row>
    <row r="22" spans="1:15" x14ac:dyDescent="0.55000000000000004">
      <c r="A22" s="179">
        <v>43951</v>
      </c>
      <c r="B22" t="s">
        <v>380</v>
      </c>
      <c r="C22" s="180" t="s">
        <v>363</v>
      </c>
      <c r="D22" s="180" t="s">
        <v>363</v>
      </c>
      <c r="E22" s="180" t="s">
        <v>363</v>
      </c>
      <c r="F22" s="180" t="s">
        <v>363</v>
      </c>
      <c r="G22" s="180" t="s">
        <v>363</v>
      </c>
      <c r="H22" s="180" t="s">
        <v>363</v>
      </c>
      <c r="I22" s="180">
        <v>-151.0644963</v>
      </c>
      <c r="J22" s="180" t="s">
        <v>363</v>
      </c>
      <c r="K22" s="180" t="s">
        <v>363</v>
      </c>
      <c r="L22" s="180" t="s">
        <v>363</v>
      </c>
      <c r="M22" s="180" t="s">
        <v>363</v>
      </c>
      <c r="N22" s="180" t="s">
        <v>363</v>
      </c>
      <c r="O22" s="180" t="s">
        <v>363</v>
      </c>
    </row>
    <row r="23" spans="1:15" x14ac:dyDescent="0.55000000000000004">
      <c r="A23" s="179">
        <v>43954</v>
      </c>
      <c r="B23" t="s">
        <v>381</v>
      </c>
      <c r="C23" s="180">
        <v>37.955318900000002</v>
      </c>
      <c r="D23" s="180">
        <v>63.654658449999999</v>
      </c>
      <c r="E23" s="180">
        <v>-158.8770031</v>
      </c>
      <c r="F23" s="180">
        <v>231.50900300000001</v>
      </c>
      <c r="G23" s="180">
        <v>-133.05050460000001</v>
      </c>
      <c r="H23" s="180">
        <v>694.13542270000005</v>
      </c>
      <c r="I23" s="180" t="s">
        <v>363</v>
      </c>
      <c r="J23" s="180">
        <v>363.999638</v>
      </c>
      <c r="K23" s="180">
        <v>-33.279363279999998</v>
      </c>
      <c r="L23" s="180">
        <v>-16.103635839999999</v>
      </c>
      <c r="M23" s="180">
        <v>255.1436449</v>
      </c>
      <c r="N23" s="180">
        <v>651.82643559999997</v>
      </c>
      <c r="O23" s="180">
        <v>256.78681039999998</v>
      </c>
    </row>
    <row r="24" spans="1:15" x14ac:dyDescent="0.55000000000000004">
      <c r="A24" s="179">
        <v>43961</v>
      </c>
      <c r="B24" t="s">
        <v>382</v>
      </c>
      <c r="C24" s="180">
        <v>36.784241420000001</v>
      </c>
      <c r="D24" s="180">
        <v>87.005032299999996</v>
      </c>
      <c r="E24" s="180">
        <v>-161.76692700000001</v>
      </c>
      <c r="F24" s="180">
        <v>232.94176970000001</v>
      </c>
      <c r="G24" s="180">
        <v>-133.58804620000001</v>
      </c>
      <c r="H24" s="180">
        <v>710.95739619999995</v>
      </c>
      <c r="I24" s="180" t="s">
        <v>363</v>
      </c>
      <c r="J24" s="180">
        <v>371.30758150000003</v>
      </c>
      <c r="K24" s="180">
        <v>-41.433392509999997</v>
      </c>
      <c r="L24" s="180">
        <v>-18.988334590000001</v>
      </c>
      <c r="M24" s="180">
        <v>312.17031150000003</v>
      </c>
      <c r="N24" s="180">
        <v>702.81378570000004</v>
      </c>
      <c r="O24" s="180">
        <v>294.51174689999999</v>
      </c>
    </row>
    <row r="25" spans="1:15" x14ac:dyDescent="0.55000000000000004">
      <c r="A25" s="179">
        <v>43968</v>
      </c>
      <c r="B25" t="s">
        <v>383</v>
      </c>
      <c r="C25" s="180">
        <v>35.22538995</v>
      </c>
      <c r="D25" s="180">
        <v>105.3643261</v>
      </c>
      <c r="E25" s="180">
        <v>-170.67752540000001</v>
      </c>
      <c r="F25" s="180">
        <v>231.8679363</v>
      </c>
      <c r="G25" s="180">
        <v>-136.69291559999999</v>
      </c>
      <c r="H25" s="180">
        <v>722.92576250000002</v>
      </c>
      <c r="I25" s="180" t="s">
        <v>363</v>
      </c>
      <c r="J25" s="180">
        <v>369.68294709999998</v>
      </c>
      <c r="K25" s="180">
        <v>-48.182899949999999</v>
      </c>
      <c r="L25" s="180">
        <v>-24.056048610000001</v>
      </c>
      <c r="M25" s="180">
        <v>356.61843479999999</v>
      </c>
      <c r="N25" s="180">
        <v>772.86366350000003</v>
      </c>
      <c r="O25" s="180">
        <v>326.89177660000001</v>
      </c>
    </row>
    <row r="26" spans="1:15" x14ac:dyDescent="0.55000000000000004">
      <c r="A26" s="179">
        <v>43975</v>
      </c>
      <c r="B26" t="s">
        <v>384</v>
      </c>
      <c r="C26" s="180">
        <v>33.255498039999999</v>
      </c>
      <c r="D26" s="180">
        <v>119.91463779999999</v>
      </c>
      <c r="E26" s="180">
        <v>-171.4000064</v>
      </c>
      <c r="F26" s="180">
        <v>236.18106850000001</v>
      </c>
      <c r="G26" s="180">
        <v>-134.1601527</v>
      </c>
      <c r="H26" s="180">
        <v>724.33877510000002</v>
      </c>
      <c r="I26" s="180" t="s">
        <v>363</v>
      </c>
      <c r="J26" s="180">
        <v>367.89526690000002</v>
      </c>
      <c r="K26" s="180">
        <v>-61.369798879999998</v>
      </c>
      <c r="L26" s="180">
        <v>-25.93889927</v>
      </c>
      <c r="M26" s="180">
        <v>395.02334560000003</v>
      </c>
      <c r="N26" s="180">
        <v>809.47128180000004</v>
      </c>
      <c r="O26" s="180">
        <v>351.01684820000003</v>
      </c>
    </row>
    <row r="27" spans="1:15" x14ac:dyDescent="0.55000000000000004">
      <c r="A27" s="179">
        <v>43982</v>
      </c>
      <c r="B27" t="s">
        <v>385</v>
      </c>
      <c r="C27" s="180">
        <v>29.23815943</v>
      </c>
      <c r="D27" s="180">
        <v>134.99032639999999</v>
      </c>
      <c r="E27" s="180">
        <v>-176.76700779999999</v>
      </c>
      <c r="F27" s="180">
        <v>234.3152087</v>
      </c>
      <c r="G27" s="180">
        <v>-138.0230631</v>
      </c>
      <c r="H27" s="180">
        <v>721.83245839999995</v>
      </c>
      <c r="I27" s="180">
        <v>-179.18966570000001</v>
      </c>
      <c r="J27" s="180">
        <v>364.4072524</v>
      </c>
      <c r="K27" s="180">
        <v>-80.174784930000001</v>
      </c>
      <c r="L27" s="180">
        <v>-30.737634620000001</v>
      </c>
      <c r="M27" s="180">
        <v>407.50346530000002</v>
      </c>
      <c r="N27" s="180">
        <v>835.2237275</v>
      </c>
      <c r="O27" s="180">
        <v>370.47946949999999</v>
      </c>
    </row>
    <row r="28" spans="1:15" x14ac:dyDescent="0.55000000000000004">
      <c r="A28" s="179">
        <v>43989</v>
      </c>
      <c r="B28" t="s">
        <v>386</v>
      </c>
      <c r="C28" s="180">
        <v>19.970360880000001</v>
      </c>
      <c r="D28" s="180">
        <v>142.15909339999999</v>
      </c>
      <c r="E28" s="180">
        <v>-183.54456730000001</v>
      </c>
      <c r="F28" s="180">
        <v>232.68666010000001</v>
      </c>
      <c r="G28" s="180">
        <v>-134.23166599999999</v>
      </c>
      <c r="H28" s="180">
        <v>717.65636830000005</v>
      </c>
      <c r="I28" s="180" t="s">
        <v>363</v>
      </c>
      <c r="J28" s="180">
        <v>361.88586629999998</v>
      </c>
      <c r="K28" s="180">
        <v>-96.912002810000004</v>
      </c>
      <c r="L28" s="180">
        <v>-28.297335409999999</v>
      </c>
      <c r="M28" s="180">
        <v>431.2629359</v>
      </c>
      <c r="N28" s="180">
        <v>845.75781930000005</v>
      </c>
      <c r="O28" s="180">
        <v>386.22762990000001</v>
      </c>
    </row>
    <row r="29" spans="1:15" x14ac:dyDescent="0.55000000000000004">
      <c r="A29" s="179">
        <v>43996</v>
      </c>
      <c r="B29" t="s">
        <v>387</v>
      </c>
      <c r="C29" s="180">
        <v>13.28513716</v>
      </c>
      <c r="D29" s="180">
        <v>140.60660480000001</v>
      </c>
      <c r="E29" s="180">
        <v>-184.2326444</v>
      </c>
      <c r="F29" s="180">
        <v>232.28026460000001</v>
      </c>
      <c r="G29" s="180">
        <v>-132.39496589999999</v>
      </c>
      <c r="H29" s="180">
        <v>707.73214929999995</v>
      </c>
      <c r="I29" s="180" t="s">
        <v>363</v>
      </c>
      <c r="J29" s="180">
        <v>360.61061569999998</v>
      </c>
      <c r="K29" s="180">
        <v>-109.16255390000001</v>
      </c>
      <c r="L29" s="180">
        <v>-26.539228470000001</v>
      </c>
      <c r="M29" s="180">
        <v>453.25078079999997</v>
      </c>
      <c r="N29" s="180">
        <v>853.61770330000002</v>
      </c>
      <c r="O29" s="180">
        <v>400.77007750000001</v>
      </c>
    </row>
    <row r="30" spans="1:15" x14ac:dyDescent="0.55000000000000004">
      <c r="A30" s="179">
        <v>44003</v>
      </c>
      <c r="B30" t="s">
        <v>388</v>
      </c>
      <c r="C30" s="180">
        <v>3.0013707420000002</v>
      </c>
      <c r="D30" s="180">
        <v>142.96817369999999</v>
      </c>
      <c r="E30" s="180">
        <v>-193.14324289999999</v>
      </c>
      <c r="F30" s="180">
        <v>228.8303521</v>
      </c>
      <c r="G30" s="180">
        <v>-136.965858</v>
      </c>
      <c r="H30" s="180">
        <v>706.89891909999994</v>
      </c>
      <c r="I30" s="180" t="s">
        <v>363</v>
      </c>
      <c r="J30" s="180">
        <v>360.52326970000001</v>
      </c>
      <c r="K30" s="180">
        <v>-124.3782065</v>
      </c>
      <c r="L30" s="180">
        <v>-27.595651929999999</v>
      </c>
      <c r="M30" s="180">
        <v>469.09698950000001</v>
      </c>
      <c r="N30" s="180">
        <v>852.62220590000004</v>
      </c>
      <c r="O30" s="180">
        <v>415.58827100000002</v>
      </c>
    </row>
    <row r="31" spans="1:15" x14ac:dyDescent="0.55000000000000004">
      <c r="A31" s="179">
        <v>44010</v>
      </c>
      <c r="B31" t="s">
        <v>389</v>
      </c>
      <c r="C31" s="180">
        <v>-9.5857732230000003</v>
      </c>
      <c r="D31" s="180">
        <v>144.35779550000001</v>
      </c>
      <c r="E31" s="180">
        <v>-188.98037640000001</v>
      </c>
      <c r="F31" s="180">
        <v>235.21699150000001</v>
      </c>
      <c r="G31" s="180">
        <v>-132.2972311</v>
      </c>
      <c r="H31" s="180">
        <v>720.6762066</v>
      </c>
      <c r="I31" s="180" t="s">
        <v>363</v>
      </c>
      <c r="J31" s="180">
        <v>355.70759700000002</v>
      </c>
      <c r="K31" s="180">
        <v>-142.75403309999999</v>
      </c>
      <c r="L31" s="180">
        <v>-27.638532590000001</v>
      </c>
      <c r="M31" s="180">
        <v>483.132203</v>
      </c>
      <c r="N31" s="180">
        <v>846.97323510000001</v>
      </c>
      <c r="O31" s="180">
        <v>432.29583530000002</v>
      </c>
    </row>
    <row r="32" spans="1:15" x14ac:dyDescent="0.55000000000000004">
      <c r="A32" s="179">
        <v>44012</v>
      </c>
      <c r="B32" t="s">
        <v>390</v>
      </c>
      <c r="C32" s="180" t="s">
        <v>363</v>
      </c>
      <c r="D32" s="180" t="s">
        <v>363</v>
      </c>
      <c r="E32" s="180" t="s">
        <v>363</v>
      </c>
      <c r="F32" s="180" t="s">
        <v>363</v>
      </c>
      <c r="G32" s="180" t="s">
        <v>363</v>
      </c>
      <c r="H32" s="180" t="s">
        <v>363</v>
      </c>
      <c r="I32" s="180">
        <v>-207.12443579999999</v>
      </c>
      <c r="J32" s="180" t="s">
        <v>363</v>
      </c>
      <c r="K32" s="180" t="s">
        <v>363</v>
      </c>
      <c r="L32" s="180" t="s">
        <v>363</v>
      </c>
      <c r="M32" s="180" t="s">
        <v>363</v>
      </c>
      <c r="N32" s="180" t="s">
        <v>363</v>
      </c>
      <c r="O32" s="180" t="s">
        <v>363</v>
      </c>
    </row>
    <row r="33" spans="1:15" x14ac:dyDescent="0.55000000000000004">
      <c r="A33" s="179">
        <v>44017</v>
      </c>
      <c r="B33" t="s">
        <v>391</v>
      </c>
      <c r="C33" s="180">
        <v>-18.95439301</v>
      </c>
      <c r="D33" s="180">
        <v>141.70201560000001</v>
      </c>
      <c r="E33" s="180">
        <v>-184.95512529999999</v>
      </c>
      <c r="F33" s="180">
        <v>220.07653289999999</v>
      </c>
      <c r="G33" s="180">
        <v>-143.9455566</v>
      </c>
      <c r="H33" s="180">
        <v>735.49378939999997</v>
      </c>
      <c r="I33" s="180" t="s">
        <v>363</v>
      </c>
      <c r="J33" s="180">
        <v>345.12709239999998</v>
      </c>
      <c r="K33" s="180">
        <v>-162.88551200000001</v>
      </c>
      <c r="L33" s="180">
        <v>-27.560567760000001</v>
      </c>
      <c r="M33" s="180">
        <v>484.75619330000001</v>
      </c>
      <c r="N33" s="180">
        <v>845.00716450000004</v>
      </c>
      <c r="O33" s="180">
        <v>452.3507998</v>
      </c>
    </row>
    <row r="34" spans="1:15" x14ac:dyDescent="0.55000000000000004">
      <c r="A34" s="179">
        <v>44024</v>
      </c>
      <c r="B34" t="s">
        <v>392</v>
      </c>
      <c r="C34" s="180">
        <v>-28.431589509999998</v>
      </c>
      <c r="D34" s="180">
        <v>146.06001649999999</v>
      </c>
      <c r="E34" s="180">
        <v>-187.67302989999999</v>
      </c>
      <c r="F34" s="180">
        <v>217.1576043</v>
      </c>
      <c r="G34" s="180">
        <v>-150.8763878</v>
      </c>
      <c r="H34" s="180">
        <v>731.17192539999996</v>
      </c>
      <c r="I34" s="180" t="s">
        <v>363</v>
      </c>
      <c r="J34" s="180">
        <v>339.53112929999998</v>
      </c>
      <c r="K34" s="180">
        <v>-187.46464309999999</v>
      </c>
      <c r="L34" s="180">
        <v>-30.819497689999999</v>
      </c>
      <c r="M34" s="180">
        <v>488.37818379999999</v>
      </c>
      <c r="N34" s="180">
        <v>835.73980270000004</v>
      </c>
      <c r="O34" s="180">
        <v>479.75358419999998</v>
      </c>
    </row>
    <row r="35" spans="1:15" x14ac:dyDescent="0.55000000000000004">
      <c r="A35" s="179">
        <v>44031</v>
      </c>
      <c r="B35" t="s">
        <v>393</v>
      </c>
      <c r="C35" s="180">
        <v>-40.9334232</v>
      </c>
      <c r="D35" s="180">
        <v>149.18338180000001</v>
      </c>
      <c r="E35" s="180">
        <v>-181.13629739999999</v>
      </c>
      <c r="F35" s="180">
        <v>208.11307880000001</v>
      </c>
      <c r="G35" s="180">
        <v>-157.99553739999999</v>
      </c>
      <c r="H35" s="180">
        <v>721.46636720000004</v>
      </c>
      <c r="I35" s="180" t="s">
        <v>363</v>
      </c>
      <c r="J35" s="180">
        <v>327.296875</v>
      </c>
      <c r="K35" s="180">
        <v>-200.3784406</v>
      </c>
      <c r="L35" s="180">
        <v>-29.497993810000001</v>
      </c>
      <c r="M35" s="180">
        <v>485.70106040000002</v>
      </c>
      <c r="N35" s="180">
        <v>830.9587765</v>
      </c>
      <c r="O35" s="180">
        <v>511.90773059999998</v>
      </c>
    </row>
    <row r="36" spans="1:15" x14ac:dyDescent="0.55000000000000004">
      <c r="A36" s="179">
        <v>44038</v>
      </c>
      <c r="B36" t="s">
        <v>394</v>
      </c>
      <c r="C36" s="180">
        <v>-49.324852509999999</v>
      </c>
      <c r="D36" s="180">
        <v>151.3348</v>
      </c>
      <c r="E36" s="180">
        <v>-192.35195419999999</v>
      </c>
      <c r="F36" s="180">
        <v>205.3128059</v>
      </c>
      <c r="G36" s="180">
        <v>-167.80358720000001</v>
      </c>
      <c r="H36" s="180">
        <v>712.73815660000002</v>
      </c>
      <c r="I36" s="180" t="s">
        <v>363</v>
      </c>
      <c r="J36" s="180">
        <v>321.7591425</v>
      </c>
      <c r="K36" s="180">
        <v>-217.07664399999999</v>
      </c>
      <c r="L36" s="180">
        <v>-29.00291713</v>
      </c>
      <c r="M36" s="180">
        <v>486.76403590000001</v>
      </c>
      <c r="N36" s="180">
        <v>827.80514649999998</v>
      </c>
      <c r="O36" s="180">
        <v>547.60392139999999</v>
      </c>
    </row>
    <row r="37" spans="1:15" x14ac:dyDescent="0.55000000000000004">
      <c r="A37" s="179">
        <v>44043</v>
      </c>
      <c r="B37" t="s">
        <v>395</v>
      </c>
      <c r="C37" s="180" t="s">
        <v>363</v>
      </c>
      <c r="D37" s="180" t="s">
        <v>363</v>
      </c>
      <c r="E37" s="180" t="s">
        <v>363</v>
      </c>
      <c r="F37" s="180" t="s">
        <v>363</v>
      </c>
      <c r="G37" s="180" t="s">
        <v>363</v>
      </c>
      <c r="H37" s="180" t="s">
        <v>363</v>
      </c>
      <c r="I37" s="180">
        <v>-240.87908179999999</v>
      </c>
      <c r="J37" s="180" t="s">
        <v>363</v>
      </c>
      <c r="K37" s="180" t="s">
        <v>363</v>
      </c>
      <c r="L37" s="180" t="s">
        <v>363</v>
      </c>
      <c r="M37" s="180" t="s">
        <v>363</v>
      </c>
      <c r="N37" s="180" t="s">
        <v>363</v>
      </c>
      <c r="O37" s="180" t="s">
        <v>363</v>
      </c>
    </row>
    <row r="38" spans="1:15" x14ac:dyDescent="0.55000000000000004">
      <c r="A38" s="179">
        <v>44045</v>
      </c>
      <c r="B38" t="s">
        <v>396</v>
      </c>
      <c r="C38" s="180">
        <v>-55.164728910000001</v>
      </c>
      <c r="D38" s="180">
        <v>152.51427100000001</v>
      </c>
      <c r="E38" s="180">
        <v>-194.5538009</v>
      </c>
      <c r="F38" s="180">
        <v>211.47103319999999</v>
      </c>
      <c r="G38" s="180">
        <v>-167.08249470000001</v>
      </c>
      <c r="H38" s="180">
        <v>727.88704370000005</v>
      </c>
      <c r="I38" s="180" t="s">
        <v>363</v>
      </c>
      <c r="J38" s="180">
        <v>320.92644460000002</v>
      </c>
      <c r="K38" s="180">
        <v>-235.53049960000001</v>
      </c>
      <c r="L38" s="180">
        <v>-30.675262759999999</v>
      </c>
      <c r="M38" s="180">
        <v>486.15380920000001</v>
      </c>
      <c r="N38" s="180">
        <v>826.21147110000004</v>
      </c>
      <c r="O38" s="180">
        <v>583.0904491</v>
      </c>
    </row>
    <row r="39" spans="1:15" x14ac:dyDescent="0.55000000000000004">
      <c r="A39" s="179">
        <v>44052</v>
      </c>
      <c r="B39" t="s">
        <v>397</v>
      </c>
      <c r="C39" s="180">
        <v>-60.128236090000001</v>
      </c>
      <c r="D39" s="180">
        <v>153.5098601</v>
      </c>
      <c r="E39" s="180">
        <v>-199.61116759999999</v>
      </c>
      <c r="F39" s="180">
        <v>214.36623059999999</v>
      </c>
      <c r="G39" s="180">
        <v>-161.5580918</v>
      </c>
      <c r="H39" s="180">
        <v>727.09688300000005</v>
      </c>
      <c r="I39" s="180" t="s">
        <v>363</v>
      </c>
      <c r="J39" s="180">
        <v>317.04246189999998</v>
      </c>
      <c r="K39" s="180">
        <v>-261.31907999999999</v>
      </c>
      <c r="L39" s="180">
        <v>-33.6067404</v>
      </c>
      <c r="M39" s="180">
        <v>492.3249725</v>
      </c>
      <c r="N39" s="180">
        <v>823.43316860000004</v>
      </c>
      <c r="O39" s="180">
        <v>616.52119719999996</v>
      </c>
    </row>
    <row r="40" spans="1:15" x14ac:dyDescent="0.55000000000000004">
      <c r="A40" s="179">
        <v>44059</v>
      </c>
      <c r="B40" t="s">
        <v>398</v>
      </c>
      <c r="C40" s="180">
        <v>-63.765556179999997</v>
      </c>
      <c r="D40" s="180">
        <v>159.75921769999999</v>
      </c>
      <c r="E40" s="180">
        <v>-196.37720519999999</v>
      </c>
      <c r="F40" s="180">
        <v>235.8695975</v>
      </c>
      <c r="G40" s="180">
        <v>-127.2400485</v>
      </c>
      <c r="H40" s="180">
        <v>744.66097809999997</v>
      </c>
      <c r="I40" s="180" t="s">
        <v>363</v>
      </c>
      <c r="J40" s="180">
        <v>349.42451260000001</v>
      </c>
      <c r="K40" s="180">
        <v>-285.11792129999998</v>
      </c>
      <c r="L40" s="180">
        <v>-28.480552759999998</v>
      </c>
      <c r="M40" s="180">
        <v>493.37810560000003</v>
      </c>
      <c r="N40" s="180">
        <v>826.20560660000001</v>
      </c>
      <c r="O40" s="180">
        <v>650.41092130000004</v>
      </c>
    </row>
    <row r="41" spans="1:15" x14ac:dyDescent="0.55000000000000004">
      <c r="A41" s="179">
        <v>44066</v>
      </c>
      <c r="B41" t="s">
        <v>399</v>
      </c>
      <c r="C41" s="180">
        <v>-74.840381559999997</v>
      </c>
      <c r="D41" s="180">
        <v>165.61454259999999</v>
      </c>
      <c r="E41" s="180">
        <v>-197.09968620000001</v>
      </c>
      <c r="F41" s="180">
        <v>234.38343570000001</v>
      </c>
      <c r="G41" s="180">
        <v>-116.3521478</v>
      </c>
      <c r="H41" s="180">
        <v>760.71432579999998</v>
      </c>
      <c r="I41" s="180" t="s">
        <v>363</v>
      </c>
      <c r="J41" s="180">
        <v>359.53917209999997</v>
      </c>
      <c r="K41" s="180">
        <v>-298.89003760000003</v>
      </c>
      <c r="L41" s="180">
        <v>-19.007825799999999</v>
      </c>
      <c r="M41" s="180">
        <v>499.33273680000002</v>
      </c>
      <c r="N41" s="180">
        <v>833.43505779999998</v>
      </c>
      <c r="O41" s="180">
        <v>681.48250929999995</v>
      </c>
    </row>
    <row r="42" spans="1:15" x14ac:dyDescent="0.55000000000000004">
      <c r="A42" s="179">
        <v>44073</v>
      </c>
      <c r="B42" t="s">
        <v>400</v>
      </c>
      <c r="C42" s="180">
        <v>-87.272415929999994</v>
      </c>
      <c r="D42" s="180">
        <v>166.16356139999999</v>
      </c>
      <c r="E42" s="180">
        <v>-200.19603319999999</v>
      </c>
      <c r="F42" s="180">
        <v>233.29477030000001</v>
      </c>
      <c r="G42" s="180">
        <v>-118.09588050000001</v>
      </c>
      <c r="H42" s="180">
        <v>775.01507389999995</v>
      </c>
      <c r="I42" s="180" t="s">
        <v>363</v>
      </c>
      <c r="J42" s="180">
        <v>362.56134159999999</v>
      </c>
      <c r="K42" s="180">
        <v>-323.43015430000003</v>
      </c>
      <c r="L42" s="180">
        <v>-12.0182787</v>
      </c>
      <c r="M42" s="180">
        <v>491.48837140000001</v>
      </c>
      <c r="N42" s="180">
        <v>845.59654579999994</v>
      </c>
      <c r="O42" s="180">
        <v>707.02956510000001</v>
      </c>
    </row>
    <row r="43" spans="1:15" x14ac:dyDescent="0.55000000000000004">
      <c r="A43" s="179">
        <v>44074</v>
      </c>
      <c r="B43" t="s">
        <v>401</v>
      </c>
      <c r="C43" s="180" t="s">
        <v>363</v>
      </c>
      <c r="D43" s="180" t="s">
        <v>363</v>
      </c>
      <c r="E43" s="180" t="s">
        <v>363</v>
      </c>
      <c r="F43" s="180" t="s">
        <v>363</v>
      </c>
      <c r="G43" s="180" t="s">
        <v>363</v>
      </c>
      <c r="H43" s="180" t="s">
        <v>363</v>
      </c>
      <c r="I43" s="180">
        <v>-238.6339552</v>
      </c>
      <c r="J43" s="180" t="s">
        <v>363</v>
      </c>
      <c r="K43" s="180" t="s">
        <v>363</v>
      </c>
      <c r="L43" s="180" t="s">
        <v>363</v>
      </c>
      <c r="M43" s="180" t="s">
        <v>363</v>
      </c>
      <c r="N43" s="180" t="s">
        <v>363</v>
      </c>
      <c r="O43" s="180" t="s">
        <v>363</v>
      </c>
    </row>
    <row r="44" spans="1:15" x14ac:dyDescent="0.55000000000000004">
      <c r="A44" s="179">
        <v>44080</v>
      </c>
      <c r="B44" t="s">
        <v>402</v>
      </c>
      <c r="C44" s="180">
        <v>-96.881455590000002</v>
      </c>
      <c r="D44" s="180">
        <v>170.73171310000001</v>
      </c>
      <c r="E44" s="180">
        <v>-197.95978260000001</v>
      </c>
      <c r="F44" s="180">
        <v>237.0086915</v>
      </c>
      <c r="G44" s="180">
        <v>-113.3319025</v>
      </c>
      <c r="H44" s="180">
        <v>784.04477139999995</v>
      </c>
      <c r="I44" s="180" t="s">
        <v>363</v>
      </c>
      <c r="J44" s="180">
        <v>365.11766599999999</v>
      </c>
      <c r="K44" s="180">
        <v>-337.55340109999997</v>
      </c>
      <c r="L44" s="180">
        <v>-10.63440295</v>
      </c>
      <c r="M44" s="180">
        <v>488.65377009999997</v>
      </c>
      <c r="N44" s="180">
        <v>824.02548220000006</v>
      </c>
      <c r="O44" s="180">
        <v>729.34816999999998</v>
      </c>
    </row>
    <row r="45" spans="1:15" x14ac:dyDescent="0.55000000000000004">
      <c r="A45" s="179">
        <v>44087</v>
      </c>
      <c r="B45" t="s">
        <v>403</v>
      </c>
      <c r="C45" s="180">
        <v>-105.19533010000001</v>
      </c>
      <c r="D45" s="180">
        <v>172.30521669999999</v>
      </c>
      <c r="E45" s="180">
        <v>-197.3061093</v>
      </c>
      <c r="F45" s="180">
        <v>245.14550149999999</v>
      </c>
      <c r="G45" s="180">
        <v>-107.09236660000001</v>
      </c>
      <c r="H45" s="180">
        <v>798.14673700000003</v>
      </c>
      <c r="I45" s="180" t="s">
        <v>363</v>
      </c>
      <c r="J45" s="180">
        <v>366.15999420000003</v>
      </c>
      <c r="K45" s="180">
        <v>-356.74853209999998</v>
      </c>
      <c r="L45" s="180">
        <v>-8.5449454780000007</v>
      </c>
      <c r="M45" s="180">
        <v>488.91951399999999</v>
      </c>
      <c r="N45" s="180">
        <v>831.38395209999999</v>
      </c>
      <c r="O45" s="180">
        <v>749.16763909999997</v>
      </c>
    </row>
    <row r="46" spans="1:15" x14ac:dyDescent="0.55000000000000004">
      <c r="A46" s="179">
        <v>44094</v>
      </c>
      <c r="B46" t="s">
        <v>404</v>
      </c>
      <c r="C46" s="180">
        <v>-116.9216158</v>
      </c>
      <c r="D46" s="180">
        <v>176.71575530000001</v>
      </c>
      <c r="E46" s="180">
        <v>-182.3748362</v>
      </c>
      <c r="F46" s="180">
        <v>258.08193169999998</v>
      </c>
      <c r="G46" s="180">
        <v>-96.635929489999995</v>
      </c>
      <c r="H46" s="180">
        <v>813.42151969999998</v>
      </c>
      <c r="I46" s="180" t="s">
        <v>363</v>
      </c>
      <c r="J46" s="180">
        <v>366.95775379999998</v>
      </c>
      <c r="K46" s="180">
        <v>-377.5822718</v>
      </c>
      <c r="L46" s="180">
        <v>-5.0950017059999997</v>
      </c>
      <c r="M46" s="180">
        <v>486.0160161</v>
      </c>
      <c r="N46" s="180">
        <v>834.10067749999996</v>
      </c>
      <c r="O46" s="180">
        <v>768.91501760000006</v>
      </c>
    </row>
    <row r="47" spans="1:15" x14ac:dyDescent="0.55000000000000004">
      <c r="A47" s="179">
        <v>44101</v>
      </c>
      <c r="B47" t="s">
        <v>405</v>
      </c>
      <c r="C47" s="180">
        <v>-122.21085309999999</v>
      </c>
      <c r="D47" s="180">
        <v>185.09288910000001</v>
      </c>
      <c r="E47" s="180">
        <v>-188.39551080000001</v>
      </c>
      <c r="F47" s="180">
        <v>257.27210700000001</v>
      </c>
      <c r="G47" s="180">
        <v>-89.44526664</v>
      </c>
      <c r="H47" s="180">
        <v>816.77928829999996</v>
      </c>
      <c r="I47" s="180" t="s">
        <v>363</v>
      </c>
      <c r="J47" s="180">
        <v>373.68339099999997</v>
      </c>
      <c r="K47" s="180">
        <v>-392.25172149999997</v>
      </c>
      <c r="L47" s="180">
        <v>-2.7638532589999998</v>
      </c>
      <c r="M47" s="180">
        <v>485.65184859999999</v>
      </c>
      <c r="N47" s="180">
        <v>835.82923619999997</v>
      </c>
      <c r="O47" s="180">
        <v>791.02876549999996</v>
      </c>
    </row>
    <row r="48" spans="1:15" x14ac:dyDescent="0.55000000000000004">
      <c r="A48" s="179">
        <v>44104</v>
      </c>
      <c r="B48" t="s">
        <v>406</v>
      </c>
      <c r="C48" s="180" t="s">
        <v>363</v>
      </c>
      <c r="D48" s="180" t="s">
        <v>363</v>
      </c>
      <c r="E48" s="180" t="s">
        <v>363</v>
      </c>
      <c r="F48" s="180" t="s">
        <v>363</v>
      </c>
      <c r="G48" s="180" t="s">
        <v>363</v>
      </c>
      <c r="H48" s="180" t="s">
        <v>363</v>
      </c>
      <c r="I48" s="180">
        <v>-247.38122240000001</v>
      </c>
      <c r="J48" s="180" t="s">
        <v>363</v>
      </c>
      <c r="K48" s="180" t="s">
        <v>363</v>
      </c>
      <c r="L48" s="180" t="s">
        <v>363</v>
      </c>
      <c r="M48" s="180" t="s">
        <v>363</v>
      </c>
      <c r="N48" s="180" t="s">
        <v>363</v>
      </c>
      <c r="O48" s="180" t="s">
        <v>363</v>
      </c>
    </row>
    <row r="49" spans="1:15" x14ac:dyDescent="0.55000000000000004">
      <c r="A49" s="179">
        <v>44108</v>
      </c>
      <c r="B49" t="s">
        <v>407</v>
      </c>
      <c r="C49" s="180">
        <v>-126.135126</v>
      </c>
      <c r="D49" s="180">
        <v>189.60850310000001</v>
      </c>
      <c r="E49" s="180">
        <v>-189.1523957</v>
      </c>
      <c r="F49" s="180">
        <v>267.46759220000001</v>
      </c>
      <c r="G49" s="180">
        <v>-82.266522679999994</v>
      </c>
      <c r="H49" s="180">
        <v>829.84427159999996</v>
      </c>
      <c r="I49" s="180" t="s">
        <v>363</v>
      </c>
      <c r="J49" s="180">
        <v>385.41686199999998</v>
      </c>
      <c r="K49" s="180">
        <v>-398.33798259999998</v>
      </c>
      <c r="L49" s="180">
        <v>-2.3857238289999998</v>
      </c>
      <c r="M49" s="180">
        <v>479.44131579999998</v>
      </c>
      <c r="N49" s="180">
        <v>843.38709889999996</v>
      </c>
      <c r="O49" s="180">
        <v>807.51705460000005</v>
      </c>
    </row>
    <row r="50" spans="1:15" x14ac:dyDescent="0.55000000000000004">
      <c r="A50" s="179">
        <v>44115</v>
      </c>
      <c r="B50" t="s">
        <v>408</v>
      </c>
      <c r="C50" s="180">
        <v>-133.7587628</v>
      </c>
      <c r="D50" s="180">
        <v>195.41129029999999</v>
      </c>
      <c r="E50" s="180">
        <v>-203.567611</v>
      </c>
      <c r="F50" s="180">
        <v>273.3855418</v>
      </c>
      <c r="G50" s="180">
        <v>-84.458405479999996</v>
      </c>
      <c r="H50" s="180">
        <v>837.87343020000003</v>
      </c>
      <c r="I50" s="180" t="s">
        <v>363</v>
      </c>
      <c r="J50" s="180">
        <v>392.86455890000002</v>
      </c>
      <c r="K50" s="180">
        <v>-415.27027290000001</v>
      </c>
      <c r="L50" s="180">
        <v>1.586584311</v>
      </c>
      <c r="M50" s="180">
        <v>472.09891110000001</v>
      </c>
      <c r="N50" s="180">
        <v>845.20362490000002</v>
      </c>
      <c r="O50" s="180">
        <v>830.43100660000005</v>
      </c>
    </row>
    <row r="51" spans="1:15" x14ac:dyDescent="0.55000000000000004">
      <c r="A51" s="179">
        <v>44122</v>
      </c>
      <c r="B51" t="s">
        <v>409</v>
      </c>
      <c r="C51" s="180">
        <v>-140.78522760000001</v>
      </c>
      <c r="D51" s="180">
        <v>197.77285929999999</v>
      </c>
      <c r="E51" s="180">
        <v>-204.3933035</v>
      </c>
      <c r="F51" s="180">
        <v>286.161787</v>
      </c>
      <c r="G51" s="180">
        <v>-82.488213920000007</v>
      </c>
      <c r="H51" s="180">
        <v>856.1465164</v>
      </c>
      <c r="I51" s="180" t="s">
        <v>363</v>
      </c>
      <c r="J51" s="180">
        <v>415.2425882</v>
      </c>
      <c r="K51" s="180">
        <v>-422.72204119999998</v>
      </c>
      <c r="L51" s="180">
        <v>1.438451132</v>
      </c>
      <c r="M51" s="180">
        <v>473.87053689999999</v>
      </c>
      <c r="N51" s="180">
        <v>854.86097540000003</v>
      </c>
      <c r="O51" s="180">
        <v>847.99764879999998</v>
      </c>
    </row>
    <row r="52" spans="1:15" x14ac:dyDescent="0.55000000000000004">
      <c r="A52" s="179">
        <v>44129</v>
      </c>
      <c r="B52" t="s">
        <v>410</v>
      </c>
      <c r="C52" s="180">
        <v>-146.7802136</v>
      </c>
      <c r="D52" s="180">
        <v>200.73861149999999</v>
      </c>
      <c r="E52" s="180">
        <v>-190.253319</v>
      </c>
      <c r="F52" s="180">
        <v>319.34976710000001</v>
      </c>
      <c r="G52" s="180">
        <v>-70.744537300000005</v>
      </c>
      <c r="H52" s="180">
        <v>901.6693775</v>
      </c>
      <c r="I52" s="180" t="s">
        <v>363</v>
      </c>
      <c r="J52" s="180">
        <v>448.25352959999998</v>
      </c>
      <c r="K52" s="180">
        <v>-415.81647579999998</v>
      </c>
      <c r="L52" s="180">
        <v>4.8455142469999997</v>
      </c>
      <c r="M52" s="180">
        <v>467.25646710000001</v>
      </c>
      <c r="N52" s="180">
        <v>871.85480389999998</v>
      </c>
      <c r="O52" s="180">
        <v>869.75755260000005</v>
      </c>
    </row>
    <row r="53" spans="1:15" x14ac:dyDescent="0.55000000000000004">
      <c r="A53" s="179">
        <v>44135</v>
      </c>
      <c r="B53" t="s">
        <v>411</v>
      </c>
      <c r="C53" s="180" t="s">
        <v>363</v>
      </c>
      <c r="D53" s="180" t="s">
        <v>363</v>
      </c>
      <c r="E53" s="180" t="s">
        <v>363</v>
      </c>
      <c r="F53" s="180" t="s">
        <v>363</v>
      </c>
      <c r="G53" s="180" t="s">
        <v>363</v>
      </c>
      <c r="H53" s="180" t="s">
        <v>363</v>
      </c>
      <c r="I53" s="180">
        <v>-240.20475049999999</v>
      </c>
      <c r="J53" s="180" t="s">
        <v>363</v>
      </c>
      <c r="K53" s="180" t="s">
        <v>363</v>
      </c>
      <c r="L53" s="180" t="s">
        <v>363</v>
      </c>
      <c r="M53" s="180" t="s">
        <v>363</v>
      </c>
      <c r="N53" s="180" t="s">
        <v>363</v>
      </c>
      <c r="O53" s="180" t="s">
        <v>363</v>
      </c>
    </row>
    <row r="54" spans="1:15" x14ac:dyDescent="0.55000000000000004">
      <c r="A54" s="179">
        <v>44136</v>
      </c>
      <c r="B54" t="s">
        <v>412</v>
      </c>
      <c r="C54" s="180">
        <v>-149.68076310000001</v>
      </c>
      <c r="D54" s="180">
        <v>205.8584089</v>
      </c>
      <c r="E54" s="180">
        <v>-196.7212438</v>
      </c>
      <c r="F54" s="180">
        <v>365.9992287</v>
      </c>
      <c r="G54" s="180">
        <v>-58.092641700000001</v>
      </c>
      <c r="H54" s="180">
        <v>969.67785849999996</v>
      </c>
      <c r="I54" s="180" t="s">
        <v>363</v>
      </c>
      <c r="J54" s="180">
        <v>495.68237379999999</v>
      </c>
      <c r="K54" s="180">
        <v>-430.29085309999999</v>
      </c>
      <c r="L54" s="180">
        <v>8.6190120669999999</v>
      </c>
      <c r="M54" s="180">
        <v>469.66784669999998</v>
      </c>
      <c r="N54" s="180">
        <v>889.46147169999995</v>
      </c>
      <c r="O54" s="180">
        <v>894.20643059999998</v>
      </c>
    </row>
    <row r="55" spans="1:15" x14ac:dyDescent="0.55000000000000004">
      <c r="A55" s="179">
        <v>44143</v>
      </c>
      <c r="B55" t="s">
        <v>413</v>
      </c>
      <c r="C55" s="180">
        <v>-150.7742858</v>
      </c>
      <c r="D55" s="180">
        <v>221.72216270000001</v>
      </c>
      <c r="E55" s="180">
        <v>-196.7900515</v>
      </c>
      <c r="F55" s="180">
        <v>425.70674259999998</v>
      </c>
      <c r="G55" s="180">
        <v>-45.452664980000002</v>
      </c>
      <c r="H55" s="180">
        <v>1060.446942</v>
      </c>
      <c r="I55" s="180" t="s">
        <v>363</v>
      </c>
      <c r="J55" s="180">
        <v>534.35333200000002</v>
      </c>
      <c r="K55" s="180">
        <v>-434.07525900000002</v>
      </c>
      <c r="L55" s="180">
        <v>11.47252488</v>
      </c>
      <c r="M55" s="180">
        <v>472.91582740000001</v>
      </c>
      <c r="N55" s="180">
        <v>913.75365920000002</v>
      </c>
      <c r="O55" s="180">
        <v>930.31293619999997</v>
      </c>
    </row>
    <row r="56" spans="1:15" x14ac:dyDescent="0.55000000000000004">
      <c r="A56" s="179">
        <v>44150</v>
      </c>
      <c r="B56" t="s">
        <v>414</v>
      </c>
      <c r="C56" s="180">
        <v>-146.1907971</v>
      </c>
      <c r="D56" s="180">
        <v>234.1184293</v>
      </c>
      <c r="E56" s="180">
        <v>-188.39551080000001</v>
      </c>
      <c r="F56" s="180">
        <v>483.1153036</v>
      </c>
      <c r="G56" s="180">
        <v>-24.819884500000001</v>
      </c>
      <c r="H56" s="180">
        <v>1169.646481</v>
      </c>
      <c r="I56" s="180" t="s">
        <v>363</v>
      </c>
      <c r="J56" s="180">
        <v>572.22070759999997</v>
      </c>
      <c r="K56" s="180">
        <v>-442.07323020000001</v>
      </c>
      <c r="L56" s="180">
        <v>13.928417059999999</v>
      </c>
      <c r="M56" s="180">
        <v>492.7186671</v>
      </c>
      <c r="N56" s="180">
        <v>945.00406510000005</v>
      </c>
      <c r="O56" s="180">
        <v>967.79757110000003</v>
      </c>
    </row>
    <row r="57" spans="1:15" x14ac:dyDescent="0.55000000000000004">
      <c r="A57" s="179">
        <v>44157</v>
      </c>
      <c r="B57" t="s">
        <v>415</v>
      </c>
      <c r="C57" s="180">
        <v>-146.2140636</v>
      </c>
      <c r="D57" s="180">
        <v>245.1224473</v>
      </c>
      <c r="E57" s="180">
        <v>-182.75327859999999</v>
      </c>
      <c r="F57" s="180">
        <v>531.70478479999997</v>
      </c>
      <c r="G57" s="180">
        <v>-0.83551378399999998</v>
      </c>
      <c r="H57" s="180">
        <v>1280.3402020000001</v>
      </c>
      <c r="I57" s="180" t="s">
        <v>363</v>
      </c>
      <c r="J57" s="180">
        <v>592.64218779999999</v>
      </c>
      <c r="K57" s="180">
        <v>-449.40795509999998</v>
      </c>
      <c r="L57" s="180">
        <v>14.73145482</v>
      </c>
      <c r="M57" s="180">
        <v>526.85199120000004</v>
      </c>
      <c r="N57" s="180">
        <v>980.31269880000002</v>
      </c>
      <c r="O57" s="180">
        <v>1013.769055</v>
      </c>
    </row>
    <row r="58" spans="1:15" x14ac:dyDescent="0.55000000000000004">
      <c r="A58" s="179">
        <v>44164</v>
      </c>
      <c r="B58" t="s">
        <v>416</v>
      </c>
      <c r="C58" s="180">
        <v>-148.15293360000001</v>
      </c>
      <c r="D58" s="180">
        <v>260.17186709999999</v>
      </c>
      <c r="E58" s="180">
        <v>-178.41839289999999</v>
      </c>
      <c r="F58" s="180">
        <v>574.01145029999998</v>
      </c>
      <c r="G58" s="180">
        <v>34.755466390000002</v>
      </c>
      <c r="H58" s="180">
        <v>1392.210053</v>
      </c>
      <c r="I58" s="180" t="s">
        <v>363</v>
      </c>
      <c r="J58" s="180">
        <v>617.19804250000004</v>
      </c>
      <c r="K58" s="180">
        <v>-445.03833170000001</v>
      </c>
      <c r="L58" s="180">
        <v>11.31269698</v>
      </c>
      <c r="M58" s="180">
        <v>550.84767869999996</v>
      </c>
      <c r="N58" s="180">
        <v>1013.577557</v>
      </c>
      <c r="O58" s="180">
        <v>1063.3000050000001</v>
      </c>
    </row>
    <row r="59" spans="1:15" x14ac:dyDescent="0.55000000000000004">
      <c r="A59" s="179">
        <v>44165</v>
      </c>
      <c r="B59" t="s">
        <v>417</v>
      </c>
      <c r="C59" s="180" t="s">
        <v>363</v>
      </c>
      <c r="D59" s="180" t="s">
        <v>363</v>
      </c>
      <c r="E59" s="180" t="s">
        <v>363</v>
      </c>
      <c r="F59" s="180" t="s">
        <v>363</v>
      </c>
      <c r="G59" s="180" t="s">
        <v>363</v>
      </c>
      <c r="H59" s="180" t="s">
        <v>363</v>
      </c>
      <c r="I59" s="180">
        <v>-253.54381739999999</v>
      </c>
      <c r="J59" s="180" t="s">
        <v>363</v>
      </c>
      <c r="K59" s="180" t="s">
        <v>363</v>
      </c>
      <c r="L59" s="180" t="s">
        <v>363</v>
      </c>
      <c r="M59" s="180" t="s">
        <v>363</v>
      </c>
      <c r="N59" s="180" t="s">
        <v>363</v>
      </c>
      <c r="O59" s="180" t="s">
        <v>363</v>
      </c>
    </row>
    <row r="60" spans="1:15" x14ac:dyDescent="0.55000000000000004">
      <c r="A60" s="179">
        <v>44171</v>
      </c>
      <c r="B60" t="s">
        <v>418</v>
      </c>
      <c r="C60" s="180">
        <v>-142.94125099999999</v>
      </c>
      <c r="D60" s="180">
        <v>279.31922609999998</v>
      </c>
      <c r="E60" s="180">
        <v>-179.41610470000001</v>
      </c>
      <c r="F60" s="180">
        <v>612.08507610000004</v>
      </c>
      <c r="G60" s="180">
        <v>80.870821329999998</v>
      </c>
      <c r="H60" s="180">
        <v>1483.2806230000001</v>
      </c>
      <c r="I60" s="180" t="s">
        <v>363</v>
      </c>
      <c r="J60" s="180">
        <v>645.46901100000002</v>
      </c>
      <c r="K60" s="180">
        <v>-439.81038960000001</v>
      </c>
      <c r="L60" s="180">
        <v>14.70806537</v>
      </c>
      <c r="M60" s="180">
        <v>589.23290469999995</v>
      </c>
      <c r="N60" s="180">
        <v>1039.4619540000001</v>
      </c>
      <c r="O60" s="180">
        <v>1121.7449409999999</v>
      </c>
    </row>
    <row r="61" spans="1:15" x14ac:dyDescent="0.55000000000000004">
      <c r="A61" s="179">
        <v>44178</v>
      </c>
      <c r="B61" t="s">
        <v>419</v>
      </c>
      <c r="C61" s="180">
        <v>-144.23641620000001</v>
      </c>
      <c r="D61" s="180">
        <v>297.3895627</v>
      </c>
      <c r="E61" s="180">
        <v>-180.37941259999999</v>
      </c>
      <c r="F61" s="180">
        <v>645.42434219999996</v>
      </c>
      <c r="G61" s="180">
        <v>143.8871541</v>
      </c>
      <c r="H61" s="180">
        <v>1559.174145</v>
      </c>
      <c r="I61" s="180" t="s">
        <v>363</v>
      </c>
      <c r="J61" s="180">
        <v>672.13281429999995</v>
      </c>
      <c r="K61" s="180">
        <v>-439.96644750000002</v>
      </c>
      <c r="L61" s="180">
        <v>13.10978633</v>
      </c>
      <c r="M61" s="180">
        <v>627.93308649999994</v>
      </c>
      <c r="N61" s="180">
        <v>1062.2235089999999</v>
      </c>
      <c r="O61" s="180">
        <v>1192.7630529999999</v>
      </c>
    </row>
    <row r="62" spans="1:15" x14ac:dyDescent="0.55000000000000004">
      <c r="A62" s="179">
        <v>44185</v>
      </c>
      <c r="B62" t="s">
        <v>420</v>
      </c>
      <c r="C62" s="180">
        <v>-142.35959</v>
      </c>
      <c r="D62" s="180">
        <v>310.62643229999998</v>
      </c>
      <c r="E62" s="180">
        <v>-148.21180799999999</v>
      </c>
      <c r="F62" s="180">
        <v>667.77016400000002</v>
      </c>
      <c r="G62" s="180">
        <v>211.08939899999999</v>
      </c>
      <c r="H62" s="180">
        <v>1620.5697929999999</v>
      </c>
      <c r="I62" s="180" t="s">
        <v>363</v>
      </c>
      <c r="J62" s="180">
        <v>716.56860440000003</v>
      </c>
      <c r="K62" s="180">
        <v>-430.52494000000002</v>
      </c>
      <c r="L62" s="180">
        <v>7.4456413609999998</v>
      </c>
      <c r="M62" s="180">
        <v>679.82203819999995</v>
      </c>
      <c r="N62" s="180">
        <v>1083.2872950000001</v>
      </c>
      <c r="O62" s="180">
        <v>1264.318839</v>
      </c>
    </row>
    <row r="63" spans="1:15" x14ac:dyDescent="0.55000000000000004">
      <c r="A63" s="179">
        <v>44192</v>
      </c>
      <c r="B63" t="s">
        <v>421</v>
      </c>
      <c r="C63" s="180">
        <v>-137.4271048</v>
      </c>
      <c r="D63" s="180">
        <v>326.59526149999999</v>
      </c>
      <c r="E63" s="180">
        <v>-127.94793730000001</v>
      </c>
      <c r="F63" s="180">
        <v>680.94390559999999</v>
      </c>
      <c r="G63" s="180">
        <v>292.01266340000001</v>
      </c>
      <c r="H63" s="180">
        <v>1650.1569199999999</v>
      </c>
      <c r="I63" s="180" t="s">
        <v>363</v>
      </c>
      <c r="J63" s="180">
        <v>761.88949990000003</v>
      </c>
      <c r="K63" s="180">
        <v>-430.48592550000001</v>
      </c>
      <c r="L63" s="180">
        <v>5.23144016</v>
      </c>
      <c r="M63" s="180">
        <v>730.41179769999997</v>
      </c>
      <c r="N63" s="180">
        <v>1138.115886</v>
      </c>
      <c r="O63" s="180">
        <v>1338.708382</v>
      </c>
    </row>
    <row r="64" spans="1:15" x14ac:dyDescent="0.55000000000000004">
      <c r="A64" s="179">
        <v>44196</v>
      </c>
      <c r="B64" t="s">
        <v>422</v>
      </c>
      <c r="C64" s="180" t="s">
        <v>363</v>
      </c>
      <c r="D64" s="180" t="s">
        <v>363</v>
      </c>
      <c r="E64" s="180" t="s">
        <v>363</v>
      </c>
      <c r="F64" s="180" t="s">
        <v>363</v>
      </c>
      <c r="G64" s="180" t="s">
        <v>363</v>
      </c>
      <c r="H64" s="180" t="s">
        <v>363</v>
      </c>
      <c r="I64" s="180">
        <v>-222.1644043</v>
      </c>
      <c r="J64" s="180" t="s">
        <v>363</v>
      </c>
      <c r="K64" s="180" t="s">
        <v>363</v>
      </c>
      <c r="L64" s="180" t="s">
        <v>363</v>
      </c>
      <c r="M64" s="180" t="s">
        <v>363</v>
      </c>
      <c r="N64" s="180" t="s">
        <v>363</v>
      </c>
      <c r="O64" s="180" t="s">
        <v>363</v>
      </c>
    </row>
    <row r="65" spans="1:15" x14ac:dyDescent="0.55000000000000004">
      <c r="A65" s="179">
        <v>44199</v>
      </c>
      <c r="B65" t="s">
        <v>423</v>
      </c>
      <c r="C65" s="180">
        <v>-135.5968115</v>
      </c>
      <c r="D65" s="180">
        <v>345.84769590000002</v>
      </c>
      <c r="E65" s="180">
        <v>-99.599160679999997</v>
      </c>
      <c r="F65" s="180">
        <v>702.48286910000002</v>
      </c>
      <c r="G65" s="180">
        <v>371.98241710000002</v>
      </c>
      <c r="H65" s="180">
        <v>1690.262956</v>
      </c>
      <c r="I65" s="180" t="s">
        <v>363</v>
      </c>
      <c r="J65" s="180">
        <v>819.43882680000002</v>
      </c>
      <c r="K65" s="180">
        <v>-420.88835999999998</v>
      </c>
      <c r="L65" s="180">
        <v>3.4850279460000002</v>
      </c>
      <c r="M65" s="180">
        <v>787.02508490000002</v>
      </c>
      <c r="N65" s="180">
        <v>1171.612392</v>
      </c>
      <c r="O65" s="180">
        <v>1421.0098519999999</v>
      </c>
    </row>
    <row r="66" spans="1:15" x14ac:dyDescent="0.55000000000000004">
      <c r="A66" s="179">
        <v>44206</v>
      </c>
      <c r="B66" t="s">
        <v>424</v>
      </c>
      <c r="C66" s="180">
        <v>-134.5614549</v>
      </c>
      <c r="D66" s="180">
        <v>352.71699819999998</v>
      </c>
      <c r="E66" s="180">
        <v>-87.127763189999996</v>
      </c>
      <c r="F66" s="180">
        <v>714.953576</v>
      </c>
      <c r="G66" s="180">
        <v>432.36110079999997</v>
      </c>
      <c r="H66" s="180">
        <v>1714.4514799999999</v>
      </c>
      <c r="I66" s="180" t="s">
        <v>363</v>
      </c>
      <c r="J66" s="180">
        <v>863.42041800000004</v>
      </c>
      <c r="K66" s="180">
        <v>-411.85650470000002</v>
      </c>
      <c r="L66" s="180">
        <v>-2.451993935</v>
      </c>
      <c r="M66" s="180">
        <v>824.21938479999994</v>
      </c>
      <c r="N66" s="180">
        <v>1264.299205</v>
      </c>
      <c r="O66" s="180">
        <v>1491.5996259999999</v>
      </c>
    </row>
    <row r="67" spans="1:15" x14ac:dyDescent="0.55000000000000004">
      <c r="A67" s="179">
        <v>44213</v>
      </c>
      <c r="B67" t="s">
        <v>425</v>
      </c>
      <c r="C67" s="180">
        <v>-136.36460400000001</v>
      </c>
      <c r="D67" s="180">
        <v>357.64240610000002</v>
      </c>
      <c r="E67" s="180">
        <v>-77.167847120000005</v>
      </c>
      <c r="F67" s="180">
        <v>725.08083409999995</v>
      </c>
      <c r="G67" s="180">
        <v>484.78750489999999</v>
      </c>
      <c r="H67" s="180">
        <v>1735.207692</v>
      </c>
      <c r="I67" s="180" t="s">
        <v>363</v>
      </c>
      <c r="J67" s="180">
        <v>886.21770779999997</v>
      </c>
      <c r="K67" s="180">
        <v>-413.6706787</v>
      </c>
      <c r="L67" s="180">
        <v>-6.919378751</v>
      </c>
      <c r="M67" s="180">
        <v>861.9254876</v>
      </c>
      <c r="N67" s="180">
        <v>1325.382276</v>
      </c>
      <c r="O67" s="180">
        <v>1562.19661</v>
      </c>
    </row>
    <row r="68" spans="1:15" x14ac:dyDescent="0.55000000000000004">
      <c r="A68" s="179">
        <v>44220</v>
      </c>
      <c r="B68" t="s">
        <v>426</v>
      </c>
      <c r="C68" s="180">
        <v>-129.2567067</v>
      </c>
      <c r="D68" s="180">
        <v>363.11945969999999</v>
      </c>
      <c r="E68" s="180">
        <v>-55.23538946</v>
      </c>
      <c r="F68" s="180">
        <v>748.0080686</v>
      </c>
      <c r="G68" s="180">
        <v>532.1817562</v>
      </c>
      <c r="H68" s="180">
        <v>1764.4088489999999</v>
      </c>
      <c r="I68" s="180" t="s">
        <v>363</v>
      </c>
      <c r="J68" s="180">
        <v>913.3007715</v>
      </c>
      <c r="K68" s="180">
        <v>-407.36983789999999</v>
      </c>
      <c r="L68" s="180">
        <v>-13.429442140000001</v>
      </c>
      <c r="M68" s="180">
        <v>895.61590520000004</v>
      </c>
      <c r="N68" s="180">
        <v>1408.0466739999999</v>
      </c>
      <c r="O68" s="180">
        <v>1626.106603</v>
      </c>
    </row>
    <row r="69" spans="1:15" x14ac:dyDescent="0.55000000000000004">
      <c r="A69" s="179">
        <v>44227</v>
      </c>
      <c r="B69" t="s">
        <v>427</v>
      </c>
      <c r="C69" s="180">
        <v>-129.72591320000001</v>
      </c>
      <c r="D69" s="180">
        <v>368.78039519999999</v>
      </c>
      <c r="E69" s="180">
        <v>-41.835087870000002</v>
      </c>
      <c r="F69" s="180">
        <v>767.61591169999997</v>
      </c>
      <c r="G69" s="180">
        <v>559.88839440000004</v>
      </c>
      <c r="H69" s="180">
        <v>1788.8789810000001</v>
      </c>
      <c r="I69" s="180">
        <v>-235.40906480000001</v>
      </c>
      <c r="J69" s="180">
        <v>929.15697079999995</v>
      </c>
      <c r="K69" s="180">
        <v>-413.94378010000003</v>
      </c>
      <c r="L69" s="180">
        <v>-25.21772459</v>
      </c>
      <c r="M69" s="180">
        <v>914.22781869999994</v>
      </c>
      <c r="N69" s="180">
        <v>1495.2237970000001</v>
      </c>
      <c r="O69" s="180">
        <v>1679.2126390000001</v>
      </c>
    </row>
    <row r="70" spans="1:15" x14ac:dyDescent="0.55000000000000004">
      <c r="A70" s="179">
        <v>44234</v>
      </c>
      <c r="B70" t="s">
        <v>428</v>
      </c>
      <c r="C70" s="180">
        <v>-124.2621776</v>
      </c>
      <c r="D70" s="180">
        <v>374.91416980000002</v>
      </c>
      <c r="E70" s="180">
        <v>-38.96236597</v>
      </c>
      <c r="F70" s="180">
        <v>782.04147009999997</v>
      </c>
      <c r="G70" s="180">
        <v>568.63923920000002</v>
      </c>
      <c r="H70" s="180">
        <v>1803.0621160000001</v>
      </c>
      <c r="I70" s="180" t="s">
        <v>363</v>
      </c>
      <c r="J70" s="180">
        <v>942.94015979999995</v>
      </c>
      <c r="K70" s="180">
        <v>-410.68606990000001</v>
      </c>
      <c r="L70" s="180">
        <v>-32.472352110000003</v>
      </c>
      <c r="M70" s="180">
        <v>914.78883350000001</v>
      </c>
      <c r="N70" s="180">
        <v>1571.9914490000001</v>
      </c>
      <c r="O70" s="180">
        <v>1725.2255749999999</v>
      </c>
    </row>
    <row r="71" spans="1:15" x14ac:dyDescent="0.55000000000000004">
      <c r="A71" s="179">
        <v>44241</v>
      </c>
      <c r="B71" t="s">
        <v>429</v>
      </c>
      <c r="C71" s="180">
        <v>-124.3280991</v>
      </c>
      <c r="D71" s="180">
        <v>370.9869779</v>
      </c>
      <c r="E71" s="180">
        <v>-50.298436240000001</v>
      </c>
      <c r="F71" s="180">
        <v>790.57281009999997</v>
      </c>
      <c r="G71" s="180">
        <v>567.71671760000004</v>
      </c>
      <c r="H71" s="180">
        <v>1803.01242</v>
      </c>
      <c r="I71" s="180" t="s">
        <v>363</v>
      </c>
      <c r="J71" s="180">
        <v>951.82033009999998</v>
      </c>
      <c r="K71" s="180">
        <v>-405.28256249999998</v>
      </c>
      <c r="L71" s="180">
        <v>-42.408969820000003</v>
      </c>
      <c r="M71" s="180">
        <v>915.80259720000004</v>
      </c>
      <c r="N71" s="180">
        <v>1624.1135790000001</v>
      </c>
      <c r="O71" s="180">
        <v>1755.7847200000001</v>
      </c>
    </row>
    <row r="72" spans="1:15" x14ac:dyDescent="0.55000000000000004">
      <c r="A72" s="179">
        <v>44248</v>
      </c>
      <c r="B72" t="s">
        <v>430</v>
      </c>
      <c r="C72" s="180">
        <v>-124.82057210000001</v>
      </c>
      <c r="D72" s="180">
        <v>366.6920222</v>
      </c>
      <c r="E72" s="180">
        <v>-75.327240869999997</v>
      </c>
      <c r="F72" s="180">
        <v>801.17469080000001</v>
      </c>
      <c r="G72" s="180">
        <v>554.8204849</v>
      </c>
      <c r="H72" s="180">
        <v>1816.2579639999999</v>
      </c>
      <c r="I72" s="180" t="s">
        <v>363</v>
      </c>
      <c r="J72" s="180">
        <v>956.88057140000001</v>
      </c>
      <c r="K72" s="180">
        <v>-408.07209879999999</v>
      </c>
      <c r="L72" s="180">
        <v>-46.62296894</v>
      </c>
      <c r="M72" s="180">
        <v>910.69440940000004</v>
      </c>
      <c r="N72" s="180">
        <v>1657.7537649999999</v>
      </c>
      <c r="O72" s="180">
        <v>1781.3612129999999</v>
      </c>
    </row>
    <row r="73" spans="1:15" x14ac:dyDescent="0.55000000000000004">
      <c r="A73" s="179">
        <v>44255</v>
      </c>
      <c r="B73" t="s">
        <v>431</v>
      </c>
      <c r="C73" s="180">
        <v>-123.1182443</v>
      </c>
      <c r="D73" s="180">
        <v>361.320044</v>
      </c>
      <c r="E73" s="180">
        <v>-114.25520299999999</v>
      </c>
      <c r="F73" s="180">
        <v>801.69084280000004</v>
      </c>
      <c r="G73" s="180">
        <v>518.42736379999997</v>
      </c>
      <c r="H73" s="180">
        <v>1825.1799880000001</v>
      </c>
      <c r="I73" s="180">
        <v>-279.5555531</v>
      </c>
      <c r="J73" s="180">
        <v>940.05774380000003</v>
      </c>
      <c r="K73" s="180">
        <v>-411.60291050000001</v>
      </c>
      <c r="L73" s="180">
        <v>-54.856055089999998</v>
      </c>
      <c r="M73" s="180">
        <v>896.3343979</v>
      </c>
      <c r="N73" s="180">
        <v>1673.2081639999999</v>
      </c>
      <c r="O73" s="180">
        <v>1800.698877</v>
      </c>
    </row>
    <row r="74" spans="1:15" x14ac:dyDescent="0.55000000000000004">
      <c r="A74" s="179">
        <v>44262</v>
      </c>
      <c r="B74" t="s">
        <v>432</v>
      </c>
      <c r="C74" s="180">
        <v>-119.7329773</v>
      </c>
      <c r="D74" s="180">
        <v>357.78688469999997</v>
      </c>
      <c r="E74" s="180">
        <v>-157.001993</v>
      </c>
      <c r="F74" s="180">
        <v>796.4937261</v>
      </c>
      <c r="G74" s="180">
        <v>469.88413209999999</v>
      </c>
      <c r="H74" s="180">
        <v>1840.4398619999999</v>
      </c>
      <c r="I74" s="180" t="s">
        <v>363</v>
      </c>
      <c r="J74" s="180">
        <v>921.90725789999999</v>
      </c>
      <c r="K74" s="180">
        <v>-409.20351909999999</v>
      </c>
      <c r="L74" s="180">
        <v>-61.7715356</v>
      </c>
      <c r="M74" s="180">
        <v>868.48050309999996</v>
      </c>
      <c r="N74" s="180">
        <v>1678.3351950000001</v>
      </c>
      <c r="O74" s="180">
        <v>1811.671045</v>
      </c>
    </row>
    <row r="75" spans="1:15" x14ac:dyDescent="0.55000000000000004">
      <c r="A75" s="179">
        <v>44269</v>
      </c>
      <c r="B75" t="s">
        <v>433</v>
      </c>
      <c r="C75" s="180">
        <v>-116.02198009999999</v>
      </c>
      <c r="D75" s="180">
        <v>348.78980630000001</v>
      </c>
      <c r="E75" s="180">
        <v>-184.12943279999999</v>
      </c>
      <c r="F75" s="180">
        <v>793.27815850000002</v>
      </c>
      <c r="G75" s="180">
        <v>429.45050930000002</v>
      </c>
      <c r="H75" s="180">
        <v>1869.0115410000001</v>
      </c>
      <c r="I75" s="180" t="s">
        <v>363</v>
      </c>
      <c r="J75" s="180">
        <v>910.17378699999995</v>
      </c>
      <c r="K75" s="180">
        <v>-411.52488149999999</v>
      </c>
      <c r="L75" s="180">
        <v>-64.317087330000007</v>
      </c>
      <c r="M75" s="180">
        <v>861.09872889999997</v>
      </c>
      <c r="N75" s="180">
        <v>1668.3611619999999</v>
      </c>
      <c r="O75" s="180">
        <v>1816.6927459999999</v>
      </c>
    </row>
    <row r="76" spans="1:15" x14ac:dyDescent="0.55000000000000004">
      <c r="A76" s="179">
        <v>44276</v>
      </c>
      <c r="B76" t="s">
        <v>434</v>
      </c>
      <c r="C76" s="180">
        <v>-111.1011281</v>
      </c>
      <c r="D76" s="180">
        <v>338.50555450000002</v>
      </c>
      <c r="E76" s="180">
        <v>-223.74547200000001</v>
      </c>
      <c r="F76" s="180">
        <v>801.21325379999996</v>
      </c>
      <c r="G76" s="180">
        <v>396.81422049999998</v>
      </c>
      <c r="H76" s="180">
        <v>1908.6189649999999</v>
      </c>
      <c r="I76" s="180" t="s">
        <v>363</v>
      </c>
      <c r="J76" s="180">
        <v>895.28421609999998</v>
      </c>
      <c r="K76" s="180">
        <v>-413.53412789999999</v>
      </c>
      <c r="L76" s="180">
        <v>-66.507899080000001</v>
      </c>
      <c r="M76" s="180">
        <v>843.20530810000002</v>
      </c>
      <c r="N76" s="180">
        <v>1652.3173810000001</v>
      </c>
      <c r="O76" s="180">
        <v>1820.3369190000001</v>
      </c>
    </row>
    <row r="77" spans="1:15" x14ac:dyDescent="0.55000000000000004">
      <c r="A77" s="179">
        <v>44283</v>
      </c>
      <c r="B77" t="s">
        <v>435</v>
      </c>
      <c r="C77" s="180">
        <v>-109.24369059999999</v>
      </c>
      <c r="D77" s="180">
        <v>332.2667045</v>
      </c>
      <c r="E77" s="180">
        <v>-245.81554510000001</v>
      </c>
      <c r="F77" s="180">
        <v>810.687906</v>
      </c>
      <c r="G77" s="180">
        <v>375.1862132</v>
      </c>
      <c r="H77" s="180">
        <v>1963.555836</v>
      </c>
      <c r="I77" s="180" t="s">
        <v>363</v>
      </c>
      <c r="J77" s="180">
        <v>887.72005790000003</v>
      </c>
      <c r="K77" s="180">
        <v>-412.89038879999998</v>
      </c>
      <c r="L77" s="180">
        <v>-69.532934530000006</v>
      </c>
      <c r="M77" s="180">
        <v>838.57939620000002</v>
      </c>
      <c r="N77" s="180">
        <v>1642.897543</v>
      </c>
      <c r="O77" s="180">
        <v>1826.3732930000001</v>
      </c>
    </row>
    <row r="78" spans="1:15" x14ac:dyDescent="0.55000000000000004">
      <c r="A78" s="179">
        <v>44286</v>
      </c>
      <c r="B78" t="s">
        <v>436</v>
      </c>
      <c r="C78" s="180" t="s">
        <v>363</v>
      </c>
      <c r="D78" s="180" t="s">
        <v>363</v>
      </c>
      <c r="E78" s="180" t="s">
        <v>363</v>
      </c>
      <c r="F78" s="180" t="s">
        <v>363</v>
      </c>
      <c r="G78" s="180" t="s">
        <v>363</v>
      </c>
      <c r="H78" s="180" t="s">
        <v>363</v>
      </c>
      <c r="I78" s="180">
        <v>-299.29283429999998</v>
      </c>
      <c r="J78" s="180" t="s">
        <v>363</v>
      </c>
      <c r="K78" s="180" t="s">
        <v>363</v>
      </c>
      <c r="L78" s="180" t="s">
        <v>363</v>
      </c>
      <c r="M78" s="180" t="s">
        <v>363</v>
      </c>
      <c r="N78" s="180" t="s">
        <v>363</v>
      </c>
      <c r="O78" s="180" t="s">
        <v>363</v>
      </c>
    </row>
    <row r="79" spans="1:15" x14ac:dyDescent="0.55000000000000004">
      <c r="A79" s="179">
        <v>44290</v>
      </c>
      <c r="B79" t="s">
        <v>437</v>
      </c>
      <c r="C79" s="180">
        <v>-105.928223</v>
      </c>
      <c r="D79" s="180">
        <v>324.71441240000001</v>
      </c>
      <c r="E79" s="180">
        <v>-272.01408079999999</v>
      </c>
      <c r="F79" s="180">
        <v>828.56634329999997</v>
      </c>
      <c r="G79" s="180">
        <v>362.7023739</v>
      </c>
      <c r="H79" s="180">
        <v>2018.356873</v>
      </c>
      <c r="I79" s="180" t="s">
        <v>363</v>
      </c>
      <c r="J79" s="180">
        <v>889.35633849999999</v>
      </c>
      <c r="K79" s="180">
        <v>-406.47250450000001</v>
      </c>
      <c r="L79" s="180">
        <v>-71.712051549999998</v>
      </c>
      <c r="M79" s="180">
        <v>826.78824220000001</v>
      </c>
      <c r="N79" s="180">
        <v>1611.019636</v>
      </c>
      <c r="O79" s="180">
        <v>1828.304116</v>
      </c>
    </row>
    <row r="80" spans="1:15" x14ac:dyDescent="0.55000000000000004">
      <c r="A80" s="179">
        <v>44297</v>
      </c>
      <c r="B80" t="s">
        <v>438</v>
      </c>
      <c r="C80" s="180">
        <v>-108.731829</v>
      </c>
      <c r="D80" s="180">
        <v>322.07439369999997</v>
      </c>
      <c r="E80" s="180">
        <v>-292.60478810000001</v>
      </c>
      <c r="F80" s="180">
        <v>846.7592181</v>
      </c>
      <c r="G80" s="180">
        <v>359.60584770000003</v>
      </c>
      <c r="H80" s="180">
        <v>2065.839399</v>
      </c>
      <c r="I80" s="180" t="s">
        <v>363</v>
      </c>
      <c r="J80" s="180">
        <v>897.80560219999995</v>
      </c>
      <c r="K80" s="180">
        <v>-408.7158379</v>
      </c>
      <c r="L80" s="180">
        <v>-75.614191349999999</v>
      </c>
      <c r="M80" s="180">
        <v>820.04622170000005</v>
      </c>
      <c r="N80" s="180">
        <v>1590.9967979999999</v>
      </c>
      <c r="O80" s="180">
        <v>1837.419954</v>
      </c>
    </row>
    <row r="81" spans="1:15" x14ac:dyDescent="0.55000000000000004">
      <c r="A81" s="179">
        <v>44304</v>
      </c>
      <c r="B81" t="s">
        <v>439</v>
      </c>
      <c r="C81" s="180">
        <v>-101.77904119999999</v>
      </c>
      <c r="D81" s="180">
        <v>319.35556860000003</v>
      </c>
      <c r="E81" s="180">
        <v>-306.31472439999999</v>
      </c>
      <c r="F81" s="180">
        <v>869.30675450000001</v>
      </c>
      <c r="G81" s="180">
        <v>366.36623889999998</v>
      </c>
      <c r="H81" s="180">
        <v>2107.5572309999998</v>
      </c>
      <c r="I81" s="180" t="s">
        <v>363</v>
      </c>
      <c r="J81" s="180">
        <v>908.72384439999996</v>
      </c>
      <c r="K81" s="180">
        <v>-410.3349394</v>
      </c>
      <c r="L81" s="180">
        <v>-74.530480190000006</v>
      </c>
      <c r="M81" s="180">
        <v>814.38686150000001</v>
      </c>
      <c r="N81" s="180">
        <v>1568.5607219999999</v>
      </c>
      <c r="O81" s="180">
        <v>1842.1755209999999</v>
      </c>
    </row>
    <row r="82" spans="1:15" x14ac:dyDescent="0.55000000000000004">
      <c r="A82" s="179">
        <v>44311</v>
      </c>
      <c r="B82" t="s">
        <v>440</v>
      </c>
      <c r="C82" s="180">
        <v>-95.299337679999994</v>
      </c>
      <c r="D82" s="180">
        <v>317.13585139999998</v>
      </c>
      <c r="E82" s="180">
        <v>-307.26083039999997</v>
      </c>
      <c r="F82" s="180">
        <v>896.00427160000004</v>
      </c>
      <c r="G82" s="180">
        <v>380.3256361</v>
      </c>
      <c r="H82" s="180">
        <v>2151.2695140000001</v>
      </c>
      <c r="I82" s="180" t="s">
        <v>363</v>
      </c>
      <c r="J82" s="180">
        <v>920.69023790000006</v>
      </c>
      <c r="K82" s="180">
        <v>-416.2456353</v>
      </c>
      <c r="L82" s="180">
        <v>-77.064337199999997</v>
      </c>
      <c r="M82" s="180">
        <v>810.38101859999995</v>
      </c>
      <c r="N82" s="180">
        <v>1560.090931</v>
      </c>
      <c r="O82" s="180">
        <v>1853.6529230000001</v>
      </c>
    </row>
    <row r="83" spans="1:15" x14ac:dyDescent="0.55000000000000004">
      <c r="A83" s="179">
        <v>44316</v>
      </c>
      <c r="B83" t="s">
        <v>441</v>
      </c>
      <c r="C83" s="180" t="s">
        <v>363</v>
      </c>
      <c r="D83" s="180" t="s">
        <v>363</v>
      </c>
      <c r="E83" s="180" t="s">
        <v>363</v>
      </c>
      <c r="F83" s="180" t="s">
        <v>363</v>
      </c>
      <c r="G83" s="180" t="s">
        <v>363</v>
      </c>
      <c r="H83" s="180" t="s">
        <v>363</v>
      </c>
      <c r="I83" s="180">
        <v>-284.9613104</v>
      </c>
      <c r="J83" s="180" t="s">
        <v>363</v>
      </c>
      <c r="K83" s="180" t="s">
        <v>363</v>
      </c>
      <c r="L83" s="180" t="s">
        <v>363</v>
      </c>
      <c r="M83" s="180" t="s">
        <v>363</v>
      </c>
      <c r="N83" s="180" t="s">
        <v>363</v>
      </c>
      <c r="O83" s="180" t="s">
        <v>363</v>
      </c>
    </row>
    <row r="84" spans="1:15" x14ac:dyDescent="0.55000000000000004">
      <c r="A84" s="179">
        <v>44318</v>
      </c>
      <c r="B84" t="s">
        <v>442</v>
      </c>
      <c r="C84" s="180">
        <v>-87.338337510000002</v>
      </c>
      <c r="D84" s="180">
        <v>321.85110859999998</v>
      </c>
      <c r="E84" s="180">
        <v>-308.8606097</v>
      </c>
      <c r="F84" s="180">
        <v>917.32372220000002</v>
      </c>
      <c r="G84" s="180">
        <v>398.02041159999999</v>
      </c>
      <c r="H84" s="180">
        <v>2184.58547</v>
      </c>
      <c r="I84" s="180" t="s">
        <v>363</v>
      </c>
      <c r="J84" s="180">
        <v>933.61161360000006</v>
      </c>
      <c r="K84" s="180">
        <v>-410.56902639999998</v>
      </c>
      <c r="L84" s="180">
        <v>-77.711445299999994</v>
      </c>
      <c r="M84" s="180">
        <v>805.84368810000001</v>
      </c>
      <c r="N84" s="180">
        <v>1546.7888</v>
      </c>
      <c r="O84" s="180">
        <v>1865.703444</v>
      </c>
    </row>
    <row r="85" spans="1:15" x14ac:dyDescent="0.55000000000000004">
      <c r="A85" s="179">
        <v>44325</v>
      </c>
      <c r="B85" t="s">
        <v>443</v>
      </c>
      <c r="C85" s="180">
        <v>-77.174781019999998</v>
      </c>
      <c r="D85" s="180">
        <v>323.83440619999999</v>
      </c>
      <c r="E85" s="180">
        <v>-301.10254029999999</v>
      </c>
      <c r="F85" s="180">
        <v>937.10658239999998</v>
      </c>
      <c r="G85" s="180">
        <v>418.83555100000001</v>
      </c>
      <c r="H85" s="180">
        <v>2205.1859679999998</v>
      </c>
      <c r="I85" s="180" t="s">
        <v>363</v>
      </c>
      <c r="J85" s="180">
        <v>943.21384369999998</v>
      </c>
      <c r="K85" s="180">
        <v>-411.9930554</v>
      </c>
      <c r="L85" s="180">
        <v>-78.518381300000001</v>
      </c>
      <c r="M85" s="180">
        <v>812.11327500000004</v>
      </c>
      <c r="N85" s="180">
        <v>1514.702704</v>
      </c>
      <c r="O85" s="180">
        <v>1875.2079699999999</v>
      </c>
    </row>
    <row r="86" spans="1:15" x14ac:dyDescent="0.55000000000000004">
      <c r="A86" s="179">
        <v>44332</v>
      </c>
      <c r="B86" t="s">
        <v>444</v>
      </c>
      <c r="C86" s="180">
        <v>-71.749822800000004</v>
      </c>
      <c r="D86" s="180">
        <v>325.02963849999998</v>
      </c>
      <c r="E86" s="180">
        <v>-302.46149259999999</v>
      </c>
      <c r="F86" s="180">
        <v>944.13099580000005</v>
      </c>
      <c r="G86" s="180">
        <v>427.85099500000001</v>
      </c>
      <c r="H86" s="180">
        <v>2219.362478</v>
      </c>
      <c r="I86" s="180" t="s">
        <v>363</v>
      </c>
      <c r="J86" s="180">
        <v>950.64989449999996</v>
      </c>
      <c r="K86" s="180">
        <v>-420.94688180000003</v>
      </c>
      <c r="L86" s="180">
        <v>-75.438770480000002</v>
      </c>
      <c r="M86" s="180">
        <v>817.79232000000002</v>
      </c>
      <c r="N86" s="180">
        <v>1523.4070750000001</v>
      </c>
      <c r="O86" s="180">
        <v>1885.5607600000001</v>
      </c>
    </row>
    <row r="87" spans="1:15" x14ac:dyDescent="0.55000000000000004">
      <c r="A87" s="179">
        <v>44339</v>
      </c>
      <c r="B87" t="s">
        <v>445</v>
      </c>
      <c r="C87" s="180">
        <v>-66.441196770000005</v>
      </c>
      <c r="D87" s="180">
        <v>330.42788560000002</v>
      </c>
      <c r="E87" s="180">
        <v>-296.07957750000003</v>
      </c>
      <c r="F87" s="180">
        <v>948.81196050000005</v>
      </c>
      <c r="G87" s="180">
        <v>432.5231976</v>
      </c>
      <c r="H87" s="180">
        <v>2235.1126819999999</v>
      </c>
      <c r="I87" s="180" t="s">
        <v>363</v>
      </c>
      <c r="J87" s="180">
        <v>959.80957190000004</v>
      </c>
      <c r="K87" s="180">
        <v>-417.96227299999998</v>
      </c>
      <c r="L87" s="180">
        <v>-80.233607579999997</v>
      </c>
      <c r="M87" s="180">
        <v>818.96356149999997</v>
      </c>
      <c r="N87" s="180">
        <v>1517.350522</v>
      </c>
      <c r="O87" s="180">
        <v>1898.4235000000001</v>
      </c>
    </row>
    <row r="88" spans="1:15" x14ac:dyDescent="0.55000000000000004">
      <c r="A88" s="179">
        <v>44346</v>
      </c>
      <c r="B88" t="s">
        <v>446</v>
      </c>
      <c r="C88" s="180">
        <v>-58.247532200000002</v>
      </c>
      <c r="D88" s="180">
        <v>325.1872515</v>
      </c>
      <c r="E88" s="180">
        <v>-292.0027207</v>
      </c>
      <c r="F88" s="180">
        <v>950.78164400000003</v>
      </c>
      <c r="G88" s="180">
        <v>433.42903280000002</v>
      </c>
      <c r="H88" s="180">
        <v>2246.039096</v>
      </c>
      <c r="I88" s="180" t="s">
        <v>363</v>
      </c>
      <c r="J88" s="180">
        <v>958.55761340000004</v>
      </c>
      <c r="K88" s="180">
        <v>-423.95099779999998</v>
      </c>
      <c r="L88" s="180">
        <v>-78.686005690000002</v>
      </c>
      <c r="M88" s="180">
        <v>817.53641849999997</v>
      </c>
      <c r="N88" s="180">
        <v>1511.880418</v>
      </c>
      <c r="O88" s="180">
        <v>1907.335683</v>
      </c>
    </row>
    <row r="89" spans="1:15" x14ac:dyDescent="0.55000000000000004">
      <c r="A89" s="179">
        <v>44347</v>
      </c>
      <c r="B89" t="s">
        <v>447</v>
      </c>
      <c r="C89" s="180" t="s">
        <v>363</v>
      </c>
      <c r="D89" s="180" t="s">
        <v>363</v>
      </c>
      <c r="E89" s="180" t="s">
        <v>363</v>
      </c>
      <c r="F89" s="180" t="s">
        <v>363</v>
      </c>
      <c r="G89" s="180" t="s">
        <v>363</v>
      </c>
      <c r="H89" s="180" t="s">
        <v>363</v>
      </c>
      <c r="I89" s="180">
        <v>-248.18962669999999</v>
      </c>
      <c r="J89" s="180" t="s">
        <v>363</v>
      </c>
      <c r="K89" s="180" t="s">
        <v>363</v>
      </c>
      <c r="L89" s="180" t="s">
        <v>363</v>
      </c>
      <c r="M89" s="180" t="s">
        <v>363</v>
      </c>
      <c r="N89" s="180" t="s">
        <v>363</v>
      </c>
      <c r="O89" s="180" t="s">
        <v>363</v>
      </c>
    </row>
    <row r="90" spans="1:15" x14ac:dyDescent="0.55000000000000004">
      <c r="A90" s="179">
        <v>44353</v>
      </c>
      <c r="B90" t="s">
        <v>448</v>
      </c>
      <c r="C90" s="180">
        <v>-55.979054310000002</v>
      </c>
      <c r="D90" s="180">
        <v>328.61533539999999</v>
      </c>
      <c r="E90" s="180">
        <v>-288.26990239999998</v>
      </c>
      <c r="F90" s="180">
        <v>953.15772300000003</v>
      </c>
      <c r="G90" s="180">
        <v>444.44684940000002</v>
      </c>
      <c r="H90" s="180">
        <v>2259.9538750000002</v>
      </c>
      <c r="I90" s="180" t="s">
        <v>363</v>
      </c>
      <c r="J90" s="180">
        <v>969.63890140000001</v>
      </c>
      <c r="K90" s="180">
        <v>-429.70563559999999</v>
      </c>
      <c r="L90" s="180">
        <v>-80.483095039999995</v>
      </c>
      <c r="M90" s="180">
        <v>815.93211289999999</v>
      </c>
      <c r="N90" s="180">
        <v>1505.744694</v>
      </c>
      <c r="O90" s="180">
        <v>1917.7912020000001</v>
      </c>
    </row>
    <row r="91" spans="1:15" x14ac:dyDescent="0.55000000000000004">
      <c r="A91" s="179">
        <v>44360</v>
      </c>
      <c r="B91" t="s">
        <v>449</v>
      </c>
      <c r="C91" s="180">
        <v>-49.266686409999998</v>
      </c>
      <c r="D91" s="180">
        <v>325.0559073</v>
      </c>
      <c r="E91" s="180">
        <v>-281.13110239999997</v>
      </c>
      <c r="F91" s="180">
        <v>954.22859010000002</v>
      </c>
      <c r="G91" s="180">
        <v>448.33955700000001</v>
      </c>
      <c r="H91" s="180">
        <v>2268.1404029999999</v>
      </c>
      <c r="I91" s="180" t="s">
        <v>363</v>
      </c>
      <c r="J91" s="180">
        <v>977.31952090000004</v>
      </c>
      <c r="K91" s="180">
        <v>-437.29395469999997</v>
      </c>
      <c r="L91" s="180">
        <v>-78.822444140000002</v>
      </c>
      <c r="M91" s="180">
        <v>816.36517700000002</v>
      </c>
      <c r="N91" s="180">
        <v>1508.816221</v>
      </c>
      <c r="O91" s="180">
        <v>1925.9770739999999</v>
      </c>
    </row>
    <row r="92" spans="1:15" x14ac:dyDescent="0.55000000000000004">
      <c r="A92" s="179">
        <v>44367</v>
      </c>
      <c r="B92" t="s">
        <v>450</v>
      </c>
      <c r="C92" s="180">
        <v>-43.22904527</v>
      </c>
      <c r="D92" s="180">
        <v>323.28276049999999</v>
      </c>
      <c r="E92" s="180">
        <v>-283.5565742</v>
      </c>
      <c r="F92" s="180">
        <v>959.78463999999997</v>
      </c>
      <c r="G92" s="180">
        <v>477.7267579</v>
      </c>
      <c r="H92" s="180">
        <v>2275.183931</v>
      </c>
      <c r="I92" s="180" t="s">
        <v>363</v>
      </c>
      <c r="J92" s="180">
        <v>985.08166319999998</v>
      </c>
      <c r="K92" s="180">
        <v>-433.56807049999998</v>
      </c>
      <c r="L92" s="180">
        <v>-77.298231700000002</v>
      </c>
      <c r="M92" s="180">
        <v>813.94395499999996</v>
      </c>
      <c r="N92" s="180">
        <v>1509.374814</v>
      </c>
      <c r="O92" s="180">
        <v>1935.828835</v>
      </c>
    </row>
    <row r="93" spans="1:15" x14ac:dyDescent="0.55000000000000004">
      <c r="A93" s="179">
        <v>44374</v>
      </c>
      <c r="B93" t="s">
        <v>451</v>
      </c>
      <c r="C93" s="180">
        <v>-39.704179629999999</v>
      </c>
      <c r="D93" s="180">
        <v>320.82662370000003</v>
      </c>
      <c r="E93" s="180">
        <v>-284.22744940000001</v>
      </c>
      <c r="F93" s="180">
        <v>946.48631009999997</v>
      </c>
      <c r="G93" s="180">
        <v>480.88526230000002</v>
      </c>
      <c r="H93" s="180">
        <v>2303.5767059999998</v>
      </c>
      <c r="I93" s="180" t="s">
        <v>363</v>
      </c>
      <c r="J93" s="180">
        <v>982.21089340000003</v>
      </c>
      <c r="K93" s="180">
        <v>-447.24265059999999</v>
      </c>
      <c r="L93" s="180">
        <v>-74.963185010000004</v>
      </c>
      <c r="M93" s="180">
        <v>812.66444750000005</v>
      </c>
      <c r="N93" s="180">
        <v>1498.8201959999999</v>
      </c>
      <c r="O93" s="180">
        <v>1945.0852500000001</v>
      </c>
    </row>
    <row r="94" spans="1:15" x14ac:dyDescent="0.55000000000000004">
      <c r="A94" s="179">
        <v>44377</v>
      </c>
      <c r="B94" t="s">
        <v>452</v>
      </c>
      <c r="C94" s="180" t="s">
        <v>363</v>
      </c>
      <c r="D94" s="180" t="s">
        <v>363</v>
      </c>
      <c r="E94" s="180" t="s">
        <v>363</v>
      </c>
      <c r="F94" s="180" t="s">
        <v>363</v>
      </c>
      <c r="G94" s="180" t="s">
        <v>363</v>
      </c>
      <c r="H94" s="180" t="s">
        <v>363</v>
      </c>
      <c r="I94" s="180">
        <v>-226.64196419999999</v>
      </c>
      <c r="J94" s="180" t="s">
        <v>363</v>
      </c>
      <c r="K94" s="180" t="s">
        <v>363</v>
      </c>
      <c r="L94" s="180" t="s">
        <v>363</v>
      </c>
      <c r="M94" s="180" t="s">
        <v>363</v>
      </c>
      <c r="N94" s="180" t="s">
        <v>363</v>
      </c>
      <c r="O94" s="180" t="s">
        <v>363</v>
      </c>
    </row>
    <row r="95" spans="1:15" x14ac:dyDescent="0.55000000000000004">
      <c r="A95" s="179">
        <v>44381</v>
      </c>
      <c r="B95" t="s">
        <v>453</v>
      </c>
      <c r="C95" s="180">
        <v>-37.784698339999998</v>
      </c>
      <c r="D95" s="180">
        <v>340.38377680000002</v>
      </c>
      <c r="E95" s="180">
        <v>-268.55649340000002</v>
      </c>
      <c r="F95" s="180">
        <v>936.92859899999996</v>
      </c>
      <c r="G95" s="180">
        <v>480.27978289999999</v>
      </c>
      <c r="H95" s="180">
        <v>2323.4052660000002</v>
      </c>
      <c r="I95" s="180" t="s">
        <v>363</v>
      </c>
      <c r="J95" s="180">
        <v>983.63754370000004</v>
      </c>
      <c r="K95" s="180">
        <v>-460.56610030000002</v>
      </c>
      <c r="L95" s="180">
        <v>-71.906963630000007</v>
      </c>
      <c r="M95" s="180">
        <v>808.69797410000001</v>
      </c>
      <c r="N95" s="180">
        <v>1491.279927</v>
      </c>
      <c r="O95" s="180">
        <v>1956.492364</v>
      </c>
    </row>
    <row r="96" spans="1:15" x14ac:dyDescent="0.55000000000000004">
      <c r="A96" s="179">
        <v>44388</v>
      </c>
      <c r="B96" t="s">
        <v>454</v>
      </c>
      <c r="C96" s="180">
        <v>-35.903994449999999</v>
      </c>
      <c r="D96" s="180">
        <v>339.4775017</v>
      </c>
      <c r="E96" s="180">
        <v>-273.14940799999999</v>
      </c>
      <c r="F96" s="180">
        <v>927.32045919999996</v>
      </c>
      <c r="G96" s="180">
        <v>472.95205290000001</v>
      </c>
      <c r="H96" s="180">
        <v>2332.5790809999999</v>
      </c>
      <c r="I96" s="180" t="s">
        <v>363</v>
      </c>
      <c r="J96" s="180">
        <v>983.14258340000003</v>
      </c>
      <c r="K96" s="180">
        <v>-458.67389739999999</v>
      </c>
      <c r="L96" s="180">
        <v>-68.827352809999994</v>
      </c>
      <c r="M96" s="180">
        <v>807.41846659999999</v>
      </c>
      <c r="N96" s="180">
        <v>1499.6206990000001</v>
      </c>
      <c r="O96" s="180">
        <v>1966.4017980000001</v>
      </c>
    </row>
    <row r="97" spans="1:15" x14ac:dyDescent="0.55000000000000004">
      <c r="A97" s="179">
        <v>44395</v>
      </c>
      <c r="B97" t="s">
        <v>455</v>
      </c>
      <c r="C97" s="180">
        <v>-31.533781489999999</v>
      </c>
      <c r="D97" s="180">
        <v>339.01779699999997</v>
      </c>
      <c r="E97" s="180">
        <v>-257.30643270000002</v>
      </c>
      <c r="F97" s="180">
        <v>923.12598260000004</v>
      </c>
      <c r="G97" s="180">
        <v>482.08191820000002</v>
      </c>
      <c r="H97" s="180">
        <v>2331.9893590000001</v>
      </c>
      <c r="I97" s="180" t="s">
        <v>363</v>
      </c>
      <c r="J97" s="180">
        <v>990.71838769999999</v>
      </c>
      <c r="K97" s="180">
        <v>-457.5229698</v>
      </c>
      <c r="L97" s="180">
        <v>-64.601658970000003</v>
      </c>
      <c r="M97" s="180">
        <v>809.7609496</v>
      </c>
      <c r="N97" s="180">
        <v>1506.348737</v>
      </c>
      <c r="O97" s="180">
        <v>1977.243001</v>
      </c>
    </row>
    <row r="98" spans="1:15" x14ac:dyDescent="0.55000000000000004">
      <c r="A98" s="179">
        <v>44402</v>
      </c>
      <c r="B98" t="s">
        <v>456</v>
      </c>
      <c r="C98" s="180">
        <v>-29.412657729999999</v>
      </c>
      <c r="D98" s="180">
        <v>341.13243879999999</v>
      </c>
      <c r="E98" s="180">
        <v>-248.206613</v>
      </c>
      <c r="F98" s="180">
        <v>932.91803860000005</v>
      </c>
      <c r="G98" s="180">
        <v>485.8387505</v>
      </c>
      <c r="H98" s="180">
        <v>2340.3779829999999</v>
      </c>
      <c r="I98" s="180" t="s">
        <v>363</v>
      </c>
      <c r="J98" s="180">
        <v>991.36474769999995</v>
      </c>
      <c r="K98" s="180">
        <v>-461.09279600000002</v>
      </c>
      <c r="L98" s="180">
        <v>-56.926021349999999</v>
      </c>
      <c r="M98" s="180">
        <v>807.28067350000003</v>
      </c>
      <c r="N98" s="180">
        <v>1517.079289</v>
      </c>
      <c r="O98" s="180">
        <v>1992.8145400000001</v>
      </c>
    </row>
    <row r="99" spans="1:15" x14ac:dyDescent="0.55000000000000004">
      <c r="A99" s="179">
        <v>44408</v>
      </c>
      <c r="B99" t="s">
        <v>457</v>
      </c>
      <c r="C99" s="180" t="s">
        <v>363</v>
      </c>
      <c r="D99" s="180" t="s">
        <v>363</v>
      </c>
      <c r="E99" s="180" t="s">
        <v>363</v>
      </c>
      <c r="F99" s="180" t="s">
        <v>363</v>
      </c>
      <c r="G99" s="180" t="s">
        <v>363</v>
      </c>
      <c r="H99" s="180" t="s">
        <v>363</v>
      </c>
      <c r="I99" s="180">
        <v>-218.35562229999999</v>
      </c>
      <c r="J99" s="180" t="s">
        <v>363</v>
      </c>
      <c r="K99" s="180" t="s">
        <v>363</v>
      </c>
      <c r="L99" s="180" t="s">
        <v>363</v>
      </c>
      <c r="M99" s="180" t="s">
        <v>363</v>
      </c>
      <c r="N99" s="180" t="s">
        <v>363</v>
      </c>
      <c r="O99" s="180" t="s">
        <v>363</v>
      </c>
    </row>
    <row r="100" spans="1:15" x14ac:dyDescent="0.55000000000000004">
      <c r="A100" s="179">
        <v>44409</v>
      </c>
      <c r="B100" t="s">
        <v>458</v>
      </c>
      <c r="C100" s="180">
        <v>-26.128211969999999</v>
      </c>
      <c r="D100" s="180">
        <v>344.90201760000002</v>
      </c>
      <c r="E100" s="180">
        <v>-241.72148630000001</v>
      </c>
      <c r="F100" s="180">
        <v>930.65171610000004</v>
      </c>
      <c r="G100" s="180">
        <v>478.20589710000002</v>
      </c>
      <c r="H100" s="180">
        <v>2356.0553</v>
      </c>
      <c r="I100" s="180" t="s">
        <v>363</v>
      </c>
      <c r="J100" s="180">
        <v>998.24178449999999</v>
      </c>
      <c r="K100" s="180">
        <v>-466.10615840000003</v>
      </c>
      <c r="L100" s="180">
        <v>-49.141232979999998</v>
      </c>
      <c r="M100" s="180">
        <v>813.11719630000005</v>
      </c>
      <c r="N100" s="180">
        <v>1534.466038</v>
      </c>
      <c r="O100" s="180">
        <v>2014.343153</v>
      </c>
    </row>
    <row r="101" spans="1:15" x14ac:dyDescent="0.55000000000000004">
      <c r="A101" s="179">
        <v>44416</v>
      </c>
      <c r="B101" t="s">
        <v>459</v>
      </c>
      <c r="C101" s="180">
        <v>-28.86201865</v>
      </c>
      <c r="D101" s="180">
        <v>349.40712409999998</v>
      </c>
      <c r="E101" s="180">
        <v>-219.68581710000001</v>
      </c>
      <c r="F101" s="180">
        <v>930.59535459999995</v>
      </c>
      <c r="G101" s="180">
        <v>472.139185</v>
      </c>
      <c r="H101" s="180">
        <v>2370.1821129999998</v>
      </c>
      <c r="I101" s="180" t="s">
        <v>363</v>
      </c>
      <c r="J101" s="180">
        <v>1012.910079</v>
      </c>
      <c r="K101" s="180">
        <v>-467.02299900000003</v>
      </c>
      <c r="L101" s="180">
        <v>-45.336549230000003</v>
      </c>
      <c r="M101" s="180">
        <v>805.69605260000003</v>
      </c>
      <c r="N101" s="180">
        <v>1552.19586</v>
      </c>
      <c r="O101" s="180">
        <v>2046.157273</v>
      </c>
    </row>
    <row r="102" spans="1:15" x14ac:dyDescent="0.55000000000000004">
      <c r="A102" s="179">
        <v>44423</v>
      </c>
      <c r="B102" t="s">
        <v>460</v>
      </c>
      <c r="C102" s="180">
        <v>-33.937980279999998</v>
      </c>
      <c r="D102" s="180">
        <v>350.70743169999997</v>
      </c>
      <c r="E102" s="180">
        <v>-204.46211120000001</v>
      </c>
      <c r="F102" s="180">
        <v>944.3920382</v>
      </c>
      <c r="G102" s="180">
        <v>476.78754989999999</v>
      </c>
      <c r="H102" s="180">
        <v>2396.779219</v>
      </c>
      <c r="I102" s="180" t="s">
        <v>363</v>
      </c>
      <c r="J102" s="180">
        <v>1018.995179</v>
      </c>
      <c r="K102" s="180">
        <v>-467.2765933</v>
      </c>
      <c r="L102" s="180">
        <v>-42.713032660000003</v>
      </c>
      <c r="M102" s="180">
        <v>814.00300919999995</v>
      </c>
      <c r="N102" s="180">
        <v>1572.0544930000001</v>
      </c>
      <c r="O102" s="180">
        <v>2087.215792</v>
      </c>
    </row>
    <row r="103" spans="1:15" x14ac:dyDescent="0.55000000000000004">
      <c r="A103" s="179">
        <v>44430</v>
      </c>
      <c r="B103" t="s">
        <v>461</v>
      </c>
      <c r="C103" s="180">
        <v>-38.153083639999998</v>
      </c>
      <c r="D103" s="180">
        <v>359.36301529999997</v>
      </c>
      <c r="E103" s="180">
        <v>-193.5044833</v>
      </c>
      <c r="F103" s="180">
        <v>956.29913079999994</v>
      </c>
      <c r="G103" s="180">
        <v>482.39896049999999</v>
      </c>
      <c r="H103" s="180">
        <v>2422.5480640000001</v>
      </c>
      <c r="I103" s="180" t="s">
        <v>363</v>
      </c>
      <c r="J103" s="180">
        <v>1031.765155</v>
      </c>
      <c r="K103" s="180">
        <v>-467.10102799999999</v>
      </c>
      <c r="L103" s="180">
        <v>-36.573302220000002</v>
      </c>
      <c r="M103" s="180">
        <v>818.1761722</v>
      </c>
      <c r="N103" s="180">
        <v>1588.1246639999999</v>
      </c>
      <c r="O103" s="180">
        <v>2137.7205650000001</v>
      </c>
    </row>
    <row r="104" spans="1:15" x14ac:dyDescent="0.55000000000000004">
      <c r="A104" s="179">
        <v>44437</v>
      </c>
      <c r="B104" t="s">
        <v>462</v>
      </c>
      <c r="C104" s="180">
        <v>-46.587168089999999</v>
      </c>
      <c r="D104" s="180">
        <v>365.654403</v>
      </c>
      <c r="E104" s="180">
        <v>-184.43906749999999</v>
      </c>
      <c r="F104" s="180">
        <v>959.78167359999998</v>
      </c>
      <c r="G104" s="180">
        <v>486.94005540000001</v>
      </c>
      <c r="H104" s="180">
        <v>2441.5384239999998</v>
      </c>
      <c r="I104" s="180" t="s">
        <v>363</v>
      </c>
      <c r="J104" s="180">
        <v>1044.57007</v>
      </c>
      <c r="K104" s="180">
        <v>-473.67497029999998</v>
      </c>
      <c r="L104" s="180">
        <v>-31.91490357</v>
      </c>
      <c r="M104" s="180">
        <v>822.92019249999998</v>
      </c>
      <c r="N104" s="180">
        <v>1605.3823950000001</v>
      </c>
      <c r="O104" s="180">
        <v>2195.3196389999998</v>
      </c>
    </row>
    <row r="105" spans="1:15" x14ac:dyDescent="0.55000000000000004">
      <c r="A105" s="179">
        <v>44439</v>
      </c>
      <c r="B105" t="s">
        <v>463</v>
      </c>
      <c r="C105" s="180" t="s">
        <v>363</v>
      </c>
      <c r="D105" s="180" t="s">
        <v>363</v>
      </c>
      <c r="E105" s="180" t="s">
        <v>363</v>
      </c>
      <c r="F105" s="180" t="s">
        <v>363</v>
      </c>
      <c r="G105" s="180" t="s">
        <v>363</v>
      </c>
      <c r="H105" s="180" t="s">
        <v>363</v>
      </c>
      <c r="I105" s="180">
        <v>-183.2721469</v>
      </c>
      <c r="J105" s="180" t="s">
        <v>363</v>
      </c>
      <c r="K105" s="180" t="s">
        <v>363</v>
      </c>
      <c r="L105" s="180" t="s">
        <v>363</v>
      </c>
      <c r="M105" s="180" t="s">
        <v>363</v>
      </c>
      <c r="N105" s="180" t="s">
        <v>363</v>
      </c>
      <c r="O105" s="180" t="s">
        <v>363</v>
      </c>
    </row>
    <row r="106" spans="1:15" x14ac:dyDescent="0.55000000000000004">
      <c r="A106" s="179">
        <v>44444</v>
      </c>
      <c r="B106" t="s">
        <v>464</v>
      </c>
      <c r="C106" s="180">
        <v>-52.539498950000002</v>
      </c>
      <c r="D106" s="180">
        <v>375.17685829999999</v>
      </c>
      <c r="E106" s="180">
        <v>-172.2429009</v>
      </c>
      <c r="F106" s="180">
        <v>971.53748029999997</v>
      </c>
      <c r="G106" s="180">
        <v>491.67423630000002</v>
      </c>
      <c r="H106" s="180">
        <v>2460.4161399999998</v>
      </c>
      <c r="I106" s="180" t="s">
        <v>363</v>
      </c>
      <c r="J106" s="180">
        <v>1053.310487</v>
      </c>
      <c r="K106" s="180">
        <v>-474.82589780000001</v>
      </c>
      <c r="L106" s="180">
        <v>-26.601600340000001</v>
      </c>
      <c r="M106" s="180">
        <v>824.60323700000004</v>
      </c>
      <c r="N106" s="180">
        <v>1616.517597</v>
      </c>
      <c r="O106" s="180">
        <v>2255.8287639999999</v>
      </c>
    </row>
    <row r="107" spans="1:15" x14ac:dyDescent="0.55000000000000004">
      <c r="A107" s="179">
        <v>44451</v>
      </c>
      <c r="B107" t="s">
        <v>465</v>
      </c>
      <c r="C107" s="180">
        <v>-59.003691490000001</v>
      </c>
      <c r="D107" s="180">
        <v>391.60801909999998</v>
      </c>
      <c r="E107" s="180">
        <v>-153.16596319999999</v>
      </c>
      <c r="F107" s="180">
        <v>990.20201120000002</v>
      </c>
      <c r="G107" s="180">
        <v>519.16156699999999</v>
      </c>
      <c r="H107" s="180">
        <v>2484.2932380000002</v>
      </c>
      <c r="I107" s="180" t="s">
        <v>363</v>
      </c>
      <c r="J107" s="180">
        <v>1077.482019</v>
      </c>
      <c r="K107" s="180">
        <v>-475.50865149999998</v>
      </c>
      <c r="L107" s="180">
        <v>-20.325431439999999</v>
      </c>
      <c r="M107" s="180">
        <v>831.84721809999996</v>
      </c>
      <c r="N107" s="180">
        <v>1646.2168449999999</v>
      </c>
      <c r="O107" s="180">
        <v>2316.305449</v>
      </c>
    </row>
    <row r="108" spans="1:15" x14ac:dyDescent="0.55000000000000004">
      <c r="A108" s="179">
        <v>44458</v>
      </c>
      <c r="B108" t="s">
        <v>466</v>
      </c>
      <c r="C108" s="180">
        <v>-59.247989109999999</v>
      </c>
      <c r="D108" s="180">
        <v>405.70125289999999</v>
      </c>
      <c r="E108" s="180">
        <v>-142.72439309999999</v>
      </c>
      <c r="F108" s="180">
        <v>993.14763730000004</v>
      </c>
      <c r="G108" s="180">
        <v>534.02441569999996</v>
      </c>
      <c r="H108" s="180">
        <v>2508.6706049999998</v>
      </c>
      <c r="I108" s="180" t="s">
        <v>363</v>
      </c>
      <c r="J108" s="180">
        <v>1087.2123570000001</v>
      </c>
      <c r="K108" s="180">
        <v>-493.35778240000002</v>
      </c>
      <c r="L108" s="180">
        <v>-13.889434639999999</v>
      </c>
      <c r="M108" s="180">
        <v>845.70526900000004</v>
      </c>
      <c r="N108" s="180">
        <v>1674.7461269999999</v>
      </c>
      <c r="O108" s="180">
        <v>2374.760597</v>
      </c>
    </row>
    <row r="109" spans="1:15" x14ac:dyDescent="0.55000000000000004">
      <c r="A109" s="179">
        <v>44465</v>
      </c>
      <c r="B109" t="s">
        <v>467</v>
      </c>
      <c r="C109" s="180">
        <v>-62.36181431</v>
      </c>
      <c r="D109" s="180">
        <v>418.29716280000002</v>
      </c>
      <c r="E109" s="180">
        <v>-134.86311219999999</v>
      </c>
      <c r="F109" s="180">
        <v>991.77123189999998</v>
      </c>
      <c r="G109" s="180">
        <v>549.51658139999995</v>
      </c>
      <c r="H109" s="180">
        <v>2521.1011410000001</v>
      </c>
      <c r="I109" s="180" t="s">
        <v>363</v>
      </c>
      <c r="J109" s="180">
        <v>1096.2322810000001</v>
      </c>
      <c r="K109" s="180">
        <v>-507.18842050000001</v>
      </c>
      <c r="L109" s="180">
        <v>-7.1844591769999999</v>
      </c>
      <c r="M109" s="180">
        <v>854.91772319999995</v>
      </c>
      <c r="N109" s="180">
        <v>1698.648326</v>
      </c>
      <c r="O109" s="180">
        <v>2429.4940759999999</v>
      </c>
    </row>
    <row r="110" spans="1:15" x14ac:dyDescent="0.55000000000000004">
      <c r="A110" s="179">
        <v>44469</v>
      </c>
      <c r="B110" t="s">
        <v>468</v>
      </c>
      <c r="C110" s="180" t="s">
        <v>363</v>
      </c>
      <c r="D110" s="180" t="s">
        <v>363</v>
      </c>
      <c r="E110" s="180" t="s">
        <v>363</v>
      </c>
      <c r="F110" s="180" t="s">
        <v>363</v>
      </c>
      <c r="G110" s="180" t="s">
        <v>363</v>
      </c>
      <c r="H110" s="180" t="s">
        <v>363</v>
      </c>
      <c r="I110" s="180">
        <v>-143.11611329999999</v>
      </c>
      <c r="J110" s="180" t="s">
        <v>363</v>
      </c>
      <c r="K110" s="180" t="s">
        <v>363</v>
      </c>
      <c r="L110" s="180" t="s">
        <v>363</v>
      </c>
      <c r="M110" s="180" t="s">
        <v>363</v>
      </c>
      <c r="N110" s="180" t="s">
        <v>363</v>
      </c>
      <c r="O110" s="180" t="s">
        <v>363</v>
      </c>
    </row>
    <row r="111" spans="1:15" x14ac:dyDescent="0.55000000000000004">
      <c r="A111" s="179">
        <v>44472</v>
      </c>
      <c r="B111" t="s">
        <v>469</v>
      </c>
      <c r="C111" s="180">
        <v>-54.579190179999998</v>
      </c>
      <c r="D111" s="180">
        <v>429.60589929999998</v>
      </c>
      <c r="E111" s="180">
        <v>-114.4100203</v>
      </c>
      <c r="F111" s="180">
        <v>996.06359940000004</v>
      </c>
      <c r="G111" s="180">
        <v>562.76799689999996</v>
      </c>
      <c r="H111" s="180">
        <v>2530.6095730000002</v>
      </c>
      <c r="I111" s="180" t="s">
        <v>363</v>
      </c>
      <c r="J111" s="180">
        <v>1111.9370799999999</v>
      </c>
      <c r="K111" s="180">
        <v>-517.58578309999996</v>
      </c>
      <c r="L111" s="180">
        <v>-0.58473623299999999</v>
      </c>
      <c r="M111" s="180">
        <v>866.19707430000005</v>
      </c>
      <c r="N111" s="180">
        <v>1718.454178</v>
      </c>
      <c r="O111" s="180">
        <v>2481.4724970000002</v>
      </c>
    </row>
    <row r="112" spans="1:15" x14ac:dyDescent="0.55000000000000004">
      <c r="A112" s="179">
        <v>44479</v>
      </c>
      <c r="B112" t="s">
        <v>470</v>
      </c>
      <c r="C112" s="180">
        <v>-52.02375953</v>
      </c>
      <c r="D112" s="180">
        <v>436.39639499999998</v>
      </c>
      <c r="E112" s="180">
        <v>-105.2069891</v>
      </c>
      <c r="F112" s="180">
        <v>998.13117380000006</v>
      </c>
      <c r="G112" s="180">
        <v>574.99438829999997</v>
      </c>
      <c r="H112" s="180">
        <v>2533.3593980000001</v>
      </c>
      <c r="I112" s="180" t="s">
        <v>363</v>
      </c>
      <c r="J112" s="180">
        <v>1126.069653</v>
      </c>
      <c r="K112" s="180">
        <v>-527.78807329999995</v>
      </c>
      <c r="L112" s="180">
        <v>3.8865468249999999</v>
      </c>
      <c r="M112" s="180">
        <v>866.67935020000004</v>
      </c>
      <c r="N112" s="180">
        <v>1740.8785250000001</v>
      </c>
      <c r="O112" s="180">
        <v>2523.5901450000001</v>
      </c>
    </row>
    <row r="113" spans="1:15" x14ac:dyDescent="0.55000000000000004">
      <c r="A113" s="179">
        <v>44486</v>
      </c>
      <c r="B113" t="s">
        <v>471</v>
      </c>
      <c r="C113" s="180">
        <v>-49.36750765</v>
      </c>
      <c r="D113" s="180">
        <v>444.99944090000002</v>
      </c>
      <c r="E113" s="180">
        <v>-82.999300570000003</v>
      </c>
      <c r="F113" s="180">
        <v>1005.888286</v>
      </c>
      <c r="G113" s="180">
        <v>588.01696119999997</v>
      </c>
      <c r="H113" s="180">
        <v>2546.1146119999999</v>
      </c>
      <c r="I113" s="180" t="s">
        <v>363</v>
      </c>
      <c r="J113" s="180">
        <v>1134.2859940000001</v>
      </c>
      <c r="K113" s="180">
        <v>-539.27784169999995</v>
      </c>
      <c r="L113" s="180">
        <v>8.950362599</v>
      </c>
      <c r="M113" s="180">
        <v>869.95685800000001</v>
      </c>
      <c r="N113" s="180">
        <v>1764.1444260000001</v>
      </c>
      <c r="O113" s="180">
        <v>2561.4160080000001</v>
      </c>
    </row>
    <row r="114" spans="1:15" x14ac:dyDescent="0.55000000000000004">
      <c r="A114" s="179">
        <v>44493</v>
      </c>
      <c r="B114" t="s">
        <v>472</v>
      </c>
      <c r="C114" s="180">
        <v>-44.524210420000003</v>
      </c>
      <c r="D114" s="180">
        <v>448.97917050000001</v>
      </c>
      <c r="E114" s="180">
        <v>-64.748055410000006</v>
      </c>
      <c r="F114" s="180">
        <v>1014.3336</v>
      </c>
      <c r="G114" s="180">
        <v>612.23375020000003</v>
      </c>
      <c r="H114" s="180">
        <v>2570.0579699999998</v>
      </c>
      <c r="I114" s="180" t="s">
        <v>363</v>
      </c>
      <c r="J114" s="180">
        <v>1158.0732049999999</v>
      </c>
      <c r="K114" s="180">
        <v>-537.1905663</v>
      </c>
      <c r="L114" s="180">
        <v>15.819064210000001</v>
      </c>
      <c r="M114" s="180">
        <v>879.59253390000003</v>
      </c>
      <c r="N114" s="180">
        <v>1788.1111350000001</v>
      </c>
      <c r="O114" s="180">
        <v>2595.8319929999998</v>
      </c>
    </row>
    <row r="115" spans="1:15" x14ac:dyDescent="0.55000000000000004">
      <c r="A115" s="179">
        <v>44500</v>
      </c>
      <c r="B115" t="s">
        <v>473</v>
      </c>
      <c r="C115" s="180">
        <v>-38.571879549999998</v>
      </c>
      <c r="D115" s="180">
        <v>450.27947820000003</v>
      </c>
      <c r="E115" s="180">
        <v>-45.12065604</v>
      </c>
      <c r="F115" s="180">
        <v>1024.6803709999999</v>
      </c>
      <c r="G115" s="180">
        <v>642.33846789999996</v>
      </c>
      <c r="H115" s="180">
        <v>2585.304592</v>
      </c>
      <c r="I115" s="180">
        <v>-130.62987720000001</v>
      </c>
      <c r="J115" s="180">
        <v>1185.8550359999999</v>
      </c>
      <c r="K115" s="180">
        <v>-542.7891462</v>
      </c>
      <c r="L115" s="180">
        <v>27.061592839999999</v>
      </c>
      <c r="M115" s="180">
        <v>884.4841897</v>
      </c>
      <c r="N115" s="180">
        <v>1809.649944</v>
      </c>
      <c r="O115" s="180">
        <v>2628.0912709999998</v>
      </c>
    </row>
    <row r="116" spans="1:15" x14ac:dyDescent="0.55000000000000004">
      <c r="A116" s="179">
        <v>44507</v>
      </c>
      <c r="B116" t="s">
        <v>474</v>
      </c>
      <c r="C116" s="180">
        <v>-33.015078170000002</v>
      </c>
      <c r="D116" s="180">
        <v>450.31888140000001</v>
      </c>
      <c r="E116" s="180">
        <v>-25.458852820000001</v>
      </c>
      <c r="F116" s="180">
        <v>1026.3296849999999</v>
      </c>
      <c r="G116" s="180">
        <v>674.06653770000003</v>
      </c>
      <c r="H116" s="180">
        <v>2605.278926</v>
      </c>
      <c r="I116" s="180" t="s">
        <v>363</v>
      </c>
      <c r="J116" s="180">
        <v>1221.7076320000001</v>
      </c>
      <c r="K116" s="180">
        <v>-547.52940720000004</v>
      </c>
      <c r="L116" s="180">
        <v>36.253646420000003</v>
      </c>
      <c r="M116" s="180">
        <v>896.10802349999994</v>
      </c>
      <c r="N116" s="180">
        <v>1837.2262459999999</v>
      </c>
      <c r="O116" s="180">
        <v>2659.72937</v>
      </c>
    </row>
    <row r="117" spans="1:15" x14ac:dyDescent="0.55000000000000004">
      <c r="A117" s="179">
        <v>44514</v>
      </c>
      <c r="B117" t="s">
        <v>475</v>
      </c>
      <c r="C117" s="180">
        <v>-30.692311920000002</v>
      </c>
      <c r="D117" s="180">
        <v>453.6156211</v>
      </c>
      <c r="E117" s="180">
        <v>-7.310819221</v>
      </c>
      <c r="F117" s="180">
        <v>1032.894307</v>
      </c>
      <c r="G117" s="180">
        <v>708.84584189999998</v>
      </c>
      <c r="H117" s="180">
        <v>2621.0953909999998</v>
      </c>
      <c r="I117" s="180" t="s">
        <v>363</v>
      </c>
      <c r="J117" s="180">
        <v>1270.1729809999999</v>
      </c>
      <c r="K117" s="180">
        <v>-547.8220159</v>
      </c>
      <c r="L117" s="180">
        <v>45.26638088</v>
      </c>
      <c r="M117" s="180">
        <v>905.0350492</v>
      </c>
      <c r="N117" s="180">
        <v>1866.2246869999999</v>
      </c>
      <c r="O117" s="180">
        <v>2693.0225449999998</v>
      </c>
    </row>
    <row r="118" spans="1:15" x14ac:dyDescent="0.55000000000000004">
      <c r="A118" s="179">
        <v>44521</v>
      </c>
      <c r="B118" t="s">
        <v>476</v>
      </c>
      <c r="C118" s="180">
        <v>-20.67610956</v>
      </c>
      <c r="D118" s="180">
        <v>451.08067779999999</v>
      </c>
      <c r="E118" s="180">
        <v>5.3670014049999999</v>
      </c>
      <c r="F118" s="180">
        <v>1041.1052769999999</v>
      </c>
      <c r="G118" s="180">
        <v>758.05414729999995</v>
      </c>
      <c r="H118" s="180">
        <v>2633.3934049999998</v>
      </c>
      <c r="I118" s="180" t="s">
        <v>363</v>
      </c>
      <c r="J118" s="180">
        <v>1330.5872549999999</v>
      </c>
      <c r="K118" s="180">
        <v>-542.76963890000002</v>
      </c>
      <c r="L118" s="180">
        <v>57.818718670000003</v>
      </c>
      <c r="M118" s="180">
        <v>912.30855740000004</v>
      </c>
      <c r="N118" s="180">
        <v>1893.589868</v>
      </c>
      <c r="O118" s="180">
        <v>2722.4973300000001</v>
      </c>
    </row>
    <row r="119" spans="1:15" x14ac:dyDescent="0.55000000000000004">
      <c r="A119" s="179">
        <v>44528</v>
      </c>
      <c r="B119" t="s">
        <v>477</v>
      </c>
      <c r="C119" s="180">
        <v>-14.56866909</v>
      </c>
      <c r="D119" s="180">
        <v>449.38633750000002</v>
      </c>
      <c r="E119" s="180">
        <v>31.118286990000001</v>
      </c>
      <c r="F119" s="180">
        <v>1056.3525259999999</v>
      </c>
      <c r="G119" s="180">
        <v>815.9894597</v>
      </c>
      <c r="H119" s="180">
        <v>2644.41921</v>
      </c>
      <c r="I119" s="180" t="s">
        <v>363</v>
      </c>
      <c r="J119" s="180">
        <v>1399.2353390000001</v>
      </c>
      <c r="K119" s="180">
        <v>-548.17314629999998</v>
      </c>
      <c r="L119" s="180">
        <v>70.823252479999994</v>
      </c>
      <c r="M119" s="180">
        <v>917.37737570000002</v>
      </c>
      <c r="N119" s="180">
        <v>1912.0820739999999</v>
      </c>
      <c r="O119" s="180">
        <v>2754.8689490000002</v>
      </c>
    </row>
    <row r="120" spans="1:15" x14ac:dyDescent="0.55000000000000004">
      <c r="A120" s="179">
        <v>44530</v>
      </c>
      <c r="B120" t="s">
        <v>478</v>
      </c>
      <c r="C120" s="180" t="s">
        <v>363</v>
      </c>
      <c r="D120" s="180" t="s">
        <v>363</v>
      </c>
      <c r="E120" s="180" t="s">
        <v>363</v>
      </c>
      <c r="F120" s="180" t="s">
        <v>363</v>
      </c>
      <c r="G120" s="180" t="s">
        <v>363</v>
      </c>
      <c r="H120" s="180" t="s">
        <v>363</v>
      </c>
      <c r="I120" s="180">
        <v>-125.9024179</v>
      </c>
      <c r="J120" s="180" t="s">
        <v>363</v>
      </c>
      <c r="K120" s="180" t="s">
        <v>363</v>
      </c>
      <c r="L120" s="180" t="s">
        <v>363</v>
      </c>
      <c r="M120" s="180" t="s">
        <v>363</v>
      </c>
      <c r="N120" s="180" t="s">
        <v>363</v>
      </c>
      <c r="O120" s="180" t="s">
        <v>363</v>
      </c>
    </row>
    <row r="121" spans="1:15" x14ac:dyDescent="0.55000000000000004">
      <c r="A121" s="179">
        <v>44535</v>
      </c>
      <c r="B121" t="s">
        <v>479</v>
      </c>
      <c r="C121" s="180">
        <v>-7.0031983990000004</v>
      </c>
      <c r="D121" s="180">
        <v>447.66572839999998</v>
      </c>
      <c r="E121" s="180">
        <v>54.014052599999999</v>
      </c>
      <c r="F121" s="180">
        <v>1079.5556349999999</v>
      </c>
      <c r="G121" s="180">
        <v>883.36214470000004</v>
      </c>
      <c r="H121" s="180">
        <v>2673.6004889999999</v>
      </c>
      <c r="I121" s="180" t="s">
        <v>363</v>
      </c>
      <c r="J121" s="180">
        <v>1479.4130869999999</v>
      </c>
      <c r="K121" s="180">
        <v>-550.06534929999998</v>
      </c>
      <c r="L121" s="180">
        <v>87.519421039999997</v>
      </c>
      <c r="M121" s="180">
        <v>923.92254879999996</v>
      </c>
      <c r="N121" s="180">
        <v>1933.837869</v>
      </c>
      <c r="O121" s="180">
        <v>2792.5272020000002</v>
      </c>
    </row>
    <row r="122" spans="1:15" x14ac:dyDescent="0.55000000000000004">
      <c r="A122" s="179">
        <v>44542</v>
      </c>
      <c r="B122" t="s">
        <v>480</v>
      </c>
      <c r="C122" s="180">
        <v>-1.554973731</v>
      </c>
      <c r="D122" s="180">
        <v>440.98030799999998</v>
      </c>
      <c r="E122" s="180">
        <v>78.802030239999993</v>
      </c>
      <c r="F122" s="180">
        <v>1107.929163</v>
      </c>
      <c r="G122" s="180">
        <v>943.4643102</v>
      </c>
      <c r="H122" s="180">
        <v>2702.689003</v>
      </c>
      <c r="I122" s="180" t="s">
        <v>363</v>
      </c>
      <c r="J122" s="180">
        <v>1554.6878160000001</v>
      </c>
      <c r="K122" s="180">
        <v>-543.29633460000002</v>
      </c>
      <c r="L122" s="180">
        <v>106.31284359999999</v>
      </c>
      <c r="M122" s="180">
        <v>937.06210699999997</v>
      </c>
      <c r="N122" s="180">
        <v>1954.092355</v>
      </c>
      <c r="O122" s="180">
        <v>2832.6263170000002</v>
      </c>
    </row>
    <row r="123" spans="1:15" x14ac:dyDescent="0.55000000000000004">
      <c r="A123" s="179">
        <v>44549</v>
      </c>
      <c r="B123" t="s">
        <v>481</v>
      </c>
      <c r="C123" s="180">
        <v>4.2500030149999999</v>
      </c>
      <c r="D123" s="180">
        <v>436.37012620000002</v>
      </c>
      <c r="E123" s="180">
        <v>104.6565274</v>
      </c>
      <c r="F123" s="180">
        <v>1130.6190859999999</v>
      </c>
      <c r="G123" s="180">
        <v>990.62256749999995</v>
      </c>
      <c r="H123" s="180">
        <v>2737.273854</v>
      </c>
      <c r="I123" s="180" t="s">
        <v>363</v>
      </c>
      <c r="J123" s="180">
        <v>1604.3061310000001</v>
      </c>
      <c r="K123" s="180">
        <v>-552.64030590000004</v>
      </c>
      <c r="L123" s="180">
        <v>126.05743699999999</v>
      </c>
      <c r="M123" s="180">
        <v>951.22527119999995</v>
      </c>
      <c r="N123" s="180">
        <v>1979.170384</v>
      </c>
      <c r="O123" s="180">
        <v>2869.0091699999998</v>
      </c>
    </row>
    <row r="124" spans="1:15" x14ac:dyDescent="0.55000000000000004">
      <c r="A124" s="179">
        <v>44556</v>
      </c>
      <c r="B124" t="s">
        <v>482</v>
      </c>
      <c r="C124" s="180">
        <v>15.66994725</v>
      </c>
      <c r="D124" s="180">
        <v>431.12949220000002</v>
      </c>
      <c r="E124" s="180">
        <v>137.32298789999999</v>
      </c>
      <c r="F124" s="180">
        <v>1158.6752100000001</v>
      </c>
      <c r="G124" s="180">
        <v>1028.0216419999999</v>
      </c>
      <c r="H124" s="180">
        <v>2768.1447840000001</v>
      </c>
      <c r="I124" s="180" t="s">
        <v>363</v>
      </c>
      <c r="J124" s="180">
        <v>1637.340365</v>
      </c>
      <c r="K124" s="180">
        <v>-539.31685619999996</v>
      </c>
      <c r="L124" s="180">
        <v>143.74375889999999</v>
      </c>
      <c r="M124" s="180">
        <v>963.71523319999994</v>
      </c>
      <c r="N124" s="180">
        <v>2000.48341</v>
      </c>
      <c r="O124" s="180">
        <v>2906.0979080000002</v>
      </c>
    </row>
    <row r="125" spans="1:15" x14ac:dyDescent="0.55000000000000004">
      <c r="A125" s="179">
        <v>44561</v>
      </c>
      <c r="B125" t="s">
        <v>483</v>
      </c>
      <c r="C125" s="180" t="s">
        <v>363</v>
      </c>
      <c r="D125" s="180" t="s">
        <v>363</v>
      </c>
      <c r="E125" s="180" t="s">
        <v>363</v>
      </c>
      <c r="F125" s="180" t="s">
        <v>363</v>
      </c>
      <c r="G125" s="180" t="s">
        <v>363</v>
      </c>
      <c r="H125" s="180" t="s">
        <v>363</v>
      </c>
      <c r="I125" s="180">
        <v>-104.30239570000001</v>
      </c>
      <c r="J125" s="180" t="s">
        <v>363</v>
      </c>
      <c r="K125" s="180" t="s">
        <v>363</v>
      </c>
      <c r="L125" s="180" t="s">
        <v>363</v>
      </c>
      <c r="M125" s="180" t="s">
        <v>363</v>
      </c>
      <c r="N125" s="180" t="s">
        <v>363</v>
      </c>
      <c r="O125" s="180" t="s">
        <v>363</v>
      </c>
    </row>
    <row r="126" spans="1:15" x14ac:dyDescent="0.55000000000000004">
      <c r="A126" s="179">
        <v>44563</v>
      </c>
      <c r="B126" t="s">
        <v>484</v>
      </c>
      <c r="C126" s="180">
        <v>23.204396020000001</v>
      </c>
      <c r="D126" s="180">
        <v>416.27446190000001</v>
      </c>
      <c r="E126" s="180">
        <v>166.68667819999999</v>
      </c>
      <c r="F126" s="180">
        <v>1183.90733</v>
      </c>
      <c r="G126" s="180">
        <v>1064.9463459999999</v>
      </c>
      <c r="H126" s="180">
        <v>2785.3129709999998</v>
      </c>
      <c r="I126" s="180" t="s">
        <v>363</v>
      </c>
      <c r="J126" s="180">
        <v>1668.1152509999999</v>
      </c>
      <c r="K126" s="180">
        <v>-542.61358089999999</v>
      </c>
      <c r="L126" s="180">
        <v>158.1945403</v>
      </c>
      <c r="M126" s="180">
        <v>982.4846245</v>
      </c>
      <c r="N126" s="180">
        <v>2007.633691</v>
      </c>
      <c r="O126" s="180">
        <v>2947.7595839999999</v>
      </c>
    </row>
    <row r="127" spans="1:15" x14ac:dyDescent="0.55000000000000004">
      <c r="A127" s="179">
        <v>44570</v>
      </c>
      <c r="B127" t="s">
        <v>485</v>
      </c>
      <c r="C127" s="180">
        <v>32.774658289999998</v>
      </c>
      <c r="D127" s="180" t="s">
        <v>363</v>
      </c>
      <c r="E127" s="180">
        <v>197.39211900000001</v>
      </c>
      <c r="F127" s="180">
        <v>1193.0097000000001</v>
      </c>
      <c r="G127" s="180">
        <v>1073.926033</v>
      </c>
      <c r="H127" s="180">
        <v>2789.9098170000002</v>
      </c>
      <c r="I127" s="180" t="s">
        <v>363</v>
      </c>
      <c r="J127" s="180">
        <v>1669.14011</v>
      </c>
      <c r="K127" s="180">
        <v>-534.3815227</v>
      </c>
      <c r="L127" s="180">
        <v>161.4788088</v>
      </c>
      <c r="M127" s="180">
        <v>993.77381790000004</v>
      </c>
      <c r="N127" s="180">
        <v>2010.1260990000001</v>
      </c>
      <c r="O127" s="180">
        <v>2991.5446240000001</v>
      </c>
    </row>
    <row r="128" spans="1:15" x14ac:dyDescent="0.55000000000000004">
      <c r="A128" s="179">
        <v>44577</v>
      </c>
      <c r="B128" t="s">
        <v>486</v>
      </c>
      <c r="C128" s="180">
        <v>57.731792779999999</v>
      </c>
      <c r="D128" s="180" t="s">
        <v>363</v>
      </c>
      <c r="E128" s="180">
        <v>205.11578449999999</v>
      </c>
      <c r="F128" s="180">
        <v>1200.0355970000001</v>
      </c>
      <c r="G128" s="180">
        <v>1068.529162</v>
      </c>
      <c r="H128" s="180">
        <v>2805.933348</v>
      </c>
      <c r="I128" s="180" t="s">
        <v>363</v>
      </c>
      <c r="J128" s="180">
        <v>1649.679435</v>
      </c>
      <c r="K128" s="180">
        <v>-543.23781280000003</v>
      </c>
      <c r="L128" s="180">
        <v>161.84719269999999</v>
      </c>
      <c r="M128" s="180">
        <v>1003.901612</v>
      </c>
      <c r="N128" s="180">
        <v>2001.0713249999999</v>
      </c>
      <c r="O128" s="180">
        <v>3050.4278100000001</v>
      </c>
    </row>
    <row r="129" spans="1:15" x14ac:dyDescent="0.55000000000000004">
      <c r="A129" s="179">
        <v>44584</v>
      </c>
      <c r="B129" t="s">
        <v>487</v>
      </c>
      <c r="C129" s="180">
        <v>89.738658549999997</v>
      </c>
      <c r="D129" s="180" t="s">
        <v>363</v>
      </c>
      <c r="E129" s="180">
        <v>209.67429530000001</v>
      </c>
      <c r="F129" s="180">
        <v>1211.140281</v>
      </c>
      <c r="G129" s="180">
        <v>1062.3313430000001</v>
      </c>
      <c r="H129" s="180">
        <v>2827.270998</v>
      </c>
      <c r="I129" s="180" t="s">
        <v>363</v>
      </c>
      <c r="J129" s="180">
        <v>1635.843838</v>
      </c>
      <c r="K129" s="180">
        <v>-544.36923320000005</v>
      </c>
      <c r="L129" s="180">
        <v>162.43387799999999</v>
      </c>
      <c r="M129" s="180">
        <v>1009.6200270000001</v>
      </c>
      <c r="N129" s="180">
        <v>1991.503408</v>
      </c>
      <c r="O129" s="180">
        <v>3115.5221889999998</v>
      </c>
    </row>
    <row r="130" spans="1:15" x14ac:dyDescent="0.55000000000000004">
      <c r="A130" s="179">
        <v>44591</v>
      </c>
      <c r="B130" t="s">
        <v>488</v>
      </c>
      <c r="C130" s="180">
        <v>118.7441536</v>
      </c>
      <c r="D130" s="180" t="s">
        <v>363</v>
      </c>
      <c r="E130" s="180">
        <v>214.64565229999999</v>
      </c>
      <c r="F130" s="180">
        <v>1233.1494170000001</v>
      </c>
      <c r="G130" s="180">
        <v>1057.744956</v>
      </c>
      <c r="H130" s="180">
        <v>2863.374879</v>
      </c>
      <c r="I130" s="180" t="s">
        <v>363</v>
      </c>
      <c r="J130" s="180">
        <v>1620.0982770000001</v>
      </c>
      <c r="K130" s="180">
        <v>-544.91543609999997</v>
      </c>
      <c r="L130" s="180">
        <v>164.7007055</v>
      </c>
      <c r="M130" s="180">
        <v>1025.259546</v>
      </c>
      <c r="N130" s="180">
        <v>1983.1934249999999</v>
      </c>
      <c r="O130" s="180">
        <v>3182.428441</v>
      </c>
    </row>
    <row r="131" spans="1:15" x14ac:dyDescent="0.55000000000000004">
      <c r="A131" s="179">
        <v>44592</v>
      </c>
      <c r="B131" t="s">
        <v>489</v>
      </c>
      <c r="C131" s="180" t="s">
        <v>363</v>
      </c>
      <c r="D131" s="180" t="s">
        <v>363</v>
      </c>
      <c r="E131" s="180" t="s">
        <v>363</v>
      </c>
      <c r="F131" s="180" t="s">
        <v>363</v>
      </c>
      <c r="G131" s="180" t="s">
        <v>363</v>
      </c>
      <c r="H131" s="180" t="s">
        <v>363</v>
      </c>
      <c r="I131" s="180">
        <v>-109.0243016</v>
      </c>
      <c r="J131" s="180" t="s">
        <v>363</v>
      </c>
      <c r="K131" s="180" t="s">
        <v>363</v>
      </c>
      <c r="L131" s="180" t="s">
        <v>363</v>
      </c>
      <c r="M131" s="180" t="s">
        <v>363</v>
      </c>
      <c r="N131" s="180" t="s">
        <v>363</v>
      </c>
      <c r="O131" s="180" t="s">
        <v>363</v>
      </c>
    </row>
    <row r="132" spans="1:15" x14ac:dyDescent="0.55000000000000004">
      <c r="A132" s="179">
        <v>44598</v>
      </c>
      <c r="B132" t="s">
        <v>490</v>
      </c>
      <c r="C132" s="180">
        <v>146.043443</v>
      </c>
      <c r="D132" s="180" t="s">
        <v>363</v>
      </c>
      <c r="E132" s="180">
        <v>216.3142393</v>
      </c>
      <c r="F132" s="180">
        <v>1255.6124110000001</v>
      </c>
      <c r="G132" s="180">
        <v>1050.9368890000001</v>
      </c>
      <c r="H132" s="180">
        <v>2892.6373279999998</v>
      </c>
      <c r="I132" s="180" t="s">
        <v>363</v>
      </c>
      <c r="J132" s="180">
        <v>1610.4902239999999</v>
      </c>
      <c r="K132" s="180">
        <v>-540.50679830000001</v>
      </c>
      <c r="L132" s="180">
        <v>165.14705409999999</v>
      </c>
      <c r="M132" s="180">
        <v>1053.615401</v>
      </c>
      <c r="N132" s="180">
        <v>1976.437531</v>
      </c>
      <c r="O132" s="180">
        <v>3238.6040290000001</v>
      </c>
    </row>
    <row r="133" spans="1:15" x14ac:dyDescent="0.55000000000000004">
      <c r="A133" s="179">
        <v>44605</v>
      </c>
      <c r="B133" t="s">
        <v>491</v>
      </c>
      <c r="C133" s="180">
        <v>164.82721549999999</v>
      </c>
      <c r="D133" s="180" t="s">
        <v>363</v>
      </c>
      <c r="E133" s="180">
        <v>232.1572146</v>
      </c>
      <c r="F133" s="180">
        <v>1264.23126</v>
      </c>
      <c r="G133" s="180">
        <v>1041.3326520000001</v>
      </c>
      <c r="H133" s="180">
        <v>2908.743684</v>
      </c>
      <c r="I133" s="180" t="s">
        <v>363</v>
      </c>
      <c r="J133" s="180">
        <v>1600.229988</v>
      </c>
      <c r="K133" s="180">
        <v>-531.41642119999995</v>
      </c>
      <c r="L133" s="180">
        <v>176.34085479999999</v>
      </c>
      <c r="M133" s="180">
        <v>1063.9006730000001</v>
      </c>
      <c r="N133" s="180">
        <v>1969.9308779999999</v>
      </c>
      <c r="O133" s="180">
        <v>3281.725837</v>
      </c>
    </row>
    <row r="134" spans="1:15" x14ac:dyDescent="0.55000000000000004">
      <c r="A134" s="179">
        <v>44612</v>
      </c>
      <c r="B134" t="s">
        <v>492</v>
      </c>
      <c r="C134" s="180">
        <v>178.33726150000001</v>
      </c>
      <c r="D134" s="180" t="s">
        <v>363</v>
      </c>
      <c r="E134" s="180">
        <v>240.67216880000001</v>
      </c>
      <c r="F134" s="180">
        <v>1266.5850909999999</v>
      </c>
      <c r="G134" s="180">
        <v>1033.2588000000001</v>
      </c>
      <c r="H134" s="180">
        <v>2912.3863740000002</v>
      </c>
      <c r="I134" s="180" t="s">
        <v>363</v>
      </c>
      <c r="J134" s="180">
        <v>1594.767955</v>
      </c>
      <c r="K134" s="180">
        <v>-526.81271089999996</v>
      </c>
      <c r="L134" s="180">
        <v>187.93617420000001</v>
      </c>
      <c r="M134" s="180">
        <v>1078.2016309999999</v>
      </c>
      <c r="N134" s="180">
        <v>1961.6854040000001</v>
      </c>
      <c r="O134" s="180">
        <v>3307.519503</v>
      </c>
    </row>
    <row r="135" spans="1:15" x14ac:dyDescent="0.55000000000000004">
      <c r="A135" s="179">
        <v>44619</v>
      </c>
      <c r="B135" t="s">
        <v>493</v>
      </c>
      <c r="C135" s="180">
        <v>188.1867211</v>
      </c>
      <c r="D135" s="180" t="s">
        <v>363</v>
      </c>
      <c r="E135" s="180">
        <v>248.87748819999999</v>
      </c>
      <c r="F135" s="180">
        <v>1256.3762569999999</v>
      </c>
      <c r="G135" s="180">
        <v>1010.829844</v>
      </c>
      <c r="H135" s="180">
        <v>2907.4482849999999</v>
      </c>
      <c r="I135" s="180" t="s">
        <v>363</v>
      </c>
      <c r="J135" s="180">
        <v>1584.4261959999999</v>
      </c>
      <c r="K135" s="180">
        <v>-528.41230519999999</v>
      </c>
      <c r="L135" s="180">
        <v>213.366353</v>
      </c>
      <c r="M135" s="180">
        <v>1076.656379</v>
      </c>
      <c r="N135" s="180">
        <v>1953.023551</v>
      </c>
      <c r="O135" s="180">
        <v>3321.084824</v>
      </c>
    </row>
    <row r="136" spans="1:15" x14ac:dyDescent="0.55000000000000004">
      <c r="A136" s="179">
        <v>44620</v>
      </c>
      <c r="B136" t="s">
        <v>494</v>
      </c>
      <c r="C136" s="180" t="s">
        <v>363</v>
      </c>
      <c r="D136" s="180" t="s">
        <v>363</v>
      </c>
      <c r="E136" s="180" t="s">
        <v>363</v>
      </c>
      <c r="F136" s="180" t="s">
        <v>363</v>
      </c>
      <c r="G136" s="180" t="s">
        <v>363</v>
      </c>
      <c r="H136" s="180" t="s">
        <v>363</v>
      </c>
      <c r="I136" s="180">
        <v>-15.001888599999999</v>
      </c>
      <c r="J136" s="180" t="s">
        <v>363</v>
      </c>
      <c r="K136" s="180" t="s">
        <v>363</v>
      </c>
      <c r="L136" s="180" t="s">
        <v>363</v>
      </c>
      <c r="M136" s="180" t="s">
        <v>363</v>
      </c>
      <c r="N136" s="180" t="s">
        <v>363</v>
      </c>
      <c r="O136" s="180" t="s">
        <v>363</v>
      </c>
    </row>
    <row r="137" spans="1:15" x14ac:dyDescent="0.55000000000000004">
      <c r="A137" s="179">
        <v>44626</v>
      </c>
      <c r="B137" t="s">
        <v>495</v>
      </c>
      <c r="C137" s="180" t="s">
        <v>363</v>
      </c>
      <c r="D137" s="180" t="s">
        <v>363</v>
      </c>
      <c r="E137" s="180">
        <v>248.27542080000001</v>
      </c>
      <c r="F137" s="180">
        <v>1246.2089530000001</v>
      </c>
      <c r="G137" s="180">
        <v>986.31031519999999</v>
      </c>
      <c r="H137" s="180">
        <v>2903.9944380000002</v>
      </c>
      <c r="I137" s="180" t="s">
        <v>363</v>
      </c>
      <c r="J137" s="180">
        <v>1571.766858</v>
      </c>
      <c r="K137" s="180">
        <v>-520.76546440000004</v>
      </c>
      <c r="L137" s="180">
        <v>259.00111770000001</v>
      </c>
      <c r="M137" s="180">
        <v>1073.0442310000001</v>
      </c>
      <c r="N137" s="180">
        <v>1952.5514599999999</v>
      </c>
      <c r="O137" s="180">
        <v>3330.3367330000001</v>
      </c>
    </row>
    <row r="138" spans="1:15" x14ac:dyDescent="0.55000000000000004">
      <c r="A138" s="179">
        <v>44633</v>
      </c>
      <c r="B138" t="s">
        <v>496</v>
      </c>
      <c r="C138" s="180" t="s">
        <v>363</v>
      </c>
      <c r="D138" s="180" t="s">
        <v>363</v>
      </c>
      <c r="E138" s="180">
        <v>248.67106509999999</v>
      </c>
      <c r="F138" s="180">
        <v>1236.9701279999999</v>
      </c>
      <c r="G138" s="180">
        <v>972.92779199999995</v>
      </c>
      <c r="H138" s="180">
        <v>2907.4416580000002</v>
      </c>
      <c r="I138" s="180" t="s">
        <v>363</v>
      </c>
      <c r="J138" s="180">
        <v>1566.3397640000001</v>
      </c>
      <c r="K138" s="180">
        <v>-503.59908710000002</v>
      </c>
      <c r="L138" s="180">
        <v>320.1157996</v>
      </c>
      <c r="M138" s="180">
        <v>1061.2235499999999</v>
      </c>
      <c r="N138" s="180">
        <v>1946.8892940000001</v>
      </c>
      <c r="O138" s="180">
        <v>3331.1510549999998</v>
      </c>
    </row>
    <row r="139" spans="1:15" x14ac:dyDescent="0.55000000000000004">
      <c r="A139" s="179">
        <v>44640</v>
      </c>
      <c r="B139" t="s">
        <v>497</v>
      </c>
      <c r="C139" s="180" t="s">
        <v>363</v>
      </c>
      <c r="D139" s="180" t="s">
        <v>363</v>
      </c>
      <c r="E139" s="180">
        <v>244.83503519999999</v>
      </c>
      <c r="F139" s="180">
        <v>1233.1864969999999</v>
      </c>
      <c r="G139" s="180">
        <v>971.51421240000002</v>
      </c>
      <c r="H139" s="180">
        <v>2915.7789299999999</v>
      </c>
      <c r="I139" s="180" t="s">
        <v>363</v>
      </c>
      <c r="J139" s="180">
        <v>1581.572895</v>
      </c>
      <c r="K139" s="180">
        <v>-479.6832023</v>
      </c>
      <c r="L139" s="180">
        <v>398.99086999999997</v>
      </c>
      <c r="M139" s="180">
        <v>1049.7178240000001</v>
      </c>
      <c r="N139" s="180">
        <v>1942.5026539999999</v>
      </c>
      <c r="O139" s="180">
        <v>3330.8131309999999</v>
      </c>
    </row>
    <row r="140" spans="1:15" x14ac:dyDescent="0.55000000000000004">
      <c r="A140" s="179">
        <v>44647</v>
      </c>
      <c r="B140" t="s">
        <v>498</v>
      </c>
      <c r="C140" s="180" t="s">
        <v>363</v>
      </c>
      <c r="D140" s="180" t="s">
        <v>363</v>
      </c>
      <c r="E140" s="180">
        <v>253.72843180000001</v>
      </c>
      <c r="F140" s="180">
        <v>1233.7753259999999</v>
      </c>
      <c r="G140" s="180">
        <v>978.58211070000004</v>
      </c>
      <c r="H140" s="180">
        <v>2925.6302620000001</v>
      </c>
      <c r="I140" s="180" t="s">
        <v>363</v>
      </c>
      <c r="J140" s="180">
        <v>1605.587205</v>
      </c>
      <c r="K140" s="180">
        <v>-459.55172349999998</v>
      </c>
      <c r="L140" s="180">
        <v>480.15030999999999</v>
      </c>
      <c r="M140" s="180">
        <v>1044.786799</v>
      </c>
      <c r="N140" s="180">
        <v>1946.0887909999999</v>
      </c>
      <c r="O140" s="180">
        <v>3325.2138049999999</v>
      </c>
    </row>
    <row r="141" spans="1:15" x14ac:dyDescent="0.55000000000000004">
      <c r="A141" s="179">
        <v>44651</v>
      </c>
      <c r="B141" t="s">
        <v>499</v>
      </c>
      <c r="C141" s="180" t="s">
        <v>363</v>
      </c>
      <c r="D141" s="180" t="s">
        <v>363</v>
      </c>
      <c r="E141" s="180" t="s">
        <v>363</v>
      </c>
      <c r="F141" s="180" t="s">
        <v>363</v>
      </c>
      <c r="G141" s="180" t="s">
        <v>363</v>
      </c>
      <c r="H141" s="180" t="s">
        <v>363</v>
      </c>
      <c r="I141" s="180">
        <v>75.679014359999996</v>
      </c>
      <c r="J141" s="180" t="s">
        <v>363</v>
      </c>
      <c r="K141" s="180" t="s">
        <v>363</v>
      </c>
      <c r="L141" s="180" t="s">
        <v>363</v>
      </c>
      <c r="M141" s="180" t="s">
        <v>363</v>
      </c>
      <c r="N141" s="180" t="s">
        <v>363</v>
      </c>
      <c r="O141" s="180" t="s">
        <v>363</v>
      </c>
    </row>
    <row r="142" spans="1:15" x14ac:dyDescent="0.55000000000000004">
      <c r="A142" s="179">
        <v>44654</v>
      </c>
      <c r="B142" t="s">
        <v>500</v>
      </c>
      <c r="C142" s="180" t="s">
        <v>363</v>
      </c>
      <c r="D142" s="180" t="s">
        <v>363</v>
      </c>
      <c r="E142" s="180">
        <v>264.34202110000001</v>
      </c>
      <c r="F142" s="180">
        <v>1241.0919280000001</v>
      </c>
      <c r="G142" s="180">
        <v>989.65713789999995</v>
      </c>
      <c r="H142" s="180" t="s">
        <v>363</v>
      </c>
      <c r="I142" s="180" t="s">
        <v>363</v>
      </c>
      <c r="J142" s="180">
        <v>1627.4469819999999</v>
      </c>
      <c r="K142" s="180">
        <v>-442.0342157</v>
      </c>
      <c r="L142" s="180">
        <v>554.04732590000003</v>
      </c>
      <c r="M142" s="180">
        <v>1037.473921</v>
      </c>
      <c r="N142" s="180">
        <v>1943.050984</v>
      </c>
      <c r="O142" s="180">
        <v>3319.3207109999998</v>
      </c>
    </row>
    <row r="143" spans="1:15" x14ac:dyDescent="0.55000000000000004">
      <c r="A143" s="179">
        <v>44661</v>
      </c>
      <c r="B143" t="s">
        <v>501</v>
      </c>
      <c r="C143" s="180" t="s">
        <v>363</v>
      </c>
      <c r="D143" s="180" t="s">
        <v>363</v>
      </c>
      <c r="E143" s="180">
        <v>280.04738099999997</v>
      </c>
      <c r="F143" s="180">
        <v>1253.306043</v>
      </c>
      <c r="G143" s="180">
        <v>1006.6034079999999</v>
      </c>
      <c r="H143" s="180" t="s">
        <v>363</v>
      </c>
      <c r="I143" s="180" t="s">
        <v>363</v>
      </c>
      <c r="J143" s="180">
        <v>1656.93497</v>
      </c>
      <c r="K143" s="180">
        <v>-435.1286503</v>
      </c>
      <c r="L143" s="180" t="s">
        <v>363</v>
      </c>
      <c r="M143" s="180">
        <v>1035.7121380000001</v>
      </c>
      <c r="N143" s="180">
        <v>1950.226189</v>
      </c>
      <c r="O143" s="180" t="s">
        <v>363</v>
      </c>
    </row>
    <row r="144" spans="1:15" x14ac:dyDescent="0.55000000000000004">
      <c r="A144" s="179">
        <v>44668</v>
      </c>
      <c r="B144" t="s">
        <v>502</v>
      </c>
      <c r="C144" s="180" t="s">
        <v>363</v>
      </c>
      <c r="D144" s="180" t="s">
        <v>363</v>
      </c>
      <c r="E144" s="180">
        <v>286.80773850000003</v>
      </c>
      <c r="F144" s="180">
        <v>1260.7679989999999</v>
      </c>
      <c r="G144" s="180">
        <v>1022.739193</v>
      </c>
      <c r="H144" s="180" t="s">
        <v>363</v>
      </c>
      <c r="I144" s="180" t="s">
        <v>363</v>
      </c>
      <c r="J144" s="180">
        <v>1685.514561</v>
      </c>
      <c r="K144" s="180">
        <v>-414.33392509999999</v>
      </c>
      <c r="L144" s="180" t="s">
        <v>363</v>
      </c>
      <c r="M144" s="180">
        <v>1026.174886</v>
      </c>
      <c r="N144" s="180">
        <v>1939.6525119999999</v>
      </c>
      <c r="O144" s="180" t="s">
        <v>363</v>
      </c>
    </row>
    <row r="145" spans="1:15" x14ac:dyDescent="0.55000000000000004">
      <c r="A145" s="179">
        <v>44675</v>
      </c>
      <c r="B145" t="s">
        <v>503</v>
      </c>
      <c r="C145" s="180" t="s">
        <v>363</v>
      </c>
      <c r="D145" s="180" t="s">
        <v>363</v>
      </c>
      <c r="E145" s="180">
        <v>287.58182529999999</v>
      </c>
      <c r="F145" s="180" t="s">
        <v>363</v>
      </c>
      <c r="G145" s="180">
        <v>1036.443526</v>
      </c>
      <c r="H145" s="180" t="s">
        <v>363</v>
      </c>
      <c r="I145" s="180" t="s">
        <v>363</v>
      </c>
      <c r="J145" s="180">
        <v>1700.6428780000001</v>
      </c>
      <c r="K145" s="180">
        <v>-401.34209859999999</v>
      </c>
      <c r="L145" s="180" t="s">
        <v>363</v>
      </c>
      <c r="M145" s="180">
        <v>1014.157357</v>
      </c>
      <c r="N145" s="180">
        <v>1943.1477480000001</v>
      </c>
      <c r="O145" s="180" t="s">
        <v>363</v>
      </c>
    </row>
  </sheetData>
  <mergeCells count="1">
    <mergeCell ref="C3:O3"/>
  </mergeCells>
  <hyperlinks>
    <hyperlink ref="N1" location="Contents!A1" display="Return to contents page" xr:uid="{F7D18B58-950E-4579-80CE-AD38B62757B1}"/>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A9A8-74A6-4452-9D69-26DD6FEF8151}">
  <dimension ref="A1:T36"/>
  <sheetViews>
    <sheetView showGridLines="0" workbookViewId="0"/>
  </sheetViews>
  <sheetFormatPr defaultRowHeight="14.4" x14ac:dyDescent="0.55000000000000004"/>
  <sheetData>
    <row r="1" spans="1:20" x14ac:dyDescent="0.55000000000000004">
      <c r="A1" s="157" t="s">
        <v>303</v>
      </c>
      <c r="T1" s="2" t="s">
        <v>887</v>
      </c>
    </row>
    <row r="3" spans="1:20" ht="32.4" x14ac:dyDescent="0.55000000000000004">
      <c r="A3" s="158" t="s">
        <v>304</v>
      </c>
      <c r="B3" s="159" t="s">
        <v>305</v>
      </c>
    </row>
    <row r="4" spans="1:20" x14ac:dyDescent="0.55000000000000004">
      <c r="A4" s="160">
        <v>43891</v>
      </c>
      <c r="B4" s="43">
        <v>34</v>
      </c>
    </row>
    <row r="5" spans="1:20" x14ac:dyDescent="0.55000000000000004">
      <c r="A5" s="160">
        <v>43922</v>
      </c>
      <c r="B5" s="54">
        <v>62</v>
      </c>
    </row>
    <row r="6" spans="1:20" x14ac:dyDescent="0.55000000000000004">
      <c r="A6" s="160">
        <v>43952</v>
      </c>
      <c r="B6" s="54">
        <v>66</v>
      </c>
    </row>
    <row r="7" spans="1:20" x14ac:dyDescent="0.55000000000000004">
      <c r="A7" s="160">
        <v>43983</v>
      </c>
      <c r="B7" s="54">
        <v>68</v>
      </c>
    </row>
    <row r="8" spans="1:20" x14ac:dyDescent="0.55000000000000004">
      <c r="A8" s="160">
        <v>44013</v>
      </c>
      <c r="B8" s="161">
        <v>108</v>
      </c>
    </row>
    <row r="9" spans="1:20" x14ac:dyDescent="0.55000000000000004">
      <c r="A9" s="160">
        <v>44044</v>
      </c>
      <c r="B9" s="161">
        <v>152</v>
      </c>
    </row>
    <row r="10" spans="1:20" x14ac:dyDescent="0.55000000000000004">
      <c r="A10" s="160">
        <v>44075</v>
      </c>
      <c r="B10" s="161">
        <v>158</v>
      </c>
    </row>
    <row r="11" spans="1:20" x14ac:dyDescent="0.55000000000000004">
      <c r="A11" s="160">
        <v>44105</v>
      </c>
      <c r="B11" s="161">
        <v>158</v>
      </c>
    </row>
    <row r="12" spans="1:20" x14ac:dyDescent="0.55000000000000004">
      <c r="A12" s="160">
        <v>44136</v>
      </c>
      <c r="B12" s="161">
        <v>159</v>
      </c>
    </row>
    <row r="13" spans="1:20" x14ac:dyDescent="0.55000000000000004">
      <c r="A13" s="160">
        <v>44166</v>
      </c>
      <c r="B13" s="161">
        <v>160</v>
      </c>
    </row>
    <row r="14" spans="1:20" x14ac:dyDescent="0.55000000000000004">
      <c r="A14" s="160">
        <v>44197</v>
      </c>
      <c r="B14" s="54">
        <v>162</v>
      </c>
    </row>
    <row r="15" spans="1:20" x14ac:dyDescent="0.55000000000000004">
      <c r="A15" s="160">
        <v>44228</v>
      </c>
      <c r="B15" s="54">
        <v>163</v>
      </c>
    </row>
    <row r="16" spans="1:20" x14ac:dyDescent="0.55000000000000004">
      <c r="A16" s="160">
        <v>44256</v>
      </c>
      <c r="B16" s="54">
        <v>164</v>
      </c>
    </row>
    <row r="17" spans="1:2" x14ac:dyDescent="0.55000000000000004">
      <c r="A17" s="160">
        <v>44287</v>
      </c>
      <c r="B17" s="54">
        <v>165</v>
      </c>
    </row>
    <row r="18" spans="1:2" x14ac:dyDescent="0.55000000000000004">
      <c r="A18" s="162">
        <v>44317</v>
      </c>
      <c r="B18" s="54">
        <v>166</v>
      </c>
    </row>
    <row r="19" spans="1:2" x14ac:dyDescent="0.55000000000000004">
      <c r="A19" s="163">
        <v>44348</v>
      </c>
      <c r="B19" s="54">
        <v>171</v>
      </c>
    </row>
    <row r="20" spans="1:2" x14ac:dyDescent="0.55000000000000004">
      <c r="A20" s="162">
        <v>44378</v>
      </c>
      <c r="B20" s="54">
        <v>200</v>
      </c>
    </row>
    <row r="21" spans="1:2" x14ac:dyDescent="0.55000000000000004">
      <c r="A21" s="162">
        <v>44409</v>
      </c>
      <c r="B21" s="54">
        <v>1239</v>
      </c>
    </row>
    <row r="22" spans="1:2" x14ac:dyDescent="0.55000000000000004">
      <c r="A22" s="162">
        <v>44440</v>
      </c>
      <c r="B22" s="54">
        <v>4330</v>
      </c>
    </row>
    <row r="23" spans="1:2" x14ac:dyDescent="0.55000000000000004">
      <c r="A23" s="162">
        <v>44470</v>
      </c>
      <c r="B23" s="54">
        <v>7380</v>
      </c>
    </row>
    <row r="24" spans="1:2" x14ac:dyDescent="0.55000000000000004">
      <c r="A24" s="162">
        <v>44501</v>
      </c>
      <c r="B24" s="54">
        <v>9181</v>
      </c>
    </row>
    <row r="25" spans="1:2" x14ac:dyDescent="0.55000000000000004">
      <c r="A25" s="162">
        <v>44531</v>
      </c>
      <c r="B25" s="54">
        <v>14358</v>
      </c>
    </row>
    <row r="26" spans="1:2" x14ac:dyDescent="0.55000000000000004">
      <c r="A26" s="162">
        <v>44562</v>
      </c>
      <c r="B26" s="54">
        <v>63815</v>
      </c>
    </row>
    <row r="27" spans="1:2" x14ac:dyDescent="0.55000000000000004">
      <c r="A27" s="162">
        <v>44593</v>
      </c>
      <c r="B27" s="54">
        <v>90550</v>
      </c>
    </row>
    <row r="28" spans="1:2" x14ac:dyDescent="0.55000000000000004">
      <c r="A28" s="162">
        <v>44621</v>
      </c>
      <c r="B28" s="54">
        <v>127435</v>
      </c>
    </row>
    <row r="29" spans="1:2" x14ac:dyDescent="0.55000000000000004">
      <c r="A29" s="162">
        <v>44652</v>
      </c>
      <c r="B29" s="54">
        <v>158966</v>
      </c>
    </row>
    <row r="30" spans="1:2" x14ac:dyDescent="0.55000000000000004">
      <c r="A30" s="162">
        <v>44682</v>
      </c>
      <c r="B30" s="54">
        <v>174924</v>
      </c>
    </row>
    <row r="33" spans="1:1" x14ac:dyDescent="0.55000000000000004">
      <c r="A33" s="43" t="s">
        <v>101</v>
      </c>
    </row>
    <row r="34" spans="1:1" x14ac:dyDescent="0.55000000000000004">
      <c r="A34" s="43" t="s">
        <v>306</v>
      </c>
    </row>
    <row r="35" spans="1:1" x14ac:dyDescent="0.55000000000000004">
      <c r="A35" s="43" t="s">
        <v>307</v>
      </c>
    </row>
    <row r="36" spans="1:1" x14ac:dyDescent="0.55000000000000004">
      <c r="A36" s="43" t="s">
        <v>308</v>
      </c>
    </row>
  </sheetData>
  <hyperlinks>
    <hyperlink ref="T1" location="Contents!A1" display="Return to contents page" xr:uid="{461DA608-0264-433F-BEC1-D0E832EA3DC9}"/>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F644-9F3A-40B9-8C0F-7F0354C346A6}">
  <dimension ref="A1:J22"/>
  <sheetViews>
    <sheetView showGridLines="0" workbookViewId="0">
      <selection activeCell="D4" sqref="D4"/>
    </sheetView>
  </sheetViews>
  <sheetFormatPr defaultRowHeight="14.4" x14ac:dyDescent="0.55000000000000004"/>
  <sheetData>
    <row r="1" spans="1:10" x14ac:dyDescent="0.55000000000000004">
      <c r="A1" s="134" t="s">
        <v>314</v>
      </c>
      <c r="J1" s="2" t="s">
        <v>887</v>
      </c>
    </row>
    <row r="3" spans="1:10" x14ac:dyDescent="0.55000000000000004">
      <c r="A3" s="377"/>
      <c r="B3" s="397" t="s">
        <v>309</v>
      </c>
      <c r="C3" s="397" t="s">
        <v>310</v>
      </c>
      <c r="D3" s="397" t="s">
        <v>311</v>
      </c>
      <c r="E3" s="377"/>
    </row>
    <row r="4" spans="1:10" x14ac:dyDescent="0.55000000000000004">
      <c r="A4" t="s">
        <v>277</v>
      </c>
      <c r="B4" s="54">
        <v>18100</v>
      </c>
      <c r="C4" s="165">
        <v>19305</v>
      </c>
      <c r="D4" s="165">
        <v>22427</v>
      </c>
    </row>
    <row r="5" spans="1:10" x14ac:dyDescent="0.55000000000000004">
      <c r="A5" t="s">
        <v>223</v>
      </c>
      <c r="B5" s="54">
        <v>22965</v>
      </c>
      <c r="C5" s="165">
        <v>23049</v>
      </c>
      <c r="D5" s="165">
        <v>23321</v>
      </c>
    </row>
    <row r="6" spans="1:10" x14ac:dyDescent="0.55000000000000004">
      <c r="A6" t="s">
        <v>312</v>
      </c>
      <c r="B6" s="54">
        <v>20381</v>
      </c>
      <c r="C6" s="165">
        <v>20305</v>
      </c>
      <c r="D6" s="165">
        <v>21738</v>
      </c>
    </row>
    <row r="7" spans="1:10" x14ac:dyDescent="0.55000000000000004">
      <c r="A7" t="s">
        <v>225</v>
      </c>
      <c r="B7" s="54">
        <v>20145</v>
      </c>
      <c r="C7" s="165">
        <v>21097</v>
      </c>
      <c r="D7" s="165">
        <v>22146</v>
      </c>
    </row>
    <row r="8" spans="1:10" x14ac:dyDescent="0.55000000000000004">
      <c r="A8" t="s">
        <v>226</v>
      </c>
      <c r="B8" s="54">
        <v>21306</v>
      </c>
      <c r="C8" s="165">
        <v>20705</v>
      </c>
      <c r="D8" s="165">
        <v>21761</v>
      </c>
    </row>
    <row r="9" spans="1:10" x14ac:dyDescent="0.55000000000000004">
      <c r="A9" t="s">
        <v>227</v>
      </c>
      <c r="B9" s="54">
        <v>14625</v>
      </c>
      <c r="C9" s="165">
        <v>14541</v>
      </c>
      <c r="D9" s="165">
        <v>16208</v>
      </c>
    </row>
    <row r="10" spans="1:10" x14ac:dyDescent="0.55000000000000004">
      <c r="A10" t="s">
        <v>216</v>
      </c>
      <c r="B10" s="54">
        <v>16928</v>
      </c>
      <c r="C10" s="165">
        <v>16877</v>
      </c>
      <c r="D10" s="165">
        <v>18561</v>
      </c>
    </row>
    <row r="11" spans="1:10" x14ac:dyDescent="0.55000000000000004">
      <c r="A11" t="s">
        <v>217</v>
      </c>
      <c r="B11" s="54">
        <v>19798</v>
      </c>
      <c r="C11" s="165">
        <v>21435</v>
      </c>
      <c r="D11" s="165">
        <v>21444</v>
      </c>
    </row>
    <row r="12" spans="1:10" x14ac:dyDescent="0.55000000000000004">
      <c r="A12" t="s">
        <v>274</v>
      </c>
      <c r="B12" s="54">
        <v>21115</v>
      </c>
      <c r="C12" s="165">
        <v>24192</v>
      </c>
      <c r="D12" s="165">
        <v>20320</v>
      </c>
    </row>
    <row r="13" spans="1:10" x14ac:dyDescent="0.55000000000000004">
      <c r="A13" t="s">
        <v>275</v>
      </c>
      <c r="B13" s="54">
        <v>18286</v>
      </c>
      <c r="C13" s="165">
        <v>20062</v>
      </c>
      <c r="D13" s="165">
        <v>15845</v>
      </c>
    </row>
    <row r="14" spans="1:10" x14ac:dyDescent="0.55000000000000004">
      <c r="A14" t="s">
        <v>220</v>
      </c>
      <c r="B14" s="54">
        <v>23040</v>
      </c>
      <c r="C14" s="165">
        <v>24093</v>
      </c>
      <c r="D14" s="165">
        <v>20893</v>
      </c>
    </row>
    <row r="15" spans="1:10" x14ac:dyDescent="0.55000000000000004">
      <c r="A15" t="s">
        <v>276</v>
      </c>
      <c r="B15" s="54">
        <v>21160</v>
      </c>
      <c r="C15" s="165">
        <v>22552</v>
      </c>
      <c r="D15" s="165">
        <v>22705</v>
      </c>
    </row>
    <row r="16" spans="1:10" x14ac:dyDescent="0.55000000000000004">
      <c r="B16" s="54">
        <f>SUM(B4:B15)</f>
        <v>237849</v>
      </c>
      <c r="C16" s="54">
        <f>SUM(C4:C15)</f>
        <v>248213</v>
      </c>
      <c r="D16" s="54">
        <f>SUM(D4:D15)</f>
        <v>247369</v>
      </c>
    </row>
    <row r="18" spans="1:1" x14ac:dyDescent="0.55000000000000004">
      <c r="A18" s="166"/>
    </row>
    <row r="19" spans="1:1" x14ac:dyDescent="0.55000000000000004">
      <c r="A19" s="167"/>
    </row>
    <row r="20" spans="1:1" x14ac:dyDescent="0.55000000000000004">
      <c r="A20" s="167"/>
    </row>
    <row r="21" spans="1:1" x14ac:dyDescent="0.55000000000000004">
      <c r="A21" s="167"/>
    </row>
    <row r="22" spans="1:1" x14ac:dyDescent="0.55000000000000004">
      <c r="A22" s="68"/>
    </row>
  </sheetData>
  <hyperlinks>
    <hyperlink ref="J1" location="Contents!A1" display="Return to contents page" xr:uid="{700ECF76-5F3A-4FB2-A5A8-8F6942824F9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66273-E919-4591-9ADC-7C8230A089BE}">
  <dimension ref="A1:I684"/>
  <sheetViews>
    <sheetView showGridLines="0" workbookViewId="0"/>
  </sheetViews>
  <sheetFormatPr defaultRowHeight="14.4" x14ac:dyDescent="0.55000000000000004"/>
  <sheetData>
    <row r="1" spans="1:9" x14ac:dyDescent="0.55000000000000004">
      <c r="A1" s="36" t="s">
        <v>58</v>
      </c>
      <c r="B1" s="37"/>
      <c r="C1" s="38"/>
      <c r="D1" s="39"/>
      <c r="E1" s="39"/>
      <c r="F1" s="40"/>
      <c r="I1" s="2" t="s">
        <v>887</v>
      </c>
    </row>
    <row r="2" spans="1:9" x14ac:dyDescent="0.55000000000000004">
      <c r="A2" s="41"/>
      <c r="B2" s="37"/>
      <c r="C2" s="38"/>
      <c r="D2" s="39"/>
      <c r="E2" s="39"/>
      <c r="F2" s="40"/>
    </row>
    <row r="3" spans="1:9" ht="32.4" x14ac:dyDescent="0.55000000000000004">
      <c r="A3" s="31" t="s">
        <v>22</v>
      </c>
      <c r="B3" s="50" t="s">
        <v>52</v>
      </c>
      <c r="C3" s="50" t="s">
        <v>53</v>
      </c>
      <c r="D3" s="50" t="s">
        <v>54</v>
      </c>
      <c r="E3" s="50" t="s">
        <v>55</v>
      </c>
      <c r="F3" s="40"/>
    </row>
    <row r="4" spans="1:9" x14ac:dyDescent="0.55000000000000004">
      <c r="A4" s="42">
        <v>43855</v>
      </c>
      <c r="B4" s="43">
        <v>0</v>
      </c>
      <c r="C4" s="44"/>
      <c r="E4" s="43"/>
      <c r="F4" s="40"/>
    </row>
    <row r="5" spans="1:9" x14ac:dyDescent="0.55000000000000004">
      <c r="A5" s="42">
        <v>43856</v>
      </c>
      <c r="B5" s="43">
        <v>0</v>
      </c>
      <c r="C5" s="45"/>
      <c r="E5" s="43"/>
      <c r="F5" s="40"/>
    </row>
    <row r="6" spans="1:9" x14ac:dyDescent="0.55000000000000004">
      <c r="A6" s="42">
        <v>43857</v>
      </c>
      <c r="B6" s="43">
        <v>1</v>
      </c>
      <c r="C6" s="45"/>
      <c r="E6" s="43"/>
      <c r="F6" s="40"/>
    </row>
    <row r="7" spans="1:9" x14ac:dyDescent="0.55000000000000004">
      <c r="A7" s="42">
        <v>43858</v>
      </c>
      <c r="B7" s="43">
        <v>0</v>
      </c>
      <c r="C7" s="45">
        <v>0.7142857142857143</v>
      </c>
      <c r="E7" s="43"/>
      <c r="F7" s="40"/>
    </row>
    <row r="8" spans="1:9" x14ac:dyDescent="0.55000000000000004">
      <c r="A8" s="42">
        <v>43859</v>
      </c>
      <c r="B8" s="43">
        <v>4</v>
      </c>
      <c r="C8" s="45">
        <v>0.8571428571428571</v>
      </c>
      <c r="E8" s="43"/>
      <c r="F8" s="40"/>
    </row>
    <row r="9" spans="1:9" x14ac:dyDescent="0.55000000000000004">
      <c r="A9" s="42">
        <v>43860</v>
      </c>
      <c r="B9" s="43">
        <v>0</v>
      </c>
      <c r="C9" s="45">
        <v>1.1428571428571428</v>
      </c>
      <c r="E9" s="43"/>
      <c r="F9" s="40"/>
    </row>
    <row r="10" spans="1:9" x14ac:dyDescent="0.55000000000000004">
      <c r="A10" s="42">
        <v>43861</v>
      </c>
      <c r="B10" s="43">
        <v>0</v>
      </c>
      <c r="C10" s="45">
        <v>1</v>
      </c>
      <c r="E10" s="43"/>
      <c r="F10" s="40"/>
    </row>
    <row r="11" spans="1:9" x14ac:dyDescent="0.55000000000000004">
      <c r="A11" s="42">
        <v>43862</v>
      </c>
      <c r="B11" s="43">
        <v>1</v>
      </c>
      <c r="C11" s="45">
        <v>1.1428571428571428</v>
      </c>
      <c r="E11" s="43"/>
      <c r="F11" s="40"/>
    </row>
    <row r="12" spans="1:9" x14ac:dyDescent="0.55000000000000004">
      <c r="A12" s="42">
        <v>43863</v>
      </c>
      <c r="B12" s="43">
        <v>2</v>
      </c>
      <c r="C12" s="45">
        <v>0.7142857142857143</v>
      </c>
      <c r="E12" s="43"/>
      <c r="F12" s="40"/>
    </row>
    <row r="13" spans="1:9" x14ac:dyDescent="0.55000000000000004">
      <c r="A13" s="42">
        <v>43864</v>
      </c>
      <c r="B13" s="43">
        <v>0</v>
      </c>
      <c r="C13" s="45">
        <v>0.8571428571428571</v>
      </c>
      <c r="E13" s="43"/>
      <c r="F13" s="40"/>
    </row>
    <row r="14" spans="1:9" x14ac:dyDescent="0.55000000000000004">
      <c r="A14" s="42">
        <v>43865</v>
      </c>
      <c r="B14" s="43">
        <v>1</v>
      </c>
      <c r="C14" s="45">
        <v>0.8571428571428571</v>
      </c>
      <c r="E14" s="43"/>
      <c r="F14" s="40"/>
    </row>
    <row r="15" spans="1:9" x14ac:dyDescent="0.55000000000000004">
      <c r="A15" s="42">
        <v>43866</v>
      </c>
      <c r="B15" s="43">
        <v>1</v>
      </c>
      <c r="C15" s="45">
        <v>0.7142857142857143</v>
      </c>
      <c r="E15" s="43"/>
      <c r="F15" s="40"/>
    </row>
    <row r="16" spans="1:9" x14ac:dyDescent="0.55000000000000004">
      <c r="A16" s="42">
        <v>43867</v>
      </c>
      <c r="B16" s="43">
        <v>1</v>
      </c>
      <c r="C16" s="45">
        <v>0.42857142857142855</v>
      </c>
      <c r="E16" s="43"/>
      <c r="F16" s="40"/>
    </row>
    <row r="17" spans="1:6" x14ac:dyDescent="0.55000000000000004">
      <c r="A17" s="42">
        <v>43868</v>
      </c>
      <c r="B17" s="43">
        <v>0</v>
      </c>
      <c r="C17" s="45">
        <v>0.42857142857142855</v>
      </c>
      <c r="E17" s="43"/>
      <c r="F17" s="40"/>
    </row>
    <row r="18" spans="1:6" x14ac:dyDescent="0.55000000000000004">
      <c r="A18" s="42">
        <v>43869</v>
      </c>
      <c r="B18" s="43">
        <v>0</v>
      </c>
      <c r="C18" s="45">
        <v>0.2857142857142857</v>
      </c>
      <c r="E18" s="43"/>
      <c r="F18" s="40"/>
    </row>
    <row r="19" spans="1:6" x14ac:dyDescent="0.55000000000000004">
      <c r="A19" s="42">
        <v>43870</v>
      </c>
      <c r="B19" s="43">
        <v>0</v>
      </c>
      <c r="C19" s="45">
        <v>0.14285714285714285</v>
      </c>
      <c r="E19" s="43"/>
      <c r="F19" s="40"/>
    </row>
    <row r="20" spans="1:6" x14ac:dyDescent="0.55000000000000004">
      <c r="A20" s="42">
        <v>43871</v>
      </c>
      <c r="B20" s="43">
        <v>0</v>
      </c>
      <c r="C20" s="45">
        <v>0</v>
      </c>
      <c r="E20" s="43"/>
      <c r="F20" s="40"/>
    </row>
    <row r="21" spans="1:6" x14ac:dyDescent="0.55000000000000004">
      <c r="A21" s="42">
        <v>43872</v>
      </c>
      <c r="B21" s="43">
        <v>0</v>
      </c>
      <c r="C21" s="45">
        <v>0</v>
      </c>
      <c r="E21" s="43"/>
      <c r="F21" s="40"/>
    </row>
    <row r="22" spans="1:6" x14ac:dyDescent="0.55000000000000004">
      <c r="A22" s="42">
        <v>43873</v>
      </c>
      <c r="B22" s="43">
        <v>0</v>
      </c>
      <c r="C22" s="45">
        <v>0</v>
      </c>
      <c r="E22" s="43"/>
      <c r="F22" s="40"/>
    </row>
    <row r="23" spans="1:6" x14ac:dyDescent="0.55000000000000004">
      <c r="A23" s="42">
        <v>43874</v>
      </c>
      <c r="B23" s="43">
        <v>0</v>
      </c>
      <c r="C23" s="45">
        <v>0</v>
      </c>
      <c r="E23" s="43"/>
      <c r="F23" s="40"/>
    </row>
    <row r="24" spans="1:6" x14ac:dyDescent="0.55000000000000004">
      <c r="A24" s="42">
        <v>43875</v>
      </c>
      <c r="B24" s="43">
        <v>0</v>
      </c>
      <c r="C24" s="45">
        <v>0</v>
      </c>
      <c r="E24" s="43"/>
      <c r="F24" s="40"/>
    </row>
    <row r="25" spans="1:6" x14ac:dyDescent="0.55000000000000004">
      <c r="A25" s="42">
        <v>43876</v>
      </c>
      <c r="B25" s="43">
        <v>0</v>
      </c>
      <c r="C25" s="45">
        <v>0</v>
      </c>
      <c r="E25" s="43"/>
      <c r="F25" s="40"/>
    </row>
    <row r="26" spans="1:6" x14ac:dyDescent="0.55000000000000004">
      <c r="A26" s="42">
        <v>43877</v>
      </c>
      <c r="B26" s="43">
        <v>0</v>
      </c>
      <c r="C26" s="45">
        <v>0</v>
      </c>
      <c r="E26" s="43"/>
      <c r="F26" s="40"/>
    </row>
    <row r="27" spans="1:6" x14ac:dyDescent="0.55000000000000004">
      <c r="A27" s="42">
        <v>43878</v>
      </c>
      <c r="B27" s="43">
        <v>0</v>
      </c>
      <c r="C27" s="45">
        <v>0</v>
      </c>
      <c r="E27" s="43"/>
      <c r="F27" s="40"/>
    </row>
    <row r="28" spans="1:6" x14ac:dyDescent="0.55000000000000004">
      <c r="A28" s="42">
        <v>43879</v>
      </c>
      <c r="B28" s="43">
        <v>0</v>
      </c>
      <c r="C28" s="45">
        <v>0.5714285714285714</v>
      </c>
      <c r="E28" s="43"/>
      <c r="F28" s="40"/>
    </row>
    <row r="29" spans="1:6" x14ac:dyDescent="0.55000000000000004">
      <c r="A29" s="42">
        <v>43880</v>
      </c>
      <c r="B29" s="43">
        <v>0</v>
      </c>
      <c r="C29" s="45">
        <v>0.7142857142857143</v>
      </c>
      <c r="E29" s="43"/>
      <c r="F29" s="40"/>
    </row>
    <row r="30" spans="1:6" x14ac:dyDescent="0.55000000000000004">
      <c r="A30" s="42">
        <v>43881</v>
      </c>
      <c r="B30" s="43">
        <v>0</v>
      </c>
      <c r="C30" s="45">
        <v>0.7142857142857143</v>
      </c>
      <c r="E30" s="43"/>
      <c r="F30" s="40"/>
    </row>
    <row r="31" spans="1:6" x14ac:dyDescent="0.55000000000000004">
      <c r="A31" s="42">
        <v>43882</v>
      </c>
      <c r="B31" s="43">
        <v>4</v>
      </c>
      <c r="C31" s="45">
        <v>0.7142857142857143</v>
      </c>
      <c r="E31" s="43"/>
      <c r="F31" s="40"/>
    </row>
    <row r="32" spans="1:6" x14ac:dyDescent="0.55000000000000004">
      <c r="A32" s="42">
        <v>43883</v>
      </c>
      <c r="B32" s="43">
        <v>1</v>
      </c>
      <c r="C32" s="45">
        <v>0.7142857142857143</v>
      </c>
      <c r="E32" s="43"/>
      <c r="F32" s="40"/>
    </row>
    <row r="33" spans="1:6" x14ac:dyDescent="0.55000000000000004">
      <c r="A33" s="42">
        <v>43884</v>
      </c>
      <c r="B33" s="43">
        <v>0</v>
      </c>
      <c r="C33" s="45">
        <v>0.7142857142857143</v>
      </c>
      <c r="E33" s="43"/>
      <c r="F33" s="40"/>
    </row>
    <row r="34" spans="1:6" x14ac:dyDescent="0.55000000000000004">
      <c r="A34" s="42">
        <v>43885</v>
      </c>
      <c r="B34" s="43">
        <v>0</v>
      </c>
      <c r="C34" s="45">
        <v>1.1428571428571428</v>
      </c>
      <c r="E34" s="43"/>
      <c r="F34" s="40"/>
    </row>
    <row r="35" spans="1:6" x14ac:dyDescent="0.55000000000000004">
      <c r="A35" s="42">
        <v>43886</v>
      </c>
      <c r="B35" s="43">
        <v>0</v>
      </c>
      <c r="C35" s="45">
        <v>0.8571428571428571</v>
      </c>
      <c r="E35" s="43"/>
      <c r="F35" s="40"/>
    </row>
    <row r="36" spans="1:6" x14ac:dyDescent="0.55000000000000004">
      <c r="A36" s="42">
        <v>43887</v>
      </c>
      <c r="B36" s="43">
        <v>0</v>
      </c>
      <c r="C36" s="45">
        <v>0.7142857142857143</v>
      </c>
      <c r="E36" s="43"/>
      <c r="F36" s="40"/>
    </row>
    <row r="37" spans="1:6" x14ac:dyDescent="0.55000000000000004">
      <c r="A37" s="42">
        <v>43888</v>
      </c>
      <c r="B37" s="43">
        <v>3</v>
      </c>
      <c r="C37" s="45">
        <v>1.1428571428571428</v>
      </c>
      <c r="E37" s="43"/>
      <c r="F37" s="40"/>
    </row>
    <row r="38" spans="1:6" x14ac:dyDescent="0.55000000000000004">
      <c r="A38" s="42">
        <v>43889</v>
      </c>
      <c r="B38" s="43">
        <v>2</v>
      </c>
      <c r="C38" s="45">
        <v>1.7142857142857142</v>
      </c>
      <c r="E38" s="43"/>
      <c r="F38" s="40"/>
    </row>
    <row r="39" spans="1:6" x14ac:dyDescent="0.55000000000000004">
      <c r="A39" s="42">
        <v>43890</v>
      </c>
      <c r="B39" s="43">
        <v>0</v>
      </c>
      <c r="C39" s="45">
        <v>2.8571428571428572</v>
      </c>
      <c r="E39" s="43"/>
      <c r="F39" s="40"/>
    </row>
    <row r="40" spans="1:6" x14ac:dyDescent="0.55000000000000004">
      <c r="A40" s="42">
        <v>43891</v>
      </c>
      <c r="B40" s="43">
        <v>3</v>
      </c>
      <c r="C40" s="45">
        <v>4.4285714285714288</v>
      </c>
      <c r="D40" s="43">
        <v>1</v>
      </c>
      <c r="E40" s="43"/>
      <c r="F40" s="40"/>
    </row>
    <row r="41" spans="1:6" x14ac:dyDescent="0.55000000000000004">
      <c r="A41" s="42">
        <v>43892</v>
      </c>
      <c r="B41" s="43">
        <v>4</v>
      </c>
      <c r="C41" s="45">
        <v>5.1428571428571432</v>
      </c>
      <c r="D41" s="43">
        <v>0</v>
      </c>
      <c r="E41" s="43"/>
      <c r="F41" s="40"/>
    </row>
    <row r="42" spans="1:6" x14ac:dyDescent="0.55000000000000004">
      <c r="A42" s="42">
        <v>43893</v>
      </c>
      <c r="B42" s="43">
        <v>8</v>
      </c>
      <c r="C42" s="45">
        <v>5.4285714285714288</v>
      </c>
      <c r="D42" s="43">
        <v>1</v>
      </c>
      <c r="E42" s="43"/>
      <c r="F42" s="40"/>
    </row>
    <row r="43" spans="1:6" x14ac:dyDescent="0.55000000000000004">
      <c r="A43" s="42">
        <v>43894</v>
      </c>
      <c r="B43" s="43">
        <v>11</v>
      </c>
      <c r="C43" s="45">
        <v>6.8571428571428568</v>
      </c>
      <c r="D43" s="43">
        <v>0</v>
      </c>
      <c r="E43" s="43"/>
      <c r="F43" s="40"/>
    </row>
    <row r="44" spans="1:6" x14ac:dyDescent="0.55000000000000004">
      <c r="A44" s="42">
        <v>43895</v>
      </c>
      <c r="B44" s="43">
        <v>8</v>
      </c>
      <c r="C44" s="45">
        <v>7.4285714285714288</v>
      </c>
      <c r="D44" s="43">
        <v>0</v>
      </c>
      <c r="E44" s="43"/>
      <c r="F44" s="40"/>
    </row>
    <row r="45" spans="1:6" x14ac:dyDescent="0.55000000000000004">
      <c r="A45" s="42">
        <v>43896</v>
      </c>
      <c r="B45" s="43">
        <v>4</v>
      </c>
      <c r="C45" s="45">
        <v>8.5714285714285712</v>
      </c>
      <c r="D45" s="43">
        <v>0</v>
      </c>
      <c r="E45" s="43"/>
      <c r="F45" s="40"/>
    </row>
    <row r="46" spans="1:6" x14ac:dyDescent="0.55000000000000004">
      <c r="A46" s="42">
        <v>43897</v>
      </c>
      <c r="B46" s="43">
        <v>10</v>
      </c>
      <c r="C46" s="45">
        <v>10.285714285714286</v>
      </c>
      <c r="D46" s="43">
        <v>0</v>
      </c>
      <c r="E46" s="43"/>
      <c r="F46" s="40"/>
    </row>
    <row r="47" spans="1:6" x14ac:dyDescent="0.55000000000000004">
      <c r="A47" s="42">
        <v>43898</v>
      </c>
      <c r="B47" s="43">
        <v>7</v>
      </c>
      <c r="C47" s="45">
        <v>10.857142857142858</v>
      </c>
      <c r="D47" s="43">
        <v>1</v>
      </c>
      <c r="E47" s="43"/>
      <c r="F47" s="40"/>
    </row>
    <row r="48" spans="1:6" x14ac:dyDescent="0.55000000000000004">
      <c r="A48" s="42">
        <v>43899</v>
      </c>
      <c r="B48" s="43">
        <v>12</v>
      </c>
      <c r="C48" s="45">
        <v>14</v>
      </c>
      <c r="D48" s="43">
        <v>0</v>
      </c>
      <c r="E48" s="43"/>
      <c r="F48" s="40"/>
    </row>
    <row r="49" spans="1:6" x14ac:dyDescent="0.55000000000000004">
      <c r="A49" s="42">
        <v>43900</v>
      </c>
      <c r="B49" s="43">
        <v>20</v>
      </c>
      <c r="C49" s="45">
        <v>19.285714285714285</v>
      </c>
      <c r="D49" s="43">
        <v>0</v>
      </c>
      <c r="E49" s="43"/>
      <c r="F49" s="40"/>
    </row>
    <row r="50" spans="1:6" x14ac:dyDescent="0.55000000000000004">
      <c r="A50" s="42">
        <v>43901</v>
      </c>
      <c r="B50" s="43">
        <v>15</v>
      </c>
      <c r="C50" s="45">
        <v>25.142857142857142</v>
      </c>
      <c r="D50" s="43">
        <v>0</v>
      </c>
      <c r="E50" s="43"/>
      <c r="F50" s="40"/>
    </row>
    <row r="51" spans="1:6" x14ac:dyDescent="0.55000000000000004">
      <c r="A51" s="42">
        <v>43902</v>
      </c>
      <c r="B51" s="43">
        <v>30</v>
      </c>
      <c r="C51" s="45">
        <v>31</v>
      </c>
      <c r="D51" s="43">
        <v>0</v>
      </c>
      <c r="E51" s="43"/>
      <c r="F51" s="40"/>
    </row>
    <row r="52" spans="1:6" x14ac:dyDescent="0.55000000000000004">
      <c r="A52" s="42">
        <v>43903</v>
      </c>
      <c r="B52" s="43">
        <v>41</v>
      </c>
      <c r="C52" s="45">
        <v>40.571428571428569</v>
      </c>
      <c r="D52" s="43">
        <v>1</v>
      </c>
      <c r="E52" s="43"/>
      <c r="F52" s="40"/>
    </row>
    <row r="53" spans="1:6" x14ac:dyDescent="0.55000000000000004">
      <c r="A53" s="42">
        <v>43904</v>
      </c>
      <c r="B53" s="43">
        <v>51</v>
      </c>
      <c r="C53" s="45">
        <v>48.857142857142854</v>
      </c>
      <c r="D53" s="43">
        <v>1</v>
      </c>
      <c r="E53" s="43"/>
      <c r="F53" s="40"/>
    </row>
    <row r="54" spans="1:6" x14ac:dyDescent="0.55000000000000004">
      <c r="A54" s="42">
        <v>43905</v>
      </c>
      <c r="B54" s="43">
        <v>48</v>
      </c>
      <c r="C54" s="45">
        <v>62.857142857142854</v>
      </c>
      <c r="D54" s="43">
        <v>0</v>
      </c>
      <c r="E54" s="43"/>
      <c r="F54" s="40"/>
    </row>
    <row r="55" spans="1:6" x14ac:dyDescent="0.55000000000000004">
      <c r="A55" s="42">
        <v>43906</v>
      </c>
      <c r="B55" s="43">
        <v>79</v>
      </c>
      <c r="C55" s="45">
        <v>78.857142857142861</v>
      </c>
      <c r="D55" s="43">
        <v>0</v>
      </c>
      <c r="E55" s="43"/>
      <c r="F55" s="40"/>
    </row>
    <row r="56" spans="1:6" x14ac:dyDescent="0.55000000000000004">
      <c r="A56" s="42">
        <v>43907</v>
      </c>
      <c r="B56" s="43">
        <v>78</v>
      </c>
      <c r="C56" s="45">
        <v>92.714285714285708</v>
      </c>
      <c r="D56" s="43">
        <v>1</v>
      </c>
      <c r="E56" s="43"/>
      <c r="F56" s="40"/>
    </row>
    <row r="57" spans="1:6" x14ac:dyDescent="0.55000000000000004">
      <c r="A57" s="42">
        <v>43908</v>
      </c>
      <c r="B57" s="43">
        <v>113</v>
      </c>
      <c r="C57" s="45">
        <v>117.57142857142857</v>
      </c>
      <c r="D57" s="43">
        <v>0</v>
      </c>
      <c r="E57" s="43"/>
      <c r="F57" s="40"/>
    </row>
    <row r="58" spans="1:6" x14ac:dyDescent="0.55000000000000004">
      <c r="A58" s="42">
        <v>43909</v>
      </c>
      <c r="B58" s="43">
        <v>142</v>
      </c>
      <c r="C58" s="45">
        <v>150.71428571428572</v>
      </c>
      <c r="D58" s="43">
        <v>0</v>
      </c>
      <c r="E58" s="43"/>
      <c r="F58" s="40"/>
    </row>
    <row r="59" spans="1:6" x14ac:dyDescent="0.55000000000000004">
      <c r="A59" s="42">
        <v>43910</v>
      </c>
      <c r="B59" s="43">
        <v>138</v>
      </c>
      <c r="C59" s="45">
        <v>186.28571428571428</v>
      </c>
      <c r="D59" s="43">
        <v>1</v>
      </c>
      <c r="E59" s="43"/>
      <c r="F59" s="40"/>
    </row>
    <row r="60" spans="1:6" x14ac:dyDescent="0.55000000000000004">
      <c r="A60" s="42">
        <v>43911</v>
      </c>
      <c r="B60" s="43">
        <v>225</v>
      </c>
      <c r="C60" s="45">
        <v>228</v>
      </c>
      <c r="D60" s="43">
        <v>0</v>
      </c>
      <c r="E60" s="43"/>
      <c r="F60" s="40"/>
    </row>
    <row r="61" spans="1:6" x14ac:dyDescent="0.55000000000000004">
      <c r="A61" s="42">
        <v>43912</v>
      </c>
      <c r="B61" s="43">
        <v>280</v>
      </c>
      <c r="C61" s="45">
        <v>266.14285714285717</v>
      </c>
      <c r="D61" s="43">
        <v>0</v>
      </c>
      <c r="E61" s="43"/>
      <c r="F61" s="40"/>
    </row>
    <row r="62" spans="1:6" x14ac:dyDescent="0.55000000000000004">
      <c r="A62" s="42">
        <v>43913</v>
      </c>
      <c r="B62" s="43">
        <v>328</v>
      </c>
      <c r="C62" s="45">
        <v>300</v>
      </c>
      <c r="D62" s="43">
        <v>0</v>
      </c>
      <c r="E62" s="43"/>
      <c r="F62" s="40"/>
    </row>
    <row r="63" spans="1:6" x14ac:dyDescent="0.55000000000000004">
      <c r="A63" s="42">
        <v>43914</v>
      </c>
      <c r="B63" s="43">
        <v>370</v>
      </c>
      <c r="C63" s="45">
        <v>333.42857142857144</v>
      </c>
      <c r="D63" s="43">
        <v>1</v>
      </c>
      <c r="E63" s="43"/>
      <c r="F63" s="40"/>
    </row>
    <row r="64" spans="1:6" x14ac:dyDescent="0.55000000000000004">
      <c r="A64" s="42">
        <v>43915</v>
      </c>
      <c r="B64" s="43">
        <v>380</v>
      </c>
      <c r="C64" s="45">
        <v>366.85714285714283</v>
      </c>
      <c r="D64" s="43">
        <v>1</v>
      </c>
      <c r="E64" s="43"/>
      <c r="F64" s="40"/>
    </row>
    <row r="65" spans="1:6" x14ac:dyDescent="0.55000000000000004">
      <c r="A65" s="42">
        <v>43916</v>
      </c>
      <c r="B65" s="43">
        <v>379</v>
      </c>
      <c r="C65" s="45">
        <v>376.14285714285717</v>
      </c>
      <c r="D65" s="43">
        <v>4</v>
      </c>
      <c r="E65" s="43"/>
      <c r="F65" s="40"/>
    </row>
    <row r="66" spans="1:6" x14ac:dyDescent="0.55000000000000004">
      <c r="A66" s="42">
        <v>43917</v>
      </c>
      <c r="B66" s="43">
        <v>372</v>
      </c>
      <c r="C66" s="45">
        <v>367.85714285714283</v>
      </c>
      <c r="D66" s="43">
        <v>0</v>
      </c>
      <c r="E66" s="43"/>
      <c r="F66" s="40"/>
    </row>
    <row r="67" spans="1:6" x14ac:dyDescent="0.55000000000000004">
      <c r="A67" s="42">
        <v>43918</v>
      </c>
      <c r="B67" s="43">
        <v>459</v>
      </c>
      <c r="C67" s="45">
        <v>359.71428571428572</v>
      </c>
      <c r="D67" s="43">
        <v>1</v>
      </c>
      <c r="E67" s="43"/>
      <c r="F67" s="40"/>
    </row>
    <row r="68" spans="1:6" x14ac:dyDescent="0.55000000000000004">
      <c r="A68" s="42">
        <v>43919</v>
      </c>
      <c r="B68" s="43">
        <v>345</v>
      </c>
      <c r="C68" s="45">
        <v>349.14285714285717</v>
      </c>
      <c r="D68" s="43">
        <v>2</v>
      </c>
      <c r="E68" s="43"/>
      <c r="F68" s="40"/>
    </row>
    <row r="69" spans="1:6" x14ac:dyDescent="0.55000000000000004">
      <c r="A69" s="42">
        <v>43920</v>
      </c>
      <c r="B69" s="43">
        <v>270</v>
      </c>
      <c r="C69" s="45">
        <v>334.42857142857144</v>
      </c>
      <c r="D69" s="43">
        <v>2</v>
      </c>
      <c r="E69" s="43"/>
      <c r="F69" s="40"/>
    </row>
    <row r="70" spans="1:6" x14ac:dyDescent="0.55000000000000004">
      <c r="A70" s="42">
        <v>43921</v>
      </c>
      <c r="B70" s="43">
        <v>313</v>
      </c>
      <c r="C70" s="45">
        <v>313.71428571428572</v>
      </c>
      <c r="D70" s="43">
        <v>1</v>
      </c>
      <c r="E70" s="43"/>
      <c r="F70" s="40"/>
    </row>
    <row r="71" spans="1:6" x14ac:dyDescent="0.55000000000000004">
      <c r="A71" s="42">
        <v>43922</v>
      </c>
      <c r="B71" s="43">
        <v>306</v>
      </c>
      <c r="C71" s="45">
        <v>275.28571428571428</v>
      </c>
      <c r="D71" s="43">
        <v>2</v>
      </c>
      <c r="E71" s="43"/>
      <c r="F71" s="40"/>
    </row>
    <row r="72" spans="1:6" x14ac:dyDescent="0.55000000000000004">
      <c r="A72" s="42">
        <v>43923</v>
      </c>
      <c r="B72" s="43">
        <v>276</v>
      </c>
      <c r="C72" s="45">
        <v>246.42857142857142</v>
      </c>
      <c r="D72" s="43">
        <v>3</v>
      </c>
      <c r="E72" s="43"/>
      <c r="F72" s="40"/>
    </row>
    <row r="73" spans="1:6" x14ac:dyDescent="0.55000000000000004">
      <c r="A73" s="42">
        <v>43924</v>
      </c>
      <c r="B73" s="43">
        <v>227</v>
      </c>
      <c r="C73" s="45">
        <v>223</v>
      </c>
      <c r="D73" s="43">
        <v>4</v>
      </c>
      <c r="E73" s="43"/>
      <c r="F73" s="40"/>
    </row>
    <row r="74" spans="1:6" x14ac:dyDescent="0.55000000000000004">
      <c r="A74" s="42">
        <v>43925</v>
      </c>
      <c r="B74" s="43">
        <v>190</v>
      </c>
      <c r="C74" s="45">
        <v>195.28571428571428</v>
      </c>
      <c r="D74" s="43">
        <v>2</v>
      </c>
      <c r="E74" s="43"/>
      <c r="F74" s="40"/>
    </row>
    <row r="75" spans="1:6" x14ac:dyDescent="0.55000000000000004">
      <c r="A75" s="42">
        <v>43926</v>
      </c>
      <c r="B75" s="43">
        <v>143</v>
      </c>
      <c r="C75" s="45">
        <v>166.57142857142858</v>
      </c>
      <c r="D75" s="43">
        <v>5</v>
      </c>
      <c r="E75" s="43">
        <v>330</v>
      </c>
      <c r="F75" s="40"/>
    </row>
    <row r="76" spans="1:6" x14ac:dyDescent="0.55000000000000004">
      <c r="A76" s="42">
        <v>43927</v>
      </c>
      <c r="B76" s="43">
        <v>106</v>
      </c>
      <c r="C76" s="45">
        <v>139.28571428571428</v>
      </c>
      <c r="D76" s="43">
        <v>6</v>
      </c>
      <c r="E76" s="43">
        <v>458</v>
      </c>
      <c r="F76" s="40"/>
    </row>
    <row r="77" spans="1:6" x14ac:dyDescent="0.55000000000000004">
      <c r="A77" s="42">
        <v>43928</v>
      </c>
      <c r="B77" s="43">
        <v>119</v>
      </c>
      <c r="C77" s="45">
        <v>122.14285714285714</v>
      </c>
      <c r="D77" s="43">
        <v>7</v>
      </c>
      <c r="E77" s="43">
        <v>305</v>
      </c>
      <c r="F77" s="40"/>
    </row>
    <row r="78" spans="1:6" x14ac:dyDescent="0.55000000000000004">
      <c r="A78" s="42">
        <v>43929</v>
      </c>
      <c r="B78" s="43">
        <v>105</v>
      </c>
      <c r="C78" s="45">
        <v>108.85714285714286</v>
      </c>
      <c r="D78" s="43">
        <v>2</v>
      </c>
      <c r="E78" s="43">
        <v>263</v>
      </c>
      <c r="F78" s="40"/>
    </row>
    <row r="79" spans="1:6" x14ac:dyDescent="0.55000000000000004">
      <c r="A79" s="42">
        <v>43930</v>
      </c>
      <c r="B79" s="43">
        <v>85</v>
      </c>
      <c r="C79" s="45">
        <v>92</v>
      </c>
      <c r="D79" s="43">
        <v>1</v>
      </c>
      <c r="E79" s="43">
        <v>262</v>
      </c>
      <c r="F79" s="40"/>
    </row>
    <row r="80" spans="1:6" x14ac:dyDescent="0.55000000000000004">
      <c r="A80" s="42">
        <v>43931</v>
      </c>
      <c r="B80" s="43">
        <v>107</v>
      </c>
      <c r="C80" s="45">
        <v>83.142857142857139</v>
      </c>
      <c r="D80" s="43">
        <v>3</v>
      </c>
      <c r="E80" s="43">
        <v>247</v>
      </c>
      <c r="F80" s="40"/>
    </row>
    <row r="81" spans="1:6" x14ac:dyDescent="0.55000000000000004">
      <c r="A81" s="42">
        <v>43932</v>
      </c>
      <c r="B81" s="43">
        <v>97</v>
      </c>
      <c r="C81" s="45">
        <v>73.142857142857139</v>
      </c>
      <c r="D81" s="43">
        <v>2</v>
      </c>
      <c r="E81" s="43">
        <v>240</v>
      </c>
      <c r="F81" s="40"/>
    </row>
    <row r="82" spans="1:6" x14ac:dyDescent="0.55000000000000004">
      <c r="A82" s="42">
        <v>43933</v>
      </c>
      <c r="B82" s="43">
        <v>25</v>
      </c>
      <c r="C82" s="45">
        <v>63.571428571428569</v>
      </c>
      <c r="D82" s="43">
        <v>3</v>
      </c>
      <c r="E82" s="43">
        <v>239</v>
      </c>
      <c r="F82" s="40"/>
    </row>
    <row r="83" spans="1:6" x14ac:dyDescent="0.55000000000000004">
      <c r="A83" s="42">
        <v>43934</v>
      </c>
      <c r="B83" s="43">
        <v>44</v>
      </c>
      <c r="C83" s="45">
        <v>56.142857142857146</v>
      </c>
      <c r="D83" s="43">
        <v>2</v>
      </c>
      <c r="E83" s="43">
        <v>227</v>
      </c>
      <c r="F83" s="40"/>
    </row>
    <row r="84" spans="1:6" x14ac:dyDescent="0.55000000000000004">
      <c r="A84" s="42">
        <v>43935</v>
      </c>
      <c r="B84" s="43">
        <v>49</v>
      </c>
      <c r="C84" s="45">
        <v>47.571428571428569</v>
      </c>
      <c r="D84" s="43">
        <v>1</v>
      </c>
      <c r="E84" s="43">
        <v>223</v>
      </c>
      <c r="F84" s="40"/>
    </row>
    <row r="85" spans="1:6" x14ac:dyDescent="0.55000000000000004">
      <c r="A85" s="42">
        <v>43936</v>
      </c>
      <c r="B85" s="43">
        <v>38</v>
      </c>
      <c r="C85" s="45">
        <v>39.714285714285715</v>
      </c>
      <c r="D85" s="43">
        <v>1</v>
      </c>
      <c r="E85" s="43">
        <v>214</v>
      </c>
      <c r="F85" s="40"/>
    </row>
    <row r="86" spans="1:6" x14ac:dyDescent="0.55000000000000004">
      <c r="A86" s="42">
        <v>43937</v>
      </c>
      <c r="B86" s="43">
        <v>33</v>
      </c>
      <c r="C86" s="45">
        <v>42.571428571428569</v>
      </c>
      <c r="D86" s="43">
        <v>0</v>
      </c>
      <c r="E86" s="43">
        <v>204</v>
      </c>
      <c r="F86" s="40"/>
    </row>
    <row r="87" spans="1:6" x14ac:dyDescent="0.55000000000000004">
      <c r="A87" s="42">
        <v>43938</v>
      </c>
      <c r="B87" s="43">
        <v>47</v>
      </c>
      <c r="C87" s="45">
        <v>38.142857142857146</v>
      </c>
      <c r="D87" s="43">
        <v>2</v>
      </c>
      <c r="E87" s="43">
        <v>192</v>
      </c>
      <c r="F87" s="40"/>
    </row>
    <row r="88" spans="1:6" x14ac:dyDescent="0.55000000000000004">
      <c r="A88" s="42">
        <v>43939</v>
      </c>
      <c r="B88" s="43">
        <v>42</v>
      </c>
      <c r="C88" s="45">
        <v>34.428571428571431</v>
      </c>
      <c r="D88" s="43">
        <v>3</v>
      </c>
      <c r="E88" s="43">
        <v>184</v>
      </c>
      <c r="F88" s="40"/>
    </row>
    <row r="89" spans="1:6" x14ac:dyDescent="0.55000000000000004">
      <c r="A89" s="42">
        <v>43940</v>
      </c>
      <c r="B89" s="43">
        <v>45</v>
      </c>
      <c r="C89" s="45">
        <v>30.714285714285715</v>
      </c>
      <c r="D89" s="43">
        <v>2</v>
      </c>
      <c r="E89" s="43">
        <v>187</v>
      </c>
      <c r="F89" s="40"/>
    </row>
    <row r="90" spans="1:6" x14ac:dyDescent="0.55000000000000004">
      <c r="A90" s="42">
        <v>43941</v>
      </c>
      <c r="B90" s="43">
        <v>13</v>
      </c>
      <c r="C90" s="45">
        <v>27.142857142857142</v>
      </c>
      <c r="D90" s="43">
        <v>1</v>
      </c>
      <c r="E90" s="43">
        <v>170</v>
      </c>
      <c r="F90" s="40"/>
    </row>
    <row r="91" spans="1:6" x14ac:dyDescent="0.55000000000000004">
      <c r="A91" s="42">
        <v>43942</v>
      </c>
      <c r="B91" s="43">
        <v>23</v>
      </c>
      <c r="C91" s="45">
        <v>23.285714285714285</v>
      </c>
      <c r="D91" s="43">
        <v>1</v>
      </c>
      <c r="E91" s="43">
        <v>167</v>
      </c>
      <c r="F91" s="40"/>
    </row>
    <row r="92" spans="1:6" x14ac:dyDescent="0.55000000000000004">
      <c r="A92" s="42">
        <v>43943</v>
      </c>
      <c r="B92" s="43">
        <v>12</v>
      </c>
      <c r="C92" s="45">
        <v>20.142857142857142</v>
      </c>
      <c r="D92" s="43">
        <v>2</v>
      </c>
      <c r="E92" s="43">
        <v>156</v>
      </c>
      <c r="F92" s="40"/>
    </row>
    <row r="93" spans="1:6" x14ac:dyDescent="0.55000000000000004">
      <c r="A93" s="42">
        <v>43944</v>
      </c>
      <c r="B93" s="43">
        <v>8</v>
      </c>
      <c r="C93" s="45">
        <v>16.285714285714285</v>
      </c>
      <c r="D93" s="43">
        <v>2</v>
      </c>
      <c r="E93" s="43">
        <v>152</v>
      </c>
      <c r="F93" s="40"/>
    </row>
    <row r="94" spans="1:6" x14ac:dyDescent="0.55000000000000004">
      <c r="A94" s="42">
        <v>43945</v>
      </c>
      <c r="B94" s="43">
        <v>20</v>
      </c>
      <c r="C94" s="45">
        <v>15.571428571428571</v>
      </c>
      <c r="D94" s="43">
        <v>3</v>
      </c>
      <c r="E94" s="43">
        <v>138</v>
      </c>
      <c r="F94" s="40"/>
    </row>
    <row r="95" spans="1:6" x14ac:dyDescent="0.55000000000000004">
      <c r="A95" s="42">
        <v>43946</v>
      </c>
      <c r="B95" s="43">
        <v>20</v>
      </c>
      <c r="C95" s="45">
        <v>14</v>
      </c>
      <c r="D95" s="43">
        <v>2</v>
      </c>
      <c r="E95" s="43">
        <v>121</v>
      </c>
      <c r="F95" s="40"/>
    </row>
    <row r="96" spans="1:6" x14ac:dyDescent="0.55000000000000004">
      <c r="A96" s="42">
        <v>43947</v>
      </c>
      <c r="B96" s="43">
        <v>18</v>
      </c>
      <c r="C96" s="45">
        <v>14.714285714285714</v>
      </c>
      <c r="D96" s="43">
        <v>2</v>
      </c>
      <c r="E96" s="43">
        <v>115</v>
      </c>
      <c r="F96" s="40"/>
    </row>
    <row r="97" spans="1:6" x14ac:dyDescent="0.55000000000000004">
      <c r="A97" s="42">
        <v>43948</v>
      </c>
      <c r="B97" s="43">
        <v>8</v>
      </c>
      <c r="C97" s="45">
        <v>15.142857142857142</v>
      </c>
      <c r="D97" s="43">
        <v>1</v>
      </c>
      <c r="E97" s="43">
        <v>113</v>
      </c>
      <c r="F97" s="40"/>
    </row>
    <row r="98" spans="1:6" x14ac:dyDescent="0.55000000000000004">
      <c r="A98" s="42">
        <v>43949</v>
      </c>
      <c r="B98" s="43">
        <v>12</v>
      </c>
      <c r="C98" s="45">
        <v>14</v>
      </c>
      <c r="D98" s="43">
        <v>5</v>
      </c>
      <c r="E98" s="43">
        <v>110</v>
      </c>
      <c r="F98" s="40"/>
    </row>
    <row r="99" spans="1:6" x14ac:dyDescent="0.55000000000000004">
      <c r="A99" s="42">
        <v>43950</v>
      </c>
      <c r="B99" s="43">
        <v>17</v>
      </c>
      <c r="C99" s="45">
        <v>13.285714285714286</v>
      </c>
      <c r="D99" s="43">
        <v>2</v>
      </c>
      <c r="E99" s="43">
        <v>93</v>
      </c>
      <c r="F99" s="40"/>
    </row>
    <row r="100" spans="1:6" x14ac:dyDescent="0.55000000000000004">
      <c r="A100" s="42">
        <v>43951</v>
      </c>
      <c r="B100" s="43">
        <v>11</v>
      </c>
      <c r="C100" s="45">
        <v>13.285714285714286</v>
      </c>
      <c r="D100" s="43">
        <v>2</v>
      </c>
      <c r="E100" s="43">
        <v>87</v>
      </c>
      <c r="F100" s="40"/>
    </row>
    <row r="101" spans="1:6" x14ac:dyDescent="0.55000000000000004">
      <c r="A101" s="42">
        <v>43952</v>
      </c>
      <c r="B101" s="43">
        <v>12</v>
      </c>
      <c r="C101" s="45">
        <v>16</v>
      </c>
      <c r="D101" s="43">
        <v>1</v>
      </c>
      <c r="E101" s="43">
        <v>79</v>
      </c>
      <c r="F101" s="40"/>
    </row>
    <row r="102" spans="1:6" x14ac:dyDescent="0.55000000000000004">
      <c r="A102" s="42">
        <v>43953</v>
      </c>
      <c r="B102" s="43">
        <v>15</v>
      </c>
      <c r="C102" s="45">
        <v>18.142857142857142</v>
      </c>
      <c r="D102" s="43">
        <v>0</v>
      </c>
      <c r="E102" s="43">
        <v>74</v>
      </c>
      <c r="F102" s="40"/>
    </row>
    <row r="103" spans="1:6" x14ac:dyDescent="0.55000000000000004">
      <c r="A103" s="42">
        <v>43954</v>
      </c>
      <c r="B103" s="43">
        <v>18</v>
      </c>
      <c r="C103" s="45">
        <v>19.428571428571427</v>
      </c>
      <c r="D103" s="43">
        <v>2</v>
      </c>
      <c r="E103" s="43">
        <v>72</v>
      </c>
      <c r="F103" s="40"/>
    </row>
    <row r="104" spans="1:6" x14ac:dyDescent="0.55000000000000004">
      <c r="A104" s="42">
        <v>43955</v>
      </c>
      <c r="B104" s="43">
        <v>27</v>
      </c>
      <c r="C104" s="45">
        <v>21</v>
      </c>
      <c r="D104" s="43">
        <v>1</v>
      </c>
      <c r="E104" s="43">
        <v>70</v>
      </c>
      <c r="F104" s="40"/>
    </row>
    <row r="105" spans="1:6" x14ac:dyDescent="0.55000000000000004">
      <c r="A105" s="42">
        <v>43956</v>
      </c>
      <c r="B105" s="43">
        <v>27</v>
      </c>
      <c r="C105" s="45">
        <v>21.857142857142858</v>
      </c>
      <c r="D105" s="43">
        <v>1</v>
      </c>
      <c r="E105" s="43">
        <v>66</v>
      </c>
      <c r="F105" s="40"/>
    </row>
    <row r="106" spans="1:6" x14ac:dyDescent="0.55000000000000004">
      <c r="A106" s="42">
        <v>43957</v>
      </c>
      <c r="B106" s="43">
        <v>26</v>
      </c>
      <c r="C106" s="45">
        <v>22</v>
      </c>
      <c r="D106" s="43">
        <v>0</v>
      </c>
      <c r="E106" s="43">
        <v>62</v>
      </c>
      <c r="F106" s="40"/>
    </row>
    <row r="107" spans="1:6" x14ac:dyDescent="0.55000000000000004">
      <c r="A107" s="42">
        <v>43958</v>
      </c>
      <c r="B107" s="43">
        <v>22</v>
      </c>
      <c r="C107" s="45">
        <v>21.428571428571427</v>
      </c>
      <c r="D107" s="43">
        <v>0</v>
      </c>
      <c r="E107" s="43">
        <v>58</v>
      </c>
      <c r="F107" s="40"/>
    </row>
    <row r="108" spans="1:6" x14ac:dyDescent="0.55000000000000004">
      <c r="A108" s="42">
        <v>43959</v>
      </c>
      <c r="B108" s="43">
        <v>18</v>
      </c>
      <c r="C108" s="45">
        <v>18.714285714285715</v>
      </c>
      <c r="D108" s="43">
        <v>0</v>
      </c>
      <c r="E108" s="43">
        <v>55</v>
      </c>
      <c r="F108" s="40"/>
    </row>
    <row r="109" spans="1:6" x14ac:dyDescent="0.55000000000000004">
      <c r="A109" s="42">
        <v>43960</v>
      </c>
      <c r="B109" s="43">
        <v>16</v>
      </c>
      <c r="C109" s="45">
        <v>18.285714285714285</v>
      </c>
      <c r="D109" s="43">
        <v>0</v>
      </c>
      <c r="E109" s="43">
        <v>50</v>
      </c>
      <c r="F109" s="40"/>
    </row>
    <row r="110" spans="1:6" x14ac:dyDescent="0.55000000000000004">
      <c r="A110" s="42">
        <v>43961</v>
      </c>
      <c r="B110" s="43">
        <v>14</v>
      </c>
      <c r="C110" s="45">
        <v>16.571428571428573</v>
      </c>
      <c r="D110" s="43">
        <v>0</v>
      </c>
      <c r="E110" s="43">
        <v>42</v>
      </c>
      <c r="F110" s="40"/>
    </row>
    <row r="111" spans="1:6" x14ac:dyDescent="0.55000000000000004">
      <c r="A111" s="42">
        <v>43962</v>
      </c>
      <c r="B111" s="43">
        <v>8</v>
      </c>
      <c r="C111" s="45">
        <v>15.428571428571429</v>
      </c>
      <c r="D111" s="43">
        <v>0</v>
      </c>
      <c r="E111" s="43">
        <v>49</v>
      </c>
      <c r="F111" s="40"/>
    </row>
    <row r="112" spans="1:6" x14ac:dyDescent="0.55000000000000004">
      <c r="A112" s="42">
        <v>43963</v>
      </c>
      <c r="B112" s="43">
        <v>24</v>
      </c>
      <c r="C112" s="45">
        <v>17.428571428571427</v>
      </c>
      <c r="D112" s="43">
        <v>0</v>
      </c>
      <c r="E112" s="43">
        <v>47</v>
      </c>
      <c r="F112" s="40"/>
    </row>
    <row r="113" spans="1:6" x14ac:dyDescent="0.55000000000000004">
      <c r="A113" s="42">
        <v>43964</v>
      </c>
      <c r="B113" s="43">
        <v>14</v>
      </c>
      <c r="C113" s="45">
        <v>17.571428571428573</v>
      </c>
      <c r="D113" s="43">
        <v>1</v>
      </c>
      <c r="E113" s="43">
        <v>50</v>
      </c>
      <c r="F113" s="40"/>
    </row>
    <row r="114" spans="1:6" x14ac:dyDescent="0.55000000000000004">
      <c r="A114" s="42">
        <v>43965</v>
      </c>
      <c r="B114" s="43">
        <v>14</v>
      </c>
      <c r="C114" s="45">
        <v>16.714285714285715</v>
      </c>
      <c r="D114" s="43">
        <v>0</v>
      </c>
      <c r="E114" s="43">
        <v>51</v>
      </c>
      <c r="F114" s="40"/>
    </row>
    <row r="115" spans="1:6" x14ac:dyDescent="0.55000000000000004">
      <c r="A115" s="42">
        <v>43966</v>
      </c>
      <c r="B115" s="43">
        <v>32</v>
      </c>
      <c r="C115" s="45">
        <v>16.857142857142858</v>
      </c>
      <c r="D115" s="43">
        <v>0</v>
      </c>
      <c r="E115" s="43">
        <v>46</v>
      </c>
      <c r="F115" s="40"/>
    </row>
    <row r="116" spans="1:6" x14ac:dyDescent="0.55000000000000004">
      <c r="A116" s="42">
        <v>43967</v>
      </c>
      <c r="B116" s="43">
        <v>17</v>
      </c>
      <c r="C116" s="45">
        <v>14.571428571428571</v>
      </c>
      <c r="D116" s="43">
        <v>0</v>
      </c>
      <c r="E116" s="43">
        <v>49</v>
      </c>
      <c r="F116" s="40"/>
    </row>
    <row r="117" spans="1:6" x14ac:dyDescent="0.55000000000000004">
      <c r="A117" s="42">
        <v>43968</v>
      </c>
      <c r="B117" s="43">
        <v>8</v>
      </c>
      <c r="C117" s="45">
        <v>14.428571428571429</v>
      </c>
      <c r="D117" s="43">
        <v>0</v>
      </c>
      <c r="E117" s="43">
        <v>50</v>
      </c>
      <c r="F117" s="40"/>
    </row>
    <row r="118" spans="1:6" x14ac:dyDescent="0.55000000000000004">
      <c r="A118" s="42">
        <v>43969</v>
      </c>
      <c r="B118" s="43">
        <v>9</v>
      </c>
      <c r="C118" s="45">
        <v>13.285714285714286</v>
      </c>
      <c r="D118" s="43">
        <v>1</v>
      </c>
      <c r="E118" s="43">
        <v>45</v>
      </c>
      <c r="F118" s="40"/>
    </row>
    <row r="119" spans="1:6" x14ac:dyDescent="0.55000000000000004">
      <c r="A119" s="42">
        <v>43970</v>
      </c>
      <c r="B119" s="43">
        <v>8</v>
      </c>
      <c r="C119" s="45">
        <v>10.857142857142858</v>
      </c>
      <c r="D119" s="43">
        <v>1</v>
      </c>
      <c r="E119" s="43">
        <v>47</v>
      </c>
      <c r="F119" s="40"/>
    </row>
    <row r="120" spans="1:6" x14ac:dyDescent="0.55000000000000004">
      <c r="A120" s="42">
        <v>43971</v>
      </c>
      <c r="B120" s="43">
        <v>13</v>
      </c>
      <c r="C120" s="45">
        <v>10.571428571428571</v>
      </c>
      <c r="D120" s="43">
        <v>0</v>
      </c>
      <c r="E120" s="43">
        <v>43</v>
      </c>
      <c r="F120" s="40"/>
    </row>
    <row r="121" spans="1:6" x14ac:dyDescent="0.55000000000000004">
      <c r="A121" s="42">
        <v>43972</v>
      </c>
      <c r="B121" s="43">
        <v>6</v>
      </c>
      <c r="C121" s="45">
        <v>10</v>
      </c>
      <c r="D121" s="43">
        <v>0</v>
      </c>
      <c r="E121" s="43">
        <v>41</v>
      </c>
      <c r="F121" s="40"/>
    </row>
    <row r="122" spans="1:6" x14ac:dyDescent="0.55000000000000004">
      <c r="A122" s="42">
        <v>43973</v>
      </c>
      <c r="B122" s="43">
        <v>15</v>
      </c>
      <c r="C122" s="45">
        <v>10</v>
      </c>
      <c r="D122" s="43">
        <v>1</v>
      </c>
      <c r="E122" s="43">
        <v>39</v>
      </c>
      <c r="F122" s="40"/>
    </row>
    <row r="123" spans="1:6" x14ac:dyDescent="0.55000000000000004">
      <c r="A123" s="42">
        <v>43974</v>
      </c>
      <c r="B123" s="43">
        <v>15</v>
      </c>
      <c r="C123" s="45">
        <v>11</v>
      </c>
      <c r="D123" s="43">
        <v>1</v>
      </c>
      <c r="E123" s="43">
        <v>35</v>
      </c>
      <c r="F123" s="40"/>
    </row>
    <row r="124" spans="1:6" x14ac:dyDescent="0.55000000000000004">
      <c r="A124" s="42">
        <v>43975</v>
      </c>
      <c r="B124" s="43">
        <v>4</v>
      </c>
      <c r="C124" s="45">
        <v>10.714285714285714</v>
      </c>
      <c r="D124" s="43">
        <v>0</v>
      </c>
      <c r="E124" s="43">
        <v>33</v>
      </c>
      <c r="F124" s="40"/>
    </row>
    <row r="125" spans="1:6" x14ac:dyDescent="0.55000000000000004">
      <c r="A125" s="42">
        <v>43976</v>
      </c>
      <c r="B125" s="43">
        <v>9</v>
      </c>
      <c r="C125" s="45">
        <v>12.428571428571429</v>
      </c>
      <c r="D125" s="43">
        <v>0</v>
      </c>
      <c r="E125" s="43">
        <v>31</v>
      </c>
      <c r="F125" s="40"/>
    </row>
    <row r="126" spans="1:6" x14ac:dyDescent="0.55000000000000004">
      <c r="A126" s="42">
        <v>43977</v>
      </c>
      <c r="B126" s="43">
        <v>15</v>
      </c>
      <c r="C126" s="45">
        <v>12.714285714285714</v>
      </c>
      <c r="D126" s="43">
        <v>0</v>
      </c>
      <c r="E126" s="43">
        <v>31</v>
      </c>
      <c r="F126" s="40"/>
    </row>
    <row r="127" spans="1:6" x14ac:dyDescent="0.55000000000000004">
      <c r="A127" s="42">
        <v>43978</v>
      </c>
      <c r="B127" s="43">
        <v>11</v>
      </c>
      <c r="C127" s="45">
        <v>12.142857142857142</v>
      </c>
      <c r="D127" s="43">
        <v>0</v>
      </c>
      <c r="E127" s="43">
        <v>29</v>
      </c>
      <c r="F127" s="40"/>
    </row>
    <row r="128" spans="1:6" x14ac:dyDescent="0.55000000000000004">
      <c r="A128" s="42">
        <v>43979</v>
      </c>
      <c r="B128" s="43">
        <v>18</v>
      </c>
      <c r="C128" s="45">
        <v>13.285714285714286</v>
      </c>
      <c r="D128" s="43">
        <v>0</v>
      </c>
      <c r="E128" s="43">
        <v>27</v>
      </c>
      <c r="F128" s="40"/>
    </row>
    <row r="129" spans="1:6" x14ac:dyDescent="0.55000000000000004">
      <c r="A129" s="42">
        <v>43980</v>
      </c>
      <c r="B129" s="43">
        <v>17</v>
      </c>
      <c r="C129" s="45">
        <v>13.142857142857142</v>
      </c>
      <c r="D129" s="43">
        <v>0</v>
      </c>
      <c r="E129" s="43">
        <v>23</v>
      </c>
      <c r="F129" s="40"/>
    </row>
    <row r="130" spans="1:6" x14ac:dyDescent="0.55000000000000004">
      <c r="A130" s="42">
        <v>43981</v>
      </c>
      <c r="B130" s="43">
        <v>11</v>
      </c>
      <c r="C130" s="45">
        <v>13.428571428571429</v>
      </c>
      <c r="D130" s="43">
        <v>0</v>
      </c>
      <c r="E130" s="43">
        <v>22</v>
      </c>
      <c r="F130" s="40"/>
    </row>
    <row r="131" spans="1:6" x14ac:dyDescent="0.55000000000000004">
      <c r="A131" s="42">
        <v>43982</v>
      </c>
      <c r="B131" s="43">
        <v>12</v>
      </c>
      <c r="C131" s="45">
        <v>13</v>
      </c>
      <c r="D131" s="43">
        <v>0</v>
      </c>
      <c r="E131" s="43">
        <v>21</v>
      </c>
      <c r="F131" s="40"/>
    </row>
    <row r="132" spans="1:6" x14ac:dyDescent="0.55000000000000004">
      <c r="A132" s="42">
        <v>43983</v>
      </c>
      <c r="B132" s="43">
        <v>8</v>
      </c>
      <c r="C132" s="45">
        <v>11.857142857142858</v>
      </c>
      <c r="D132" s="43">
        <v>0</v>
      </c>
      <c r="E132" s="43">
        <v>21</v>
      </c>
      <c r="F132" s="40"/>
    </row>
    <row r="133" spans="1:6" x14ac:dyDescent="0.55000000000000004">
      <c r="A133" s="42">
        <v>43984</v>
      </c>
      <c r="B133" s="43">
        <v>17</v>
      </c>
      <c r="C133" s="45">
        <v>11</v>
      </c>
      <c r="D133" s="43">
        <v>0</v>
      </c>
      <c r="E133" s="43">
        <v>26</v>
      </c>
      <c r="F133" s="40"/>
    </row>
    <row r="134" spans="1:6" x14ac:dyDescent="0.55000000000000004">
      <c r="A134" s="42">
        <v>43985</v>
      </c>
      <c r="B134" s="43">
        <v>8</v>
      </c>
      <c r="C134" s="45">
        <v>9.7142857142857135</v>
      </c>
      <c r="D134" s="43">
        <v>0</v>
      </c>
      <c r="E134" s="43">
        <v>25</v>
      </c>
      <c r="F134" s="40"/>
    </row>
    <row r="135" spans="1:6" x14ac:dyDescent="0.55000000000000004">
      <c r="A135" s="42">
        <v>43986</v>
      </c>
      <c r="B135" s="43">
        <v>10</v>
      </c>
      <c r="C135" s="45">
        <v>8.7142857142857135</v>
      </c>
      <c r="D135" s="43">
        <v>0</v>
      </c>
      <c r="E135" s="43">
        <v>23</v>
      </c>
      <c r="F135" s="40"/>
    </row>
    <row r="136" spans="1:6" x14ac:dyDescent="0.55000000000000004">
      <c r="A136" s="42">
        <v>43987</v>
      </c>
      <c r="B136" s="43">
        <v>11</v>
      </c>
      <c r="C136" s="45">
        <v>8.2857142857142865</v>
      </c>
      <c r="D136" s="43">
        <v>0</v>
      </c>
      <c r="E136" s="43">
        <v>21</v>
      </c>
      <c r="F136" s="40"/>
    </row>
    <row r="137" spans="1:6" x14ac:dyDescent="0.55000000000000004">
      <c r="A137" s="42">
        <v>43988</v>
      </c>
      <c r="B137" s="43">
        <v>2</v>
      </c>
      <c r="C137" s="45">
        <v>6.1428571428571432</v>
      </c>
      <c r="D137" s="43">
        <v>0</v>
      </c>
      <c r="E137" s="43">
        <v>21</v>
      </c>
      <c r="F137" s="40"/>
    </row>
    <row r="138" spans="1:6" x14ac:dyDescent="0.55000000000000004">
      <c r="A138" s="42">
        <v>43989</v>
      </c>
      <c r="B138" s="43">
        <v>5</v>
      </c>
      <c r="C138" s="45">
        <v>6</v>
      </c>
      <c r="D138" s="43">
        <v>0</v>
      </c>
      <c r="E138" s="43">
        <v>18</v>
      </c>
      <c r="F138" s="40"/>
    </row>
    <row r="139" spans="1:6" x14ac:dyDescent="0.55000000000000004">
      <c r="A139" s="42">
        <v>43990</v>
      </c>
      <c r="B139" s="43">
        <v>5</v>
      </c>
      <c r="C139" s="45">
        <v>5.8571428571428568</v>
      </c>
      <c r="D139" s="43">
        <v>0</v>
      </c>
      <c r="E139" s="43">
        <v>19</v>
      </c>
      <c r="F139" s="40"/>
    </row>
    <row r="140" spans="1:6" x14ac:dyDescent="0.55000000000000004">
      <c r="A140" s="42">
        <v>43991</v>
      </c>
      <c r="B140" s="43">
        <v>2</v>
      </c>
      <c r="C140" s="45">
        <v>5.5714285714285712</v>
      </c>
      <c r="D140" s="43">
        <v>0</v>
      </c>
      <c r="E140" s="43">
        <v>19</v>
      </c>
      <c r="F140" s="40"/>
    </row>
    <row r="141" spans="1:6" x14ac:dyDescent="0.55000000000000004">
      <c r="A141" s="42">
        <v>43992</v>
      </c>
      <c r="B141" s="43">
        <v>7</v>
      </c>
      <c r="C141" s="45">
        <v>7</v>
      </c>
      <c r="D141" s="43">
        <v>0</v>
      </c>
      <c r="E141" s="43">
        <v>20</v>
      </c>
      <c r="F141" s="40"/>
    </row>
    <row r="142" spans="1:6" x14ac:dyDescent="0.55000000000000004">
      <c r="A142" s="42">
        <v>43993</v>
      </c>
      <c r="B142" s="43">
        <v>9</v>
      </c>
      <c r="C142" s="45">
        <v>8.8571428571428577</v>
      </c>
      <c r="D142" s="43">
        <v>0</v>
      </c>
      <c r="E142" s="43">
        <v>18</v>
      </c>
      <c r="F142" s="40"/>
    </row>
    <row r="143" spans="1:6" x14ac:dyDescent="0.55000000000000004">
      <c r="A143" s="42">
        <v>43994</v>
      </c>
      <c r="B143" s="43">
        <v>9</v>
      </c>
      <c r="C143" s="45">
        <v>10.285714285714286</v>
      </c>
      <c r="D143" s="43">
        <v>0</v>
      </c>
      <c r="E143" s="43">
        <v>17</v>
      </c>
      <c r="F143" s="40"/>
    </row>
    <row r="144" spans="1:6" x14ac:dyDescent="0.55000000000000004">
      <c r="A144" s="42">
        <v>43995</v>
      </c>
      <c r="B144" s="43">
        <v>12</v>
      </c>
      <c r="C144" s="45">
        <v>11.714285714285714</v>
      </c>
      <c r="D144" s="43">
        <v>0</v>
      </c>
      <c r="E144" s="43">
        <v>16</v>
      </c>
      <c r="F144" s="40"/>
    </row>
    <row r="145" spans="1:6" x14ac:dyDescent="0.55000000000000004">
      <c r="A145" s="42">
        <v>43996</v>
      </c>
      <c r="B145" s="43">
        <v>18</v>
      </c>
      <c r="C145" s="45">
        <v>14</v>
      </c>
      <c r="D145" s="43">
        <v>0</v>
      </c>
      <c r="E145" s="43">
        <v>16</v>
      </c>
      <c r="F145" s="40"/>
    </row>
    <row r="146" spans="1:6" x14ac:dyDescent="0.55000000000000004">
      <c r="A146" s="42">
        <v>43997</v>
      </c>
      <c r="B146" s="43">
        <v>15</v>
      </c>
      <c r="C146" s="45">
        <v>15.714285714285714</v>
      </c>
      <c r="D146" s="43">
        <v>0</v>
      </c>
      <c r="E146" s="43">
        <v>17</v>
      </c>
      <c r="F146" s="40"/>
    </row>
    <row r="147" spans="1:6" x14ac:dyDescent="0.55000000000000004">
      <c r="A147" s="42">
        <v>43998</v>
      </c>
      <c r="B147" s="43">
        <v>12</v>
      </c>
      <c r="C147" s="45">
        <v>17.285714285714285</v>
      </c>
      <c r="D147" s="43">
        <v>0</v>
      </c>
      <c r="E147" s="43">
        <v>17</v>
      </c>
      <c r="F147" s="40"/>
    </row>
    <row r="148" spans="1:6" x14ac:dyDescent="0.55000000000000004">
      <c r="A148" s="42">
        <v>43999</v>
      </c>
      <c r="B148" s="43">
        <v>23</v>
      </c>
      <c r="C148" s="45">
        <v>19.285714285714285</v>
      </c>
      <c r="D148" s="43">
        <v>0</v>
      </c>
      <c r="E148" s="43">
        <v>16</v>
      </c>
      <c r="F148" s="40"/>
    </row>
    <row r="149" spans="1:6" x14ac:dyDescent="0.55000000000000004">
      <c r="A149" s="42">
        <v>44000</v>
      </c>
      <c r="B149" s="43">
        <v>21</v>
      </c>
      <c r="C149" s="45">
        <v>20.285714285714285</v>
      </c>
      <c r="D149" s="43">
        <v>0</v>
      </c>
      <c r="E149" s="43">
        <v>14</v>
      </c>
      <c r="F149" s="40"/>
    </row>
    <row r="150" spans="1:6" x14ac:dyDescent="0.55000000000000004">
      <c r="A150" s="42">
        <v>44001</v>
      </c>
      <c r="B150" s="43">
        <v>20</v>
      </c>
      <c r="C150" s="45">
        <v>20.714285714285715</v>
      </c>
      <c r="D150" s="43">
        <v>0</v>
      </c>
      <c r="E150" s="43">
        <v>15</v>
      </c>
      <c r="F150" s="40"/>
    </row>
    <row r="151" spans="1:6" x14ac:dyDescent="0.55000000000000004">
      <c r="A151" s="42">
        <v>44002</v>
      </c>
      <c r="B151" s="43">
        <v>26</v>
      </c>
      <c r="C151" s="45">
        <v>21.857142857142858</v>
      </c>
      <c r="D151" s="43">
        <v>0</v>
      </c>
      <c r="E151" s="43">
        <v>17</v>
      </c>
      <c r="F151" s="40"/>
    </row>
    <row r="152" spans="1:6" x14ac:dyDescent="0.55000000000000004">
      <c r="A152" s="42">
        <v>44003</v>
      </c>
      <c r="B152" s="43">
        <v>25</v>
      </c>
      <c r="C152" s="45">
        <v>22.857142857142858</v>
      </c>
      <c r="D152" s="43">
        <v>0</v>
      </c>
      <c r="E152" s="43">
        <v>17</v>
      </c>
      <c r="F152" s="40"/>
    </row>
    <row r="153" spans="1:6" x14ac:dyDescent="0.55000000000000004">
      <c r="A153" s="42">
        <v>44004</v>
      </c>
      <c r="B153" s="43">
        <v>18</v>
      </c>
      <c r="C153" s="45">
        <v>25</v>
      </c>
      <c r="D153" s="43">
        <v>0</v>
      </c>
      <c r="E153" s="43">
        <v>18</v>
      </c>
      <c r="F153" s="40"/>
    </row>
    <row r="154" spans="1:6" x14ac:dyDescent="0.55000000000000004">
      <c r="A154" s="42">
        <v>44005</v>
      </c>
      <c r="B154" s="43">
        <v>20</v>
      </c>
      <c r="C154" s="45">
        <v>27.428571428571427</v>
      </c>
      <c r="D154" s="43">
        <v>0</v>
      </c>
      <c r="E154" s="43">
        <v>19</v>
      </c>
      <c r="F154" s="40"/>
    </row>
    <row r="155" spans="1:6" x14ac:dyDescent="0.55000000000000004">
      <c r="A155" s="42">
        <v>44006</v>
      </c>
      <c r="B155" s="43">
        <v>30</v>
      </c>
      <c r="C155" s="45">
        <v>30.428571428571427</v>
      </c>
      <c r="D155" s="43">
        <v>1</v>
      </c>
      <c r="E155" s="43">
        <v>16</v>
      </c>
      <c r="F155" s="40"/>
    </row>
    <row r="156" spans="1:6" x14ac:dyDescent="0.55000000000000004">
      <c r="A156" s="42">
        <v>44007</v>
      </c>
      <c r="B156" s="43">
        <v>36</v>
      </c>
      <c r="C156" s="45">
        <v>34.428571428571431</v>
      </c>
      <c r="D156" s="43">
        <v>0</v>
      </c>
      <c r="E156" s="43">
        <v>16</v>
      </c>
      <c r="F156" s="40"/>
    </row>
    <row r="157" spans="1:6" x14ac:dyDescent="0.55000000000000004">
      <c r="A157" s="42">
        <v>44008</v>
      </c>
      <c r="B157" s="43">
        <v>37</v>
      </c>
      <c r="C157" s="45">
        <v>44</v>
      </c>
      <c r="D157" s="43">
        <v>0</v>
      </c>
      <c r="E157" s="43">
        <v>12</v>
      </c>
      <c r="F157" s="40"/>
    </row>
    <row r="158" spans="1:6" x14ac:dyDescent="0.55000000000000004">
      <c r="A158" s="42">
        <v>44009</v>
      </c>
      <c r="B158" s="43">
        <v>47</v>
      </c>
      <c r="C158" s="45">
        <v>51.285714285714285</v>
      </c>
      <c r="D158" s="43">
        <v>0</v>
      </c>
      <c r="E158" s="43">
        <v>12</v>
      </c>
      <c r="F158" s="40"/>
    </row>
    <row r="159" spans="1:6" x14ac:dyDescent="0.55000000000000004">
      <c r="A159" s="42">
        <v>44010</v>
      </c>
      <c r="B159" s="43">
        <v>53</v>
      </c>
      <c r="C159" s="45">
        <v>59.428571428571431</v>
      </c>
      <c r="D159" s="43">
        <v>0</v>
      </c>
      <c r="E159" s="43">
        <v>11</v>
      </c>
      <c r="F159" s="40"/>
    </row>
    <row r="160" spans="1:6" x14ac:dyDescent="0.55000000000000004">
      <c r="A160" s="42">
        <v>44011</v>
      </c>
      <c r="B160" s="43">
        <v>85</v>
      </c>
      <c r="C160" s="45">
        <v>66.571428571428569</v>
      </c>
      <c r="D160" s="43">
        <v>0</v>
      </c>
      <c r="E160" s="43">
        <v>15</v>
      </c>
      <c r="F160" s="40"/>
    </row>
    <row r="161" spans="1:6" x14ac:dyDescent="0.55000000000000004">
      <c r="A161" s="42">
        <v>44012</v>
      </c>
      <c r="B161" s="43">
        <v>71</v>
      </c>
      <c r="C161" s="45">
        <v>70.714285714285708</v>
      </c>
      <c r="D161" s="43">
        <v>0</v>
      </c>
      <c r="E161" s="43">
        <v>14</v>
      </c>
      <c r="F161" s="40"/>
    </row>
    <row r="162" spans="1:6" x14ac:dyDescent="0.55000000000000004">
      <c r="A162" s="42">
        <v>44013</v>
      </c>
      <c r="B162" s="43">
        <v>87</v>
      </c>
      <c r="C162" s="45">
        <v>80.428571428571431</v>
      </c>
      <c r="D162" s="43">
        <v>0</v>
      </c>
      <c r="E162" s="43">
        <v>18</v>
      </c>
      <c r="F162" s="40"/>
    </row>
    <row r="163" spans="1:6" x14ac:dyDescent="0.55000000000000004">
      <c r="A163" s="42">
        <v>44014</v>
      </c>
      <c r="B163" s="43">
        <v>86</v>
      </c>
      <c r="C163" s="45">
        <v>86.285714285714292</v>
      </c>
      <c r="D163" s="43">
        <v>0</v>
      </c>
      <c r="E163" s="43">
        <v>24</v>
      </c>
      <c r="F163" s="40"/>
    </row>
    <row r="164" spans="1:6" x14ac:dyDescent="0.55000000000000004">
      <c r="A164" s="42">
        <v>44015</v>
      </c>
      <c r="B164" s="43">
        <v>66</v>
      </c>
      <c r="C164" s="45">
        <v>94.142857142857139</v>
      </c>
      <c r="D164" s="43">
        <v>0</v>
      </c>
      <c r="E164" s="43">
        <v>27</v>
      </c>
      <c r="F164" s="40"/>
    </row>
    <row r="165" spans="1:6" x14ac:dyDescent="0.55000000000000004">
      <c r="A165" s="42">
        <v>44016</v>
      </c>
      <c r="B165" s="43">
        <v>115</v>
      </c>
      <c r="C165" s="45">
        <v>112.42857142857143</v>
      </c>
      <c r="D165" s="43">
        <v>0</v>
      </c>
      <c r="E165" s="43">
        <v>29</v>
      </c>
      <c r="F165" s="40"/>
    </row>
    <row r="166" spans="1:6" x14ac:dyDescent="0.55000000000000004">
      <c r="A166" s="42">
        <v>44017</v>
      </c>
      <c r="B166" s="43">
        <v>94</v>
      </c>
      <c r="C166" s="45">
        <v>121</v>
      </c>
      <c r="D166" s="43">
        <v>0</v>
      </c>
      <c r="E166" s="43">
        <v>30</v>
      </c>
      <c r="F166" s="40"/>
    </row>
    <row r="167" spans="1:6" x14ac:dyDescent="0.55000000000000004">
      <c r="A167" s="42">
        <v>44018</v>
      </c>
      <c r="B167" s="43">
        <v>140</v>
      </c>
      <c r="C167" s="45">
        <v>134.71428571428572</v>
      </c>
      <c r="D167" s="43">
        <v>2</v>
      </c>
      <c r="E167" s="43">
        <v>34</v>
      </c>
      <c r="F167" s="40"/>
    </row>
    <row r="168" spans="1:6" x14ac:dyDescent="0.55000000000000004">
      <c r="A168" s="42">
        <v>44019</v>
      </c>
      <c r="B168" s="43">
        <v>199</v>
      </c>
      <c r="C168" s="45">
        <v>169.14285714285714</v>
      </c>
      <c r="D168" s="43">
        <v>0</v>
      </c>
      <c r="E168" s="43">
        <v>39</v>
      </c>
      <c r="F168" s="40"/>
    </row>
    <row r="169" spans="1:6" x14ac:dyDescent="0.55000000000000004">
      <c r="A169" s="42">
        <v>44020</v>
      </c>
      <c r="B169" s="43">
        <v>147</v>
      </c>
      <c r="C169" s="45">
        <v>185.14285714285714</v>
      </c>
      <c r="D169" s="43">
        <v>0</v>
      </c>
      <c r="E169" s="43">
        <v>46</v>
      </c>
      <c r="F169" s="40"/>
    </row>
    <row r="170" spans="1:6" x14ac:dyDescent="0.55000000000000004">
      <c r="A170" s="42">
        <v>44021</v>
      </c>
      <c r="B170" s="43">
        <v>182</v>
      </c>
      <c r="C170" s="45">
        <v>211.42857142857142</v>
      </c>
      <c r="D170" s="43">
        <v>0</v>
      </c>
      <c r="E170" s="43">
        <v>45</v>
      </c>
      <c r="F170" s="40"/>
    </row>
    <row r="171" spans="1:6" x14ac:dyDescent="0.55000000000000004">
      <c r="A171" s="42">
        <v>44022</v>
      </c>
      <c r="B171" s="43">
        <v>307</v>
      </c>
      <c r="C171" s="45">
        <v>218.85714285714286</v>
      </c>
      <c r="D171" s="43">
        <v>0</v>
      </c>
      <c r="E171" s="43">
        <v>54</v>
      </c>
      <c r="F171" s="40"/>
    </row>
    <row r="172" spans="1:6" x14ac:dyDescent="0.55000000000000004">
      <c r="A172" s="42">
        <v>44023</v>
      </c>
      <c r="B172" s="43">
        <v>227</v>
      </c>
      <c r="C172" s="45">
        <v>231</v>
      </c>
      <c r="D172" s="43">
        <v>1</v>
      </c>
      <c r="E172" s="43">
        <v>55</v>
      </c>
      <c r="F172" s="40"/>
    </row>
    <row r="173" spans="1:6" x14ac:dyDescent="0.55000000000000004">
      <c r="A173" s="42">
        <v>44024</v>
      </c>
      <c r="B173" s="43">
        <v>278</v>
      </c>
      <c r="C173" s="45">
        <v>247</v>
      </c>
      <c r="D173" s="43">
        <v>1</v>
      </c>
      <c r="E173" s="43">
        <v>67</v>
      </c>
      <c r="F173" s="40"/>
    </row>
    <row r="174" spans="1:6" x14ac:dyDescent="0.55000000000000004">
      <c r="A174" s="42">
        <v>44025</v>
      </c>
      <c r="B174" s="43">
        <v>192</v>
      </c>
      <c r="C174" s="45">
        <v>268.14285714285717</v>
      </c>
      <c r="D174" s="43">
        <v>0</v>
      </c>
      <c r="E174" s="43">
        <v>92</v>
      </c>
      <c r="F174" s="40"/>
    </row>
    <row r="175" spans="1:6" x14ac:dyDescent="0.55000000000000004">
      <c r="A175" s="42">
        <v>44026</v>
      </c>
      <c r="B175" s="43">
        <v>284</v>
      </c>
      <c r="C175" s="45">
        <v>286.85714285714283</v>
      </c>
      <c r="D175" s="43">
        <v>2</v>
      </c>
      <c r="E175" s="43">
        <v>90</v>
      </c>
      <c r="F175" s="40"/>
    </row>
    <row r="176" spans="1:6" x14ac:dyDescent="0.55000000000000004">
      <c r="A176" s="42">
        <v>44027</v>
      </c>
      <c r="B176" s="43">
        <v>259</v>
      </c>
      <c r="C176" s="45">
        <v>287.71428571428572</v>
      </c>
      <c r="D176" s="43">
        <v>1</v>
      </c>
      <c r="E176" s="43">
        <v>110</v>
      </c>
      <c r="F176" s="40"/>
    </row>
    <row r="177" spans="1:6" x14ac:dyDescent="0.55000000000000004">
      <c r="A177" s="42">
        <v>44028</v>
      </c>
      <c r="B177" s="43">
        <v>330</v>
      </c>
      <c r="C177" s="45">
        <v>302.42857142857144</v>
      </c>
      <c r="D177" s="43">
        <v>2</v>
      </c>
      <c r="E177" s="43">
        <v>114</v>
      </c>
      <c r="F177" s="40"/>
    </row>
    <row r="178" spans="1:6" x14ac:dyDescent="0.55000000000000004">
      <c r="A178" s="42">
        <v>44029</v>
      </c>
      <c r="B178" s="43">
        <v>438</v>
      </c>
      <c r="C178" s="45">
        <v>315.14285714285717</v>
      </c>
      <c r="D178" s="43">
        <v>3</v>
      </c>
      <c r="E178" s="43">
        <v>126</v>
      </c>
      <c r="F178" s="40"/>
    </row>
    <row r="179" spans="1:6" x14ac:dyDescent="0.55000000000000004">
      <c r="A179" s="42">
        <v>44030</v>
      </c>
      <c r="B179" s="43">
        <v>233</v>
      </c>
      <c r="C179" s="45">
        <v>329.85714285714283</v>
      </c>
      <c r="D179" s="43">
        <v>3</v>
      </c>
      <c r="E179" s="43">
        <v>116</v>
      </c>
      <c r="F179" s="40"/>
    </row>
    <row r="180" spans="1:6" x14ac:dyDescent="0.55000000000000004">
      <c r="A180" s="42">
        <v>44031</v>
      </c>
      <c r="B180" s="43">
        <v>381</v>
      </c>
      <c r="C180" s="45">
        <v>364.57142857142856</v>
      </c>
      <c r="D180" s="43">
        <v>3</v>
      </c>
      <c r="E180" s="43">
        <v>135</v>
      </c>
      <c r="F180" s="40"/>
    </row>
    <row r="181" spans="1:6" x14ac:dyDescent="0.55000000000000004">
      <c r="A181" s="42">
        <v>44032</v>
      </c>
      <c r="B181" s="43">
        <v>281</v>
      </c>
      <c r="C181" s="45">
        <v>375.57142857142856</v>
      </c>
      <c r="D181" s="43">
        <v>1</v>
      </c>
      <c r="E181" s="43">
        <v>156</v>
      </c>
      <c r="F181" s="40"/>
    </row>
    <row r="182" spans="1:6" x14ac:dyDescent="0.55000000000000004">
      <c r="A182" s="42">
        <v>44033</v>
      </c>
      <c r="B182" s="43">
        <v>387</v>
      </c>
      <c r="C182" s="45">
        <v>357.14285714285717</v>
      </c>
      <c r="D182" s="43">
        <v>3</v>
      </c>
      <c r="E182" s="43">
        <v>183</v>
      </c>
      <c r="F182" s="40"/>
    </row>
    <row r="183" spans="1:6" x14ac:dyDescent="0.55000000000000004">
      <c r="A183" s="42">
        <v>44034</v>
      </c>
      <c r="B183" s="43">
        <v>502</v>
      </c>
      <c r="C183" s="45">
        <v>377</v>
      </c>
      <c r="D183" s="43">
        <v>2</v>
      </c>
      <c r="E183" s="43">
        <v>214</v>
      </c>
      <c r="F183" s="40"/>
    </row>
    <row r="184" spans="1:6" x14ac:dyDescent="0.55000000000000004">
      <c r="A184" s="42">
        <v>44035</v>
      </c>
      <c r="B184" s="43">
        <v>407</v>
      </c>
      <c r="C184" s="45">
        <v>390.42857142857144</v>
      </c>
      <c r="D184" s="43">
        <v>5</v>
      </c>
      <c r="E184" s="43">
        <v>211</v>
      </c>
      <c r="F184" s="40"/>
    </row>
    <row r="185" spans="1:6" x14ac:dyDescent="0.55000000000000004">
      <c r="A185" s="42">
        <v>44036</v>
      </c>
      <c r="B185" s="43">
        <v>309</v>
      </c>
      <c r="C185" s="45">
        <v>428.71428571428572</v>
      </c>
      <c r="D185" s="43">
        <v>7</v>
      </c>
      <c r="E185" s="43">
        <v>217</v>
      </c>
      <c r="F185" s="40"/>
    </row>
    <row r="186" spans="1:6" x14ac:dyDescent="0.55000000000000004">
      <c r="A186" s="42">
        <v>44037</v>
      </c>
      <c r="B186" s="43">
        <v>372</v>
      </c>
      <c r="C186" s="45">
        <v>430.57142857142856</v>
      </c>
      <c r="D186" s="43">
        <v>5</v>
      </c>
      <c r="E186" s="43">
        <v>239</v>
      </c>
      <c r="F186" s="40"/>
    </row>
    <row r="187" spans="1:6" x14ac:dyDescent="0.55000000000000004">
      <c r="A187" s="42">
        <v>44038</v>
      </c>
      <c r="B187" s="43">
        <v>475</v>
      </c>
      <c r="C187" s="45">
        <v>404.42857142857144</v>
      </c>
      <c r="D187" s="43">
        <v>10</v>
      </c>
      <c r="E187" s="43">
        <v>241</v>
      </c>
      <c r="F187" s="40"/>
    </row>
    <row r="188" spans="1:6" x14ac:dyDescent="0.55000000000000004">
      <c r="A188" s="42">
        <v>44039</v>
      </c>
      <c r="B188" s="43">
        <v>549</v>
      </c>
      <c r="C188" s="45">
        <v>452.85714285714283</v>
      </c>
      <c r="D188" s="43">
        <v>6</v>
      </c>
      <c r="E188" s="43">
        <v>259</v>
      </c>
      <c r="F188" s="40"/>
    </row>
    <row r="189" spans="1:6" x14ac:dyDescent="0.55000000000000004">
      <c r="A189" s="42">
        <v>44040</v>
      </c>
      <c r="B189" s="43">
        <v>400</v>
      </c>
      <c r="C189" s="45">
        <v>501.85714285714283</v>
      </c>
      <c r="D189" s="43">
        <v>6</v>
      </c>
      <c r="E189" s="43">
        <v>275</v>
      </c>
      <c r="F189" s="40"/>
    </row>
    <row r="190" spans="1:6" x14ac:dyDescent="0.55000000000000004">
      <c r="A190" s="42">
        <v>44041</v>
      </c>
      <c r="B190" s="43">
        <v>319</v>
      </c>
      <c r="C190" s="45">
        <v>508.57142857142856</v>
      </c>
      <c r="D190" s="43">
        <v>9</v>
      </c>
      <c r="E190" s="43">
        <v>323</v>
      </c>
      <c r="F190" s="40"/>
    </row>
    <row r="191" spans="1:6" x14ac:dyDescent="0.55000000000000004">
      <c r="A191" s="42">
        <v>44042</v>
      </c>
      <c r="B191" s="43">
        <v>746</v>
      </c>
      <c r="C191" s="45">
        <v>538.85714285714289</v>
      </c>
      <c r="D191" s="43">
        <v>14</v>
      </c>
      <c r="E191" s="43">
        <v>330</v>
      </c>
      <c r="F191" s="40"/>
    </row>
    <row r="192" spans="1:6" x14ac:dyDescent="0.55000000000000004">
      <c r="A192" s="42">
        <v>44043</v>
      </c>
      <c r="B192" s="43">
        <v>652</v>
      </c>
      <c r="C192" s="45">
        <v>523.85714285714289</v>
      </c>
      <c r="D192" s="43">
        <v>7</v>
      </c>
      <c r="E192" s="43">
        <v>367</v>
      </c>
      <c r="F192" s="40"/>
    </row>
    <row r="193" spans="1:6" x14ac:dyDescent="0.55000000000000004">
      <c r="A193" s="42">
        <v>44044</v>
      </c>
      <c r="B193" s="43">
        <v>419</v>
      </c>
      <c r="C193" s="45">
        <v>531.42857142857144</v>
      </c>
      <c r="D193" s="43">
        <v>4</v>
      </c>
      <c r="E193" s="43">
        <v>401</v>
      </c>
      <c r="F193" s="40"/>
    </row>
    <row r="194" spans="1:6" x14ac:dyDescent="0.55000000000000004">
      <c r="A194" s="42">
        <v>44045</v>
      </c>
      <c r="B194" s="43">
        <v>687</v>
      </c>
      <c r="C194" s="45">
        <v>591.42857142857144</v>
      </c>
      <c r="D194" s="43">
        <v>7</v>
      </c>
      <c r="E194" s="43">
        <v>408</v>
      </c>
      <c r="F194" s="40"/>
    </row>
    <row r="195" spans="1:6" x14ac:dyDescent="0.55000000000000004">
      <c r="A195" s="42">
        <v>44046</v>
      </c>
      <c r="B195" s="43">
        <v>444</v>
      </c>
      <c r="C195" s="45">
        <v>553.85714285714289</v>
      </c>
      <c r="D195" s="43">
        <v>13</v>
      </c>
      <c r="E195" s="43">
        <v>439</v>
      </c>
      <c r="F195" s="40"/>
    </row>
    <row r="196" spans="1:6" x14ac:dyDescent="0.55000000000000004">
      <c r="A196" s="42">
        <v>44047</v>
      </c>
      <c r="B196" s="43">
        <v>453</v>
      </c>
      <c r="C196" s="45">
        <v>526.85714285714289</v>
      </c>
      <c r="D196" s="43">
        <v>11</v>
      </c>
      <c r="E196" s="43">
        <v>483</v>
      </c>
      <c r="F196" s="40"/>
    </row>
    <row r="197" spans="1:6" x14ac:dyDescent="0.55000000000000004">
      <c r="A197" s="42">
        <v>44048</v>
      </c>
      <c r="B197" s="43">
        <v>739</v>
      </c>
      <c r="C197" s="45">
        <v>534.85714285714289</v>
      </c>
      <c r="D197" s="43">
        <v>15</v>
      </c>
      <c r="E197" s="43">
        <v>566</v>
      </c>
      <c r="F197" s="40"/>
    </row>
    <row r="198" spans="1:6" x14ac:dyDescent="0.55000000000000004">
      <c r="A198" s="42">
        <v>44049</v>
      </c>
      <c r="B198" s="43">
        <v>483</v>
      </c>
      <c r="C198" s="45">
        <v>494.42857142857144</v>
      </c>
      <c r="D198" s="43">
        <v>8</v>
      </c>
      <c r="E198" s="43">
        <v>600</v>
      </c>
      <c r="F198" s="40"/>
    </row>
    <row r="199" spans="1:6" x14ac:dyDescent="0.55000000000000004">
      <c r="A199" s="42">
        <v>44050</v>
      </c>
      <c r="B199" s="43">
        <v>463</v>
      </c>
      <c r="C199" s="45">
        <v>479.14285714285717</v>
      </c>
      <c r="D199" s="43">
        <v>11</v>
      </c>
      <c r="E199" s="43">
        <v>632</v>
      </c>
      <c r="F199" s="40"/>
    </row>
    <row r="200" spans="1:6" x14ac:dyDescent="0.55000000000000004">
      <c r="A200" s="42">
        <v>44051</v>
      </c>
      <c r="B200" s="43">
        <v>475</v>
      </c>
      <c r="C200" s="45">
        <v>465</v>
      </c>
      <c r="D200" s="43">
        <v>12</v>
      </c>
      <c r="E200" s="43">
        <v>659</v>
      </c>
      <c r="F200" s="40"/>
    </row>
    <row r="201" spans="1:6" x14ac:dyDescent="0.55000000000000004">
      <c r="A201" s="42">
        <v>44052</v>
      </c>
      <c r="B201" s="43">
        <v>404</v>
      </c>
      <c r="C201" s="45">
        <v>420.57142857142856</v>
      </c>
      <c r="D201" s="43">
        <v>16</v>
      </c>
      <c r="E201" s="43">
        <v>658</v>
      </c>
      <c r="F201" s="40"/>
    </row>
    <row r="202" spans="1:6" x14ac:dyDescent="0.55000000000000004">
      <c r="A202" s="42">
        <v>44053</v>
      </c>
      <c r="B202" s="43">
        <v>337</v>
      </c>
      <c r="C202" s="45">
        <v>393.28571428571428</v>
      </c>
      <c r="D202" s="43">
        <v>18</v>
      </c>
      <c r="E202" s="43">
        <v>664</v>
      </c>
      <c r="F202" s="40"/>
    </row>
    <row r="203" spans="1:6" x14ac:dyDescent="0.55000000000000004">
      <c r="A203" s="42">
        <v>44054</v>
      </c>
      <c r="B203" s="43">
        <v>354</v>
      </c>
      <c r="C203" s="45">
        <v>382.14285714285717</v>
      </c>
      <c r="D203" s="43">
        <v>19</v>
      </c>
      <c r="E203" s="43">
        <v>673</v>
      </c>
      <c r="F203" s="40"/>
    </row>
    <row r="204" spans="1:6" x14ac:dyDescent="0.55000000000000004">
      <c r="A204" s="42">
        <v>44055</v>
      </c>
      <c r="B204" s="43">
        <v>428</v>
      </c>
      <c r="C204" s="45">
        <v>359</v>
      </c>
      <c r="D204" s="43">
        <v>21</v>
      </c>
      <c r="E204" s="43">
        <v>685</v>
      </c>
      <c r="F204" s="40"/>
    </row>
    <row r="205" spans="1:6" x14ac:dyDescent="0.55000000000000004">
      <c r="A205" s="42">
        <v>44056</v>
      </c>
      <c r="B205" s="43">
        <v>292</v>
      </c>
      <c r="C205" s="45">
        <v>342</v>
      </c>
      <c r="D205" s="43">
        <v>9</v>
      </c>
      <c r="E205" s="43">
        <v>686</v>
      </c>
      <c r="F205" s="40"/>
    </row>
    <row r="206" spans="1:6" x14ac:dyDescent="0.55000000000000004">
      <c r="A206" s="42">
        <v>44057</v>
      </c>
      <c r="B206" s="43">
        <v>385</v>
      </c>
      <c r="C206" s="45">
        <v>335.28571428571428</v>
      </c>
      <c r="D206" s="43">
        <v>14</v>
      </c>
      <c r="E206" s="43">
        <v>680</v>
      </c>
      <c r="F206" s="40"/>
    </row>
    <row r="207" spans="1:6" x14ac:dyDescent="0.55000000000000004">
      <c r="A207" s="42">
        <v>44058</v>
      </c>
      <c r="B207" s="43">
        <v>313</v>
      </c>
      <c r="C207" s="45">
        <v>317</v>
      </c>
      <c r="D207" s="43">
        <v>4</v>
      </c>
      <c r="E207" s="43">
        <v>681</v>
      </c>
      <c r="F207" s="40"/>
    </row>
    <row r="208" spans="1:6" x14ac:dyDescent="0.55000000000000004">
      <c r="A208" s="42">
        <v>44059</v>
      </c>
      <c r="B208" s="43">
        <v>285</v>
      </c>
      <c r="C208" s="45">
        <v>288.42857142857144</v>
      </c>
      <c r="D208" s="43">
        <v>17</v>
      </c>
      <c r="E208" s="43">
        <v>680</v>
      </c>
      <c r="F208" s="40"/>
    </row>
    <row r="209" spans="1:6" x14ac:dyDescent="0.55000000000000004">
      <c r="A209" s="42">
        <v>44060</v>
      </c>
      <c r="B209" s="43">
        <v>290</v>
      </c>
      <c r="C209" s="45">
        <v>281.85714285714283</v>
      </c>
      <c r="D209" s="43">
        <v>25</v>
      </c>
      <c r="E209" s="43">
        <v>674</v>
      </c>
      <c r="F209" s="40"/>
    </row>
    <row r="210" spans="1:6" x14ac:dyDescent="0.55000000000000004">
      <c r="A210" s="42">
        <v>44061</v>
      </c>
      <c r="B210" s="43">
        <v>226</v>
      </c>
      <c r="C210" s="45">
        <v>252.57142857142858</v>
      </c>
      <c r="D210" s="43">
        <v>17</v>
      </c>
      <c r="E210" s="43">
        <v>682</v>
      </c>
      <c r="F210" s="40"/>
    </row>
    <row r="211" spans="1:6" x14ac:dyDescent="0.55000000000000004">
      <c r="A211" s="42">
        <v>44062</v>
      </c>
      <c r="B211" s="43">
        <v>228</v>
      </c>
      <c r="C211" s="45">
        <v>236.42857142857142</v>
      </c>
      <c r="D211" s="43">
        <v>12</v>
      </c>
      <c r="E211" s="43">
        <v>694</v>
      </c>
      <c r="F211" s="40"/>
    </row>
    <row r="212" spans="1:6" x14ac:dyDescent="0.55000000000000004">
      <c r="A212" s="42">
        <v>44063</v>
      </c>
      <c r="B212" s="43">
        <v>246</v>
      </c>
      <c r="C212" s="45">
        <v>226.57142857142858</v>
      </c>
      <c r="D212" s="43">
        <v>13</v>
      </c>
      <c r="E212" s="43">
        <v>642</v>
      </c>
      <c r="F212" s="40"/>
    </row>
    <row r="213" spans="1:6" x14ac:dyDescent="0.55000000000000004">
      <c r="A213" s="42">
        <v>44064</v>
      </c>
      <c r="B213" s="43">
        <v>180</v>
      </c>
      <c r="C213" s="45">
        <v>202.42857142857142</v>
      </c>
      <c r="D213" s="43">
        <v>9</v>
      </c>
      <c r="E213" s="43">
        <v>647</v>
      </c>
      <c r="F213" s="40"/>
    </row>
    <row r="214" spans="1:6" x14ac:dyDescent="0.55000000000000004">
      <c r="A214" s="42">
        <v>44065</v>
      </c>
      <c r="B214" s="43">
        <v>200</v>
      </c>
      <c r="C214" s="45">
        <v>191.71428571428572</v>
      </c>
      <c r="D214" s="43">
        <v>13</v>
      </c>
      <c r="E214" s="43">
        <v>631</v>
      </c>
      <c r="F214" s="40"/>
    </row>
    <row r="215" spans="1:6" x14ac:dyDescent="0.55000000000000004">
      <c r="A215" s="42">
        <v>44066</v>
      </c>
      <c r="B215" s="43">
        <v>216</v>
      </c>
      <c r="C215" s="45">
        <v>181.42857142857142</v>
      </c>
      <c r="D215" s="43">
        <v>17</v>
      </c>
      <c r="E215" s="43">
        <v>604</v>
      </c>
      <c r="F215" s="40"/>
    </row>
    <row r="216" spans="1:6" x14ac:dyDescent="0.55000000000000004">
      <c r="A216" s="42">
        <v>44067</v>
      </c>
      <c r="B216" s="43">
        <v>121</v>
      </c>
      <c r="C216" s="45">
        <v>164</v>
      </c>
      <c r="D216" s="43">
        <v>15</v>
      </c>
      <c r="E216" s="43">
        <v>659</v>
      </c>
      <c r="F216" s="40"/>
    </row>
    <row r="217" spans="1:6" x14ac:dyDescent="0.55000000000000004">
      <c r="A217" s="42">
        <v>44068</v>
      </c>
      <c r="B217" s="43">
        <v>151</v>
      </c>
      <c r="C217" s="45">
        <v>157</v>
      </c>
      <c r="D217" s="43">
        <v>8</v>
      </c>
      <c r="E217" s="43">
        <v>644</v>
      </c>
      <c r="F217" s="40"/>
    </row>
    <row r="218" spans="1:6" x14ac:dyDescent="0.55000000000000004">
      <c r="A218" s="42">
        <v>44069</v>
      </c>
      <c r="B218" s="43">
        <v>156</v>
      </c>
      <c r="C218" s="45">
        <v>144.42857142857142</v>
      </c>
      <c r="D218" s="43">
        <v>24</v>
      </c>
      <c r="E218" s="43">
        <v>603</v>
      </c>
      <c r="F218" s="40"/>
    </row>
    <row r="219" spans="1:6" x14ac:dyDescent="0.55000000000000004">
      <c r="A219" s="42">
        <v>44070</v>
      </c>
      <c r="B219" s="43">
        <v>124</v>
      </c>
      <c r="C219" s="45">
        <v>131.42857142857142</v>
      </c>
      <c r="D219" s="43">
        <v>22</v>
      </c>
      <c r="E219" s="43">
        <v>558</v>
      </c>
      <c r="F219" s="40"/>
    </row>
    <row r="220" spans="1:6" x14ac:dyDescent="0.55000000000000004">
      <c r="A220" s="42">
        <v>44071</v>
      </c>
      <c r="B220" s="43">
        <v>131</v>
      </c>
      <c r="C220" s="45">
        <v>126.14285714285714</v>
      </c>
      <c r="D220" s="43">
        <v>11</v>
      </c>
      <c r="E220" s="43">
        <v>543</v>
      </c>
      <c r="F220" s="40"/>
    </row>
    <row r="221" spans="1:6" x14ac:dyDescent="0.55000000000000004">
      <c r="A221" s="42">
        <v>44072</v>
      </c>
      <c r="B221" s="43">
        <v>112</v>
      </c>
      <c r="C221" s="45">
        <v>116.71428571428571</v>
      </c>
      <c r="D221" s="43">
        <v>18</v>
      </c>
      <c r="E221" s="43">
        <v>510</v>
      </c>
      <c r="F221" s="40"/>
    </row>
    <row r="222" spans="1:6" x14ac:dyDescent="0.55000000000000004">
      <c r="A222" s="42">
        <v>44073</v>
      </c>
      <c r="B222" s="43">
        <v>125</v>
      </c>
      <c r="C222" s="45">
        <v>110</v>
      </c>
      <c r="D222" s="43">
        <v>11</v>
      </c>
      <c r="E222" s="43">
        <v>501</v>
      </c>
      <c r="F222" s="40"/>
    </row>
    <row r="223" spans="1:6" x14ac:dyDescent="0.55000000000000004">
      <c r="A223" s="42">
        <v>44074</v>
      </c>
      <c r="B223" s="43">
        <v>84</v>
      </c>
      <c r="C223" s="45">
        <v>110.42857142857143</v>
      </c>
      <c r="D223" s="43">
        <v>41</v>
      </c>
      <c r="E223" s="43">
        <v>481</v>
      </c>
      <c r="F223" s="40"/>
    </row>
    <row r="224" spans="1:6" x14ac:dyDescent="0.55000000000000004">
      <c r="A224" s="42">
        <v>44075</v>
      </c>
      <c r="B224" s="43">
        <v>85</v>
      </c>
      <c r="C224" s="45">
        <v>104.42857142857143</v>
      </c>
      <c r="D224" s="43">
        <v>5</v>
      </c>
      <c r="E224" s="43">
        <v>450</v>
      </c>
      <c r="F224" s="40"/>
    </row>
    <row r="225" spans="1:6" x14ac:dyDescent="0.55000000000000004">
      <c r="A225" s="42">
        <v>44076</v>
      </c>
      <c r="B225" s="43">
        <v>109</v>
      </c>
      <c r="C225" s="45">
        <v>100.28571428571429</v>
      </c>
      <c r="D225" s="43">
        <v>6</v>
      </c>
      <c r="E225" s="43">
        <v>432</v>
      </c>
      <c r="F225" s="40"/>
    </row>
    <row r="226" spans="1:6" x14ac:dyDescent="0.55000000000000004">
      <c r="A226" s="42">
        <v>44077</v>
      </c>
      <c r="B226" s="43">
        <v>127</v>
      </c>
      <c r="C226" s="45">
        <v>93.285714285714292</v>
      </c>
      <c r="D226" s="43">
        <v>15</v>
      </c>
      <c r="E226" s="43">
        <v>391</v>
      </c>
      <c r="F226" s="40"/>
    </row>
    <row r="227" spans="1:6" x14ac:dyDescent="0.55000000000000004">
      <c r="A227" s="42">
        <v>44078</v>
      </c>
      <c r="B227" s="43">
        <v>89</v>
      </c>
      <c r="C227" s="45">
        <v>88.142857142857139</v>
      </c>
      <c r="D227" s="43">
        <v>59</v>
      </c>
      <c r="E227" s="43">
        <v>357</v>
      </c>
      <c r="F227" s="40"/>
    </row>
    <row r="228" spans="1:6" x14ac:dyDescent="0.55000000000000004">
      <c r="A228" s="42">
        <v>44079</v>
      </c>
      <c r="B228" s="43">
        <v>83</v>
      </c>
      <c r="C228" s="45">
        <v>85.571428571428569</v>
      </c>
      <c r="D228" s="43">
        <v>11</v>
      </c>
      <c r="E228" s="43">
        <v>327</v>
      </c>
      <c r="F228" s="40"/>
    </row>
    <row r="229" spans="1:6" x14ac:dyDescent="0.55000000000000004">
      <c r="A229" s="42">
        <v>44080</v>
      </c>
      <c r="B229" s="43">
        <v>76</v>
      </c>
      <c r="C229" s="45">
        <v>83.285714285714292</v>
      </c>
      <c r="D229" s="43">
        <v>5</v>
      </c>
      <c r="E229" s="43">
        <v>311</v>
      </c>
      <c r="F229" s="40"/>
    </row>
    <row r="230" spans="1:6" x14ac:dyDescent="0.55000000000000004">
      <c r="A230" s="42">
        <v>44081</v>
      </c>
      <c r="B230" s="43">
        <v>48</v>
      </c>
      <c r="C230" s="45">
        <v>73.571428571428569</v>
      </c>
      <c r="D230" s="43">
        <v>9</v>
      </c>
      <c r="E230" s="43">
        <v>295</v>
      </c>
      <c r="F230" s="40"/>
    </row>
    <row r="231" spans="1:6" x14ac:dyDescent="0.55000000000000004">
      <c r="A231" s="42">
        <v>44082</v>
      </c>
      <c r="B231" s="43">
        <v>67</v>
      </c>
      <c r="C231" s="45">
        <v>68.857142857142861</v>
      </c>
      <c r="D231" s="43">
        <v>8</v>
      </c>
      <c r="E231" s="43">
        <v>264</v>
      </c>
      <c r="F231" s="40"/>
    </row>
    <row r="232" spans="1:6" x14ac:dyDescent="0.55000000000000004">
      <c r="A232" s="42">
        <v>44083</v>
      </c>
      <c r="B232" s="43">
        <v>93</v>
      </c>
      <c r="C232" s="45">
        <v>63.571428571428569</v>
      </c>
      <c r="D232" s="43">
        <v>11</v>
      </c>
      <c r="E232" s="43">
        <v>221</v>
      </c>
      <c r="F232" s="40"/>
    </row>
    <row r="233" spans="1:6" x14ac:dyDescent="0.55000000000000004">
      <c r="A233" s="42">
        <v>44084</v>
      </c>
      <c r="B233" s="43">
        <v>59</v>
      </c>
      <c r="C233" s="45">
        <v>59.857142857142854</v>
      </c>
      <c r="D233" s="43">
        <v>7</v>
      </c>
      <c r="E233" s="43">
        <v>195</v>
      </c>
      <c r="F233" s="40"/>
    </row>
    <row r="234" spans="1:6" x14ac:dyDescent="0.55000000000000004">
      <c r="A234" s="42">
        <v>44085</v>
      </c>
      <c r="B234" s="43">
        <v>56</v>
      </c>
      <c r="C234" s="45">
        <v>58.571428571428569</v>
      </c>
      <c r="D234" s="43">
        <v>9</v>
      </c>
      <c r="E234" s="43">
        <v>162</v>
      </c>
      <c r="F234" s="40"/>
    </row>
    <row r="235" spans="1:6" x14ac:dyDescent="0.55000000000000004">
      <c r="A235" s="42">
        <v>44086</v>
      </c>
      <c r="B235" s="43">
        <v>46</v>
      </c>
      <c r="C235" s="45">
        <v>56.142857142857146</v>
      </c>
      <c r="D235" s="43">
        <v>6</v>
      </c>
      <c r="E235" s="43">
        <v>151</v>
      </c>
      <c r="F235" s="40"/>
    </row>
    <row r="236" spans="1:6" x14ac:dyDescent="0.55000000000000004">
      <c r="A236" s="42">
        <v>44087</v>
      </c>
      <c r="B236" s="43">
        <v>50</v>
      </c>
      <c r="C236" s="45">
        <v>50.428571428571431</v>
      </c>
      <c r="D236" s="43">
        <v>6</v>
      </c>
      <c r="E236" s="43">
        <v>137</v>
      </c>
      <c r="F236" s="40"/>
    </row>
    <row r="237" spans="1:6" x14ac:dyDescent="0.55000000000000004">
      <c r="A237" s="42">
        <v>44088</v>
      </c>
      <c r="B237" s="43">
        <v>39</v>
      </c>
      <c r="C237" s="45">
        <v>47</v>
      </c>
      <c r="D237" s="43">
        <v>7</v>
      </c>
      <c r="E237" s="43">
        <v>141</v>
      </c>
      <c r="F237" s="40"/>
    </row>
    <row r="238" spans="1:6" x14ac:dyDescent="0.55000000000000004">
      <c r="A238" s="42">
        <v>44089</v>
      </c>
      <c r="B238" s="43">
        <v>50</v>
      </c>
      <c r="C238" s="45">
        <v>46.285714285714285</v>
      </c>
      <c r="D238" s="43">
        <v>0</v>
      </c>
      <c r="E238" s="43">
        <v>139</v>
      </c>
      <c r="F238" s="40"/>
    </row>
    <row r="239" spans="1:6" x14ac:dyDescent="0.55000000000000004">
      <c r="A239" s="42">
        <v>44090</v>
      </c>
      <c r="B239" s="43">
        <v>53</v>
      </c>
      <c r="C239" s="45">
        <v>43.142857142857146</v>
      </c>
      <c r="D239" s="43">
        <v>8</v>
      </c>
      <c r="E239" s="43">
        <v>127</v>
      </c>
      <c r="F239" s="40"/>
    </row>
    <row r="240" spans="1:6" x14ac:dyDescent="0.55000000000000004">
      <c r="A240" s="42">
        <v>44091</v>
      </c>
      <c r="B240" s="43">
        <v>35</v>
      </c>
      <c r="C240" s="45">
        <v>38.714285714285715</v>
      </c>
      <c r="D240" s="43">
        <v>8</v>
      </c>
      <c r="E240" s="43">
        <v>117</v>
      </c>
      <c r="F240" s="40"/>
    </row>
    <row r="241" spans="1:6" x14ac:dyDescent="0.55000000000000004">
      <c r="A241" s="42">
        <v>44092</v>
      </c>
      <c r="B241" s="43">
        <v>51</v>
      </c>
      <c r="C241" s="45">
        <v>35.428571428571431</v>
      </c>
      <c r="D241" s="43">
        <v>5</v>
      </c>
      <c r="E241" s="43">
        <v>108</v>
      </c>
      <c r="F241" s="40"/>
    </row>
    <row r="242" spans="1:6" x14ac:dyDescent="0.55000000000000004">
      <c r="A242" s="42">
        <v>44093</v>
      </c>
      <c r="B242" s="43">
        <v>24</v>
      </c>
      <c r="C242" s="45">
        <v>33</v>
      </c>
      <c r="D242" s="43">
        <v>7</v>
      </c>
      <c r="E242" s="43">
        <v>106</v>
      </c>
      <c r="F242" s="40"/>
    </row>
    <row r="243" spans="1:6" x14ac:dyDescent="0.55000000000000004">
      <c r="A243" s="42">
        <v>44094</v>
      </c>
      <c r="B243" s="43">
        <v>19</v>
      </c>
      <c r="C243" s="45">
        <v>28.714285714285715</v>
      </c>
      <c r="D243" s="43">
        <v>5</v>
      </c>
      <c r="E243" s="43">
        <v>109</v>
      </c>
      <c r="F243" s="40"/>
    </row>
    <row r="244" spans="1:6" x14ac:dyDescent="0.55000000000000004">
      <c r="A244" s="42">
        <v>44095</v>
      </c>
      <c r="B244" s="43">
        <v>16</v>
      </c>
      <c r="C244" s="45">
        <v>26</v>
      </c>
      <c r="D244" s="43">
        <v>2</v>
      </c>
      <c r="E244" s="43">
        <v>107</v>
      </c>
      <c r="F244" s="40"/>
    </row>
    <row r="245" spans="1:6" x14ac:dyDescent="0.55000000000000004">
      <c r="A245" s="42">
        <v>44096</v>
      </c>
      <c r="B245" s="43">
        <v>33</v>
      </c>
      <c r="C245" s="45">
        <v>21.285714285714285</v>
      </c>
      <c r="D245" s="43">
        <v>3</v>
      </c>
      <c r="E245" s="43">
        <v>100</v>
      </c>
      <c r="F245" s="40"/>
    </row>
    <row r="246" spans="1:6" x14ac:dyDescent="0.55000000000000004">
      <c r="A246" s="42">
        <v>44097</v>
      </c>
      <c r="B246" s="43">
        <v>23</v>
      </c>
      <c r="C246" s="45">
        <v>20.285714285714285</v>
      </c>
      <c r="D246" s="43">
        <v>5</v>
      </c>
      <c r="E246" s="43">
        <v>89</v>
      </c>
      <c r="F246" s="40"/>
    </row>
    <row r="247" spans="1:6" x14ac:dyDescent="0.55000000000000004">
      <c r="A247" s="42">
        <v>44098</v>
      </c>
      <c r="B247" s="43">
        <v>16</v>
      </c>
      <c r="C247" s="45">
        <v>21</v>
      </c>
      <c r="D247" s="43">
        <v>2</v>
      </c>
      <c r="E247" s="43">
        <v>79</v>
      </c>
      <c r="F247" s="40"/>
    </row>
    <row r="248" spans="1:6" x14ac:dyDescent="0.55000000000000004">
      <c r="A248" s="42">
        <v>44099</v>
      </c>
      <c r="B248" s="43">
        <v>18</v>
      </c>
      <c r="C248" s="45">
        <v>19.428571428571427</v>
      </c>
      <c r="D248" s="43">
        <v>8</v>
      </c>
      <c r="E248" s="43">
        <v>71</v>
      </c>
      <c r="F248" s="40"/>
    </row>
    <row r="249" spans="1:6" x14ac:dyDescent="0.55000000000000004">
      <c r="A249" s="42">
        <v>44100</v>
      </c>
      <c r="B249" s="43">
        <v>17</v>
      </c>
      <c r="C249" s="45">
        <v>17.571428571428573</v>
      </c>
      <c r="D249" s="43">
        <v>1</v>
      </c>
      <c r="E249" s="43">
        <v>68</v>
      </c>
      <c r="F249" s="40"/>
    </row>
    <row r="250" spans="1:6" x14ac:dyDescent="0.55000000000000004">
      <c r="A250" s="42">
        <v>44101</v>
      </c>
      <c r="B250" s="43">
        <v>24</v>
      </c>
      <c r="C250" s="45">
        <v>16.714285714285715</v>
      </c>
      <c r="D250" s="43">
        <v>2</v>
      </c>
      <c r="E250" s="43">
        <v>65</v>
      </c>
      <c r="F250" s="40"/>
    </row>
    <row r="251" spans="1:6" x14ac:dyDescent="0.55000000000000004">
      <c r="A251" s="42">
        <v>44102</v>
      </c>
      <c r="B251" s="43">
        <v>5</v>
      </c>
      <c r="C251" s="45">
        <v>17.142857142857142</v>
      </c>
      <c r="D251" s="43">
        <v>3</v>
      </c>
      <c r="E251" s="43">
        <v>62</v>
      </c>
      <c r="F251" s="40"/>
    </row>
    <row r="252" spans="1:6" x14ac:dyDescent="0.55000000000000004">
      <c r="A252" s="42">
        <v>44103</v>
      </c>
      <c r="B252" s="43">
        <v>20</v>
      </c>
      <c r="C252" s="45">
        <v>16.714285714285715</v>
      </c>
      <c r="D252" s="43">
        <v>7</v>
      </c>
      <c r="E252" s="43">
        <v>60</v>
      </c>
      <c r="F252" s="40"/>
    </row>
    <row r="253" spans="1:6" x14ac:dyDescent="0.55000000000000004">
      <c r="A253" s="42">
        <v>44104</v>
      </c>
      <c r="B253" s="43">
        <v>17</v>
      </c>
      <c r="C253" s="45">
        <v>15.714285714285714</v>
      </c>
      <c r="D253" s="43">
        <v>4</v>
      </c>
      <c r="E253" s="43">
        <v>55</v>
      </c>
      <c r="F253" s="40"/>
    </row>
    <row r="254" spans="1:6" x14ac:dyDescent="0.55000000000000004">
      <c r="A254" s="42">
        <v>44105</v>
      </c>
      <c r="B254" s="43">
        <v>19</v>
      </c>
      <c r="C254" s="45">
        <v>14.428571428571429</v>
      </c>
      <c r="D254" s="43">
        <v>2</v>
      </c>
      <c r="E254" s="43">
        <v>50</v>
      </c>
      <c r="F254" s="40"/>
    </row>
    <row r="255" spans="1:6" x14ac:dyDescent="0.55000000000000004">
      <c r="A255" s="42">
        <v>44106</v>
      </c>
      <c r="B255" s="43">
        <v>15</v>
      </c>
      <c r="C255" s="45">
        <v>15.285714285714286</v>
      </c>
      <c r="D255" s="43">
        <v>2</v>
      </c>
      <c r="E255" s="43">
        <v>51</v>
      </c>
      <c r="F255" s="40"/>
    </row>
    <row r="256" spans="1:6" x14ac:dyDescent="0.55000000000000004">
      <c r="A256" s="42">
        <v>44107</v>
      </c>
      <c r="B256" s="43">
        <v>10</v>
      </c>
      <c r="C256" s="45">
        <v>16.428571428571427</v>
      </c>
      <c r="D256" s="43">
        <v>3</v>
      </c>
      <c r="E256" s="43">
        <v>49</v>
      </c>
      <c r="F256" s="40"/>
    </row>
    <row r="257" spans="1:6" x14ac:dyDescent="0.55000000000000004">
      <c r="A257" s="42">
        <v>44108</v>
      </c>
      <c r="B257" s="43">
        <v>15</v>
      </c>
      <c r="C257" s="45">
        <v>15.428571428571429</v>
      </c>
      <c r="D257" s="43">
        <v>1</v>
      </c>
      <c r="E257" s="43">
        <v>46</v>
      </c>
      <c r="F257" s="40"/>
    </row>
    <row r="258" spans="1:6" x14ac:dyDescent="0.55000000000000004">
      <c r="A258" s="42">
        <v>44109</v>
      </c>
      <c r="B258" s="43">
        <v>11</v>
      </c>
      <c r="C258" s="45">
        <v>16.285714285714285</v>
      </c>
      <c r="D258" s="43">
        <v>0</v>
      </c>
      <c r="E258" s="43">
        <v>46</v>
      </c>
      <c r="F258" s="40"/>
    </row>
    <row r="259" spans="1:6" x14ac:dyDescent="0.55000000000000004">
      <c r="A259" s="42">
        <v>44110</v>
      </c>
      <c r="B259" s="43">
        <v>28</v>
      </c>
      <c r="C259" s="45">
        <v>17.571428571428573</v>
      </c>
      <c r="D259" s="43">
        <v>1</v>
      </c>
      <c r="E259" s="43">
        <v>37</v>
      </c>
      <c r="F259" s="40"/>
    </row>
    <row r="260" spans="1:6" x14ac:dyDescent="0.55000000000000004">
      <c r="A260" s="42">
        <v>44111</v>
      </c>
      <c r="B260" s="43">
        <v>10</v>
      </c>
      <c r="C260" s="45">
        <v>18.714285714285715</v>
      </c>
      <c r="D260" s="43">
        <v>2</v>
      </c>
      <c r="E260" s="43">
        <v>32</v>
      </c>
      <c r="F260" s="40"/>
    </row>
    <row r="261" spans="1:6" x14ac:dyDescent="0.55000000000000004">
      <c r="A261" s="42">
        <v>44112</v>
      </c>
      <c r="B261" s="43">
        <v>25</v>
      </c>
      <c r="C261" s="45">
        <v>19.571428571428573</v>
      </c>
      <c r="D261" s="43">
        <v>0</v>
      </c>
      <c r="E261" s="43">
        <v>31</v>
      </c>
      <c r="F261" s="40"/>
    </row>
    <row r="262" spans="1:6" x14ac:dyDescent="0.55000000000000004">
      <c r="A262" s="42">
        <v>44113</v>
      </c>
      <c r="B262" s="43">
        <v>24</v>
      </c>
      <c r="C262" s="45">
        <v>21.285714285714285</v>
      </c>
      <c r="D262" s="43">
        <v>0</v>
      </c>
      <c r="E262" s="43">
        <v>26</v>
      </c>
      <c r="F262" s="40"/>
    </row>
    <row r="263" spans="1:6" x14ac:dyDescent="0.55000000000000004">
      <c r="A263" s="42">
        <v>44114</v>
      </c>
      <c r="B263" s="43">
        <v>18</v>
      </c>
      <c r="C263" s="45">
        <v>22</v>
      </c>
      <c r="D263" s="43">
        <v>0</v>
      </c>
      <c r="E263" s="43">
        <v>33</v>
      </c>
      <c r="F263" s="40"/>
    </row>
    <row r="264" spans="1:6" x14ac:dyDescent="0.55000000000000004">
      <c r="A264" s="42">
        <v>44115</v>
      </c>
      <c r="B264" s="43">
        <v>21</v>
      </c>
      <c r="C264" s="45">
        <v>24.142857142857142</v>
      </c>
      <c r="D264" s="43">
        <v>1</v>
      </c>
      <c r="E264" s="43">
        <v>31</v>
      </c>
      <c r="F264" s="40"/>
    </row>
    <row r="265" spans="1:6" x14ac:dyDescent="0.55000000000000004">
      <c r="A265" s="42">
        <v>44116</v>
      </c>
      <c r="B265" s="43">
        <v>23</v>
      </c>
      <c r="C265" s="45">
        <v>23.857142857142858</v>
      </c>
      <c r="D265" s="43">
        <v>0</v>
      </c>
      <c r="E265" s="43">
        <v>32</v>
      </c>
      <c r="F265" s="40"/>
    </row>
    <row r="266" spans="1:6" x14ac:dyDescent="0.55000000000000004">
      <c r="A266" s="42">
        <v>44117</v>
      </c>
      <c r="B266" s="43">
        <v>33</v>
      </c>
      <c r="C266" s="45">
        <v>21.714285714285715</v>
      </c>
      <c r="D266" s="43">
        <v>1</v>
      </c>
      <c r="E266" s="43">
        <v>32</v>
      </c>
      <c r="F266" s="40"/>
    </row>
    <row r="267" spans="1:6" x14ac:dyDescent="0.55000000000000004">
      <c r="A267" s="42">
        <v>44118</v>
      </c>
      <c r="B267" s="43">
        <v>25</v>
      </c>
      <c r="C267" s="45">
        <v>21</v>
      </c>
      <c r="D267" s="43">
        <v>5</v>
      </c>
      <c r="E267" s="43">
        <v>28</v>
      </c>
      <c r="F267" s="40"/>
    </row>
    <row r="268" spans="1:6" x14ac:dyDescent="0.55000000000000004">
      <c r="A268" s="42">
        <v>44119</v>
      </c>
      <c r="B268" s="43">
        <v>23</v>
      </c>
      <c r="C268" s="45">
        <v>19.714285714285715</v>
      </c>
      <c r="D268" s="43">
        <v>0</v>
      </c>
      <c r="E268" s="43">
        <v>27</v>
      </c>
      <c r="F268" s="40"/>
    </row>
    <row r="269" spans="1:6" x14ac:dyDescent="0.55000000000000004">
      <c r="A269" s="42">
        <v>44120</v>
      </c>
      <c r="B269" s="43">
        <v>9</v>
      </c>
      <c r="C269" s="45">
        <v>17.571428571428573</v>
      </c>
      <c r="D269" s="43">
        <v>0</v>
      </c>
      <c r="E269" s="43">
        <v>20</v>
      </c>
      <c r="F269" s="40"/>
    </row>
    <row r="270" spans="1:6" x14ac:dyDescent="0.55000000000000004">
      <c r="A270" s="42">
        <v>44121</v>
      </c>
      <c r="B270" s="43">
        <v>13</v>
      </c>
      <c r="C270" s="45">
        <v>17.142857142857142</v>
      </c>
      <c r="D270" s="43">
        <v>0</v>
      </c>
      <c r="E270" s="43">
        <v>18</v>
      </c>
      <c r="F270" s="40"/>
    </row>
    <row r="271" spans="1:6" x14ac:dyDescent="0.55000000000000004">
      <c r="A271" s="42">
        <v>44122</v>
      </c>
      <c r="B271" s="43">
        <v>12</v>
      </c>
      <c r="C271" s="45">
        <v>15.857142857142858</v>
      </c>
      <c r="D271" s="43">
        <v>0</v>
      </c>
      <c r="E271" s="43">
        <v>16</v>
      </c>
      <c r="F271" s="40"/>
    </row>
    <row r="272" spans="1:6" x14ac:dyDescent="0.55000000000000004">
      <c r="A272" s="42">
        <v>44123</v>
      </c>
      <c r="B272" s="43">
        <v>8</v>
      </c>
      <c r="C272" s="45">
        <v>15.571428571428571</v>
      </c>
      <c r="D272" s="43">
        <v>1</v>
      </c>
      <c r="E272" s="43">
        <v>17</v>
      </c>
      <c r="F272" s="40"/>
    </row>
    <row r="273" spans="1:6" x14ac:dyDescent="0.55000000000000004">
      <c r="A273" s="42">
        <v>44124</v>
      </c>
      <c r="B273" s="43">
        <v>30</v>
      </c>
      <c r="C273" s="45">
        <v>16.857142857142858</v>
      </c>
      <c r="D273" s="43">
        <v>0</v>
      </c>
      <c r="E273" s="43">
        <v>17</v>
      </c>
      <c r="F273" s="40"/>
    </row>
    <row r="274" spans="1:6" x14ac:dyDescent="0.55000000000000004">
      <c r="A274" s="42">
        <v>44125</v>
      </c>
      <c r="B274" s="43">
        <v>16</v>
      </c>
      <c r="C274" s="45">
        <v>17.285714285714285</v>
      </c>
      <c r="D274" s="43">
        <v>0</v>
      </c>
      <c r="E274" s="43">
        <v>16</v>
      </c>
      <c r="F274" s="40"/>
    </row>
    <row r="275" spans="1:6" x14ac:dyDescent="0.55000000000000004">
      <c r="A275" s="42">
        <v>44126</v>
      </c>
      <c r="B275" s="43">
        <v>21</v>
      </c>
      <c r="C275" s="45">
        <v>18.571428571428573</v>
      </c>
      <c r="D275" s="43">
        <v>0</v>
      </c>
      <c r="E275" s="43">
        <v>16</v>
      </c>
      <c r="F275" s="40"/>
    </row>
    <row r="276" spans="1:6" x14ac:dyDescent="0.55000000000000004">
      <c r="A276" s="42">
        <v>44127</v>
      </c>
      <c r="B276" s="43">
        <v>18</v>
      </c>
      <c r="C276" s="45">
        <v>18.714285714285715</v>
      </c>
      <c r="D276" s="43">
        <v>0</v>
      </c>
      <c r="E276" s="43">
        <v>20</v>
      </c>
      <c r="F276" s="40"/>
    </row>
    <row r="277" spans="1:6" x14ac:dyDescent="0.55000000000000004">
      <c r="A277" s="42">
        <v>44128</v>
      </c>
      <c r="B277" s="43">
        <v>16</v>
      </c>
      <c r="C277" s="45">
        <v>16.428571428571427</v>
      </c>
      <c r="D277" s="43">
        <v>0</v>
      </c>
      <c r="E277" s="43">
        <v>18</v>
      </c>
      <c r="F277" s="40"/>
    </row>
    <row r="278" spans="1:6" x14ac:dyDescent="0.55000000000000004">
      <c r="A278" s="42">
        <v>44129</v>
      </c>
      <c r="B278" s="43">
        <v>21</v>
      </c>
      <c r="C278" s="45">
        <v>16.142857142857142</v>
      </c>
      <c r="D278" s="43">
        <v>0</v>
      </c>
      <c r="E278" s="43">
        <v>17</v>
      </c>
      <c r="F278" s="40"/>
    </row>
    <row r="279" spans="1:6" x14ac:dyDescent="0.55000000000000004">
      <c r="A279" s="42">
        <v>44130</v>
      </c>
      <c r="B279" s="43">
        <v>9</v>
      </c>
      <c r="C279" s="45">
        <v>15.142857142857142</v>
      </c>
      <c r="D279" s="43">
        <v>0</v>
      </c>
      <c r="E279" s="43">
        <v>19</v>
      </c>
      <c r="F279" s="40"/>
    </row>
    <row r="280" spans="1:6" x14ac:dyDescent="0.55000000000000004">
      <c r="A280" s="42">
        <v>44131</v>
      </c>
      <c r="B280" s="43">
        <v>14</v>
      </c>
      <c r="C280" s="45">
        <v>14.571428571428571</v>
      </c>
      <c r="D280" s="43">
        <v>0</v>
      </c>
      <c r="E280" s="43">
        <v>15</v>
      </c>
      <c r="F280" s="40"/>
    </row>
    <row r="281" spans="1:6" x14ac:dyDescent="0.55000000000000004">
      <c r="A281" s="42">
        <v>44132</v>
      </c>
      <c r="B281" s="43">
        <v>14</v>
      </c>
      <c r="C281" s="45">
        <v>13.571428571428571</v>
      </c>
      <c r="D281" s="43">
        <v>2</v>
      </c>
      <c r="E281" s="43">
        <v>13</v>
      </c>
      <c r="F281" s="40"/>
    </row>
    <row r="282" spans="1:6" x14ac:dyDescent="0.55000000000000004">
      <c r="A282" s="42">
        <v>44133</v>
      </c>
      <c r="B282" s="43">
        <v>14</v>
      </c>
      <c r="C282" s="45">
        <v>11.428571428571429</v>
      </c>
      <c r="D282" s="43">
        <v>0</v>
      </c>
      <c r="E282" s="43">
        <v>19</v>
      </c>
      <c r="F282" s="40"/>
    </row>
    <row r="283" spans="1:6" x14ac:dyDescent="0.55000000000000004">
      <c r="A283" s="42">
        <v>44134</v>
      </c>
      <c r="B283" s="43">
        <v>14</v>
      </c>
      <c r="C283" s="45">
        <v>11.285714285714286</v>
      </c>
      <c r="D283" s="43">
        <v>0</v>
      </c>
      <c r="E283" s="43">
        <v>20</v>
      </c>
      <c r="F283" s="40"/>
    </row>
    <row r="284" spans="1:6" x14ac:dyDescent="0.55000000000000004">
      <c r="A284" s="42">
        <v>44135</v>
      </c>
      <c r="B284" s="43">
        <v>9</v>
      </c>
      <c r="C284" s="45">
        <v>10.428571428571429</v>
      </c>
      <c r="D284" s="43">
        <v>0</v>
      </c>
      <c r="E284" s="43">
        <v>17</v>
      </c>
      <c r="F284" s="40"/>
    </row>
    <row r="285" spans="1:6" x14ac:dyDescent="0.55000000000000004">
      <c r="A285" s="42">
        <v>44136</v>
      </c>
      <c r="B285" s="43">
        <v>6</v>
      </c>
      <c r="C285" s="45">
        <v>10.285714285714286</v>
      </c>
      <c r="D285" s="43">
        <v>0</v>
      </c>
      <c r="E285" s="43">
        <v>17</v>
      </c>
      <c r="F285" s="40"/>
    </row>
    <row r="286" spans="1:6" x14ac:dyDescent="0.55000000000000004">
      <c r="A286" s="42">
        <v>44137</v>
      </c>
      <c r="B286" s="43">
        <v>8</v>
      </c>
      <c r="C286" s="45">
        <v>10</v>
      </c>
      <c r="D286" s="43">
        <v>0</v>
      </c>
      <c r="E286" s="43">
        <v>16</v>
      </c>
      <c r="F286" s="40"/>
    </row>
    <row r="287" spans="1:6" x14ac:dyDescent="0.55000000000000004">
      <c r="A287" s="42">
        <v>44138</v>
      </c>
      <c r="B287" s="43">
        <v>8</v>
      </c>
      <c r="C287" s="45">
        <v>9.5714285714285712</v>
      </c>
      <c r="D287" s="43">
        <v>0</v>
      </c>
      <c r="E287" s="43">
        <v>15</v>
      </c>
      <c r="F287" s="40"/>
    </row>
    <row r="288" spans="1:6" x14ac:dyDescent="0.55000000000000004">
      <c r="A288" s="42">
        <v>44139</v>
      </c>
      <c r="B288" s="43">
        <v>13</v>
      </c>
      <c r="C288" s="45">
        <v>9.2857142857142865</v>
      </c>
      <c r="D288" s="43">
        <v>0</v>
      </c>
      <c r="E288" s="43">
        <v>18</v>
      </c>
      <c r="F288" s="40"/>
    </row>
    <row r="289" spans="1:6" x14ac:dyDescent="0.55000000000000004">
      <c r="A289" s="42">
        <v>44140</v>
      </c>
      <c r="B289" s="43">
        <v>12</v>
      </c>
      <c r="C289" s="45">
        <v>9.2857142857142865</v>
      </c>
      <c r="D289" s="43">
        <v>0</v>
      </c>
      <c r="E289" s="43">
        <v>22</v>
      </c>
      <c r="F289" s="40"/>
    </row>
    <row r="290" spans="1:6" x14ac:dyDescent="0.55000000000000004">
      <c r="A290" s="42">
        <v>44141</v>
      </c>
      <c r="B290" s="43">
        <v>11</v>
      </c>
      <c r="C290" s="45">
        <v>9.5714285714285712</v>
      </c>
      <c r="D290" s="43">
        <v>0</v>
      </c>
      <c r="E290" s="43">
        <v>20</v>
      </c>
      <c r="F290" s="40"/>
    </row>
    <row r="291" spans="1:6" x14ac:dyDescent="0.55000000000000004">
      <c r="A291" s="42">
        <v>44142</v>
      </c>
      <c r="B291" s="43">
        <v>7</v>
      </c>
      <c r="C291" s="45">
        <v>9.8571428571428577</v>
      </c>
      <c r="D291" s="43">
        <v>0</v>
      </c>
      <c r="E291" s="43">
        <v>19</v>
      </c>
      <c r="F291" s="40"/>
    </row>
    <row r="292" spans="1:6" x14ac:dyDescent="0.55000000000000004">
      <c r="A292" s="42">
        <v>44143</v>
      </c>
      <c r="B292" s="43">
        <v>6</v>
      </c>
      <c r="C292" s="45">
        <v>9.1428571428571423</v>
      </c>
      <c r="D292" s="43">
        <v>0</v>
      </c>
      <c r="E292" s="43">
        <v>19</v>
      </c>
      <c r="F292" s="40"/>
    </row>
    <row r="293" spans="1:6" x14ac:dyDescent="0.55000000000000004">
      <c r="A293" s="42">
        <v>44144</v>
      </c>
      <c r="B293" s="43">
        <v>10</v>
      </c>
      <c r="C293" s="45">
        <v>9.2857142857142865</v>
      </c>
      <c r="D293" s="43">
        <v>0</v>
      </c>
      <c r="E293" s="43">
        <v>20</v>
      </c>
      <c r="F293" s="40"/>
    </row>
    <row r="294" spans="1:6" x14ac:dyDescent="0.55000000000000004">
      <c r="A294" s="42">
        <v>44145</v>
      </c>
      <c r="B294" s="43">
        <v>10</v>
      </c>
      <c r="C294" s="45">
        <v>8.5714285714285712</v>
      </c>
      <c r="D294" s="43">
        <v>0</v>
      </c>
      <c r="E294" s="43">
        <v>21</v>
      </c>
      <c r="F294" s="40"/>
    </row>
    <row r="295" spans="1:6" x14ac:dyDescent="0.55000000000000004">
      <c r="A295" s="42">
        <v>44146</v>
      </c>
      <c r="B295" s="43">
        <v>8</v>
      </c>
      <c r="C295" s="45">
        <v>8.8571428571428577</v>
      </c>
      <c r="D295" s="43">
        <v>0</v>
      </c>
      <c r="E295" s="43">
        <v>23</v>
      </c>
      <c r="F295" s="40"/>
    </row>
    <row r="296" spans="1:6" x14ac:dyDescent="0.55000000000000004">
      <c r="A296" s="42">
        <v>44147</v>
      </c>
      <c r="B296" s="43">
        <v>13</v>
      </c>
      <c r="C296" s="45">
        <v>10.428571428571429</v>
      </c>
      <c r="D296" s="43">
        <v>0</v>
      </c>
      <c r="E296" s="43">
        <v>23</v>
      </c>
      <c r="F296" s="40"/>
    </row>
    <row r="297" spans="1:6" x14ac:dyDescent="0.55000000000000004">
      <c r="A297" s="42">
        <v>44148</v>
      </c>
      <c r="B297" s="43">
        <v>6</v>
      </c>
      <c r="C297" s="45">
        <v>12</v>
      </c>
      <c r="D297" s="43">
        <v>0</v>
      </c>
      <c r="E297" s="43">
        <v>27</v>
      </c>
      <c r="F297" s="40"/>
    </row>
    <row r="298" spans="1:6" x14ac:dyDescent="0.55000000000000004">
      <c r="A298" s="42">
        <v>44149</v>
      </c>
      <c r="B298" s="43">
        <v>9</v>
      </c>
      <c r="C298" s="45">
        <v>12</v>
      </c>
      <c r="D298" s="43">
        <v>0</v>
      </c>
      <c r="E298" s="43">
        <v>21</v>
      </c>
      <c r="F298" s="40"/>
    </row>
    <row r="299" spans="1:6" x14ac:dyDescent="0.55000000000000004">
      <c r="A299" s="42">
        <v>44150</v>
      </c>
      <c r="B299" s="43">
        <v>17</v>
      </c>
      <c r="C299" s="45">
        <v>13.285714285714286</v>
      </c>
      <c r="D299" s="43">
        <v>0</v>
      </c>
      <c r="E299" s="43">
        <v>21</v>
      </c>
      <c r="F299" s="40"/>
    </row>
    <row r="300" spans="1:6" x14ac:dyDescent="0.55000000000000004">
      <c r="A300" s="42">
        <v>44151</v>
      </c>
      <c r="B300" s="43">
        <v>21</v>
      </c>
      <c r="C300" s="45">
        <v>12.571428571428571</v>
      </c>
      <c r="D300" s="43">
        <v>0</v>
      </c>
      <c r="E300" s="43">
        <v>24</v>
      </c>
      <c r="F300" s="40"/>
    </row>
    <row r="301" spans="1:6" x14ac:dyDescent="0.55000000000000004">
      <c r="A301" s="42">
        <v>44152</v>
      </c>
      <c r="B301" s="43">
        <v>10</v>
      </c>
      <c r="C301" s="45">
        <v>12.857142857142858</v>
      </c>
      <c r="D301" s="43">
        <v>0</v>
      </c>
      <c r="E301" s="43">
        <v>23</v>
      </c>
      <c r="F301" s="40"/>
    </row>
    <row r="302" spans="1:6" x14ac:dyDescent="0.55000000000000004">
      <c r="A302" s="42">
        <v>44153</v>
      </c>
      <c r="B302" s="43">
        <v>17</v>
      </c>
      <c r="C302" s="45">
        <v>13.714285714285714</v>
      </c>
      <c r="D302" s="43">
        <v>0</v>
      </c>
      <c r="E302" s="43">
        <v>23</v>
      </c>
      <c r="F302" s="40"/>
    </row>
    <row r="303" spans="1:6" x14ac:dyDescent="0.55000000000000004">
      <c r="A303" s="42">
        <v>44154</v>
      </c>
      <c r="B303" s="43">
        <v>8</v>
      </c>
      <c r="C303" s="45">
        <v>13.285714285714286</v>
      </c>
      <c r="D303" s="43">
        <v>0</v>
      </c>
      <c r="E303" s="43">
        <v>25</v>
      </c>
      <c r="F303" s="40"/>
    </row>
    <row r="304" spans="1:6" x14ac:dyDescent="0.55000000000000004">
      <c r="A304" s="42">
        <v>44155</v>
      </c>
      <c r="B304" s="43">
        <v>8</v>
      </c>
      <c r="C304" s="45">
        <v>12.428571428571429</v>
      </c>
      <c r="D304" s="43">
        <v>0</v>
      </c>
      <c r="E304" s="43">
        <v>24</v>
      </c>
      <c r="F304" s="40"/>
    </row>
    <row r="305" spans="1:6" x14ac:dyDescent="0.55000000000000004">
      <c r="A305" s="42">
        <v>44156</v>
      </c>
      <c r="B305" s="43">
        <v>15</v>
      </c>
      <c r="C305" s="45">
        <v>12.857142857142858</v>
      </c>
      <c r="D305" s="43">
        <v>0</v>
      </c>
      <c r="E305" s="43">
        <v>23</v>
      </c>
      <c r="F305" s="40"/>
    </row>
    <row r="306" spans="1:6" x14ac:dyDescent="0.55000000000000004">
      <c r="A306" s="42">
        <v>44157</v>
      </c>
      <c r="B306" s="43">
        <v>14</v>
      </c>
      <c r="C306" s="45">
        <v>11.571428571428571</v>
      </c>
      <c r="D306" s="43">
        <v>0</v>
      </c>
      <c r="E306" s="43">
        <v>22</v>
      </c>
      <c r="F306" s="40"/>
    </row>
    <row r="307" spans="1:6" x14ac:dyDescent="0.55000000000000004">
      <c r="A307" s="42">
        <v>44158</v>
      </c>
      <c r="B307" s="43">
        <v>15</v>
      </c>
      <c r="C307" s="45">
        <v>12</v>
      </c>
      <c r="D307" s="43">
        <v>0</v>
      </c>
      <c r="E307" s="43">
        <v>22</v>
      </c>
      <c r="F307" s="40"/>
    </row>
    <row r="308" spans="1:6" x14ac:dyDescent="0.55000000000000004">
      <c r="A308" s="42">
        <v>44159</v>
      </c>
      <c r="B308" s="43">
        <v>13</v>
      </c>
      <c r="C308" s="45">
        <v>11.714285714285714</v>
      </c>
      <c r="D308" s="43">
        <v>0</v>
      </c>
      <c r="E308" s="43">
        <v>22</v>
      </c>
      <c r="F308" s="40"/>
    </row>
    <row r="309" spans="1:6" x14ac:dyDescent="0.55000000000000004">
      <c r="A309" s="42">
        <v>44160</v>
      </c>
      <c r="B309" s="43">
        <v>8</v>
      </c>
      <c r="C309" s="45">
        <v>11.142857142857142</v>
      </c>
      <c r="D309" s="43">
        <v>0</v>
      </c>
      <c r="E309" s="43">
        <v>27</v>
      </c>
      <c r="F309" s="40"/>
    </row>
    <row r="310" spans="1:6" x14ac:dyDescent="0.55000000000000004">
      <c r="A310" s="42">
        <v>44161</v>
      </c>
      <c r="B310" s="43">
        <v>11</v>
      </c>
      <c r="C310" s="45">
        <v>10.285714285714286</v>
      </c>
      <c r="D310" s="43">
        <v>0</v>
      </c>
      <c r="E310" s="43">
        <v>24</v>
      </c>
      <c r="F310" s="40"/>
    </row>
    <row r="311" spans="1:6" x14ac:dyDescent="0.55000000000000004">
      <c r="A311" s="42">
        <v>44162</v>
      </c>
      <c r="B311" s="43">
        <v>6</v>
      </c>
      <c r="C311" s="45">
        <v>9.5714285714285712</v>
      </c>
      <c r="D311" s="43">
        <v>0</v>
      </c>
      <c r="E311" s="43">
        <v>21</v>
      </c>
      <c r="F311" s="40"/>
    </row>
    <row r="312" spans="1:6" x14ac:dyDescent="0.55000000000000004">
      <c r="A312" s="42">
        <v>44163</v>
      </c>
      <c r="B312" s="43">
        <v>11</v>
      </c>
      <c r="C312" s="45">
        <v>8.8571428571428577</v>
      </c>
      <c r="D312" s="43">
        <v>0</v>
      </c>
      <c r="E312" s="43">
        <v>21</v>
      </c>
      <c r="F312" s="40"/>
    </row>
    <row r="313" spans="1:6" x14ac:dyDescent="0.55000000000000004">
      <c r="A313" s="42">
        <v>44164</v>
      </c>
      <c r="B313" s="43">
        <v>8</v>
      </c>
      <c r="C313" s="45">
        <v>9.2857142857142865</v>
      </c>
      <c r="D313" s="43">
        <v>0</v>
      </c>
      <c r="E313" s="43">
        <v>21</v>
      </c>
      <c r="F313" s="40"/>
    </row>
    <row r="314" spans="1:6" x14ac:dyDescent="0.55000000000000004">
      <c r="A314" s="42">
        <v>44165</v>
      </c>
      <c r="B314" s="43">
        <v>10</v>
      </c>
      <c r="C314" s="45">
        <v>10</v>
      </c>
      <c r="D314" s="43">
        <v>1</v>
      </c>
      <c r="E314" s="43">
        <v>22</v>
      </c>
      <c r="F314" s="40"/>
    </row>
    <row r="315" spans="1:6" x14ac:dyDescent="0.55000000000000004">
      <c r="A315" s="42">
        <v>44166</v>
      </c>
      <c r="B315" s="43">
        <v>8</v>
      </c>
      <c r="C315" s="45">
        <v>10.571428571428571</v>
      </c>
      <c r="D315" s="43">
        <v>0</v>
      </c>
      <c r="E315" s="43">
        <v>21</v>
      </c>
      <c r="F315" s="40"/>
    </row>
    <row r="316" spans="1:6" x14ac:dyDescent="0.55000000000000004">
      <c r="A316" s="42">
        <v>44167</v>
      </c>
      <c r="B316" s="43">
        <v>11</v>
      </c>
      <c r="C316" s="45">
        <v>10</v>
      </c>
      <c r="D316" s="43">
        <v>0</v>
      </c>
      <c r="E316" s="43">
        <v>21</v>
      </c>
      <c r="F316" s="40"/>
    </row>
    <row r="317" spans="1:6" x14ac:dyDescent="0.55000000000000004">
      <c r="A317" s="42">
        <v>44168</v>
      </c>
      <c r="B317" s="43">
        <v>16</v>
      </c>
      <c r="C317" s="45">
        <v>10.142857142857142</v>
      </c>
      <c r="D317" s="43">
        <v>0</v>
      </c>
      <c r="E317" s="43">
        <v>28</v>
      </c>
      <c r="F317" s="40"/>
    </row>
    <row r="318" spans="1:6" x14ac:dyDescent="0.55000000000000004">
      <c r="A318" s="42">
        <v>44169</v>
      </c>
      <c r="B318" s="43">
        <v>10</v>
      </c>
      <c r="C318" s="45">
        <v>9.7142857142857135</v>
      </c>
      <c r="D318" s="43">
        <v>0</v>
      </c>
      <c r="E318" s="43">
        <v>26</v>
      </c>
      <c r="F318" s="40"/>
    </row>
    <row r="319" spans="1:6" x14ac:dyDescent="0.55000000000000004">
      <c r="A319" s="42">
        <v>44170</v>
      </c>
      <c r="B319" s="43">
        <v>7</v>
      </c>
      <c r="C319" s="45">
        <v>10.714285714285714</v>
      </c>
      <c r="D319" s="43">
        <v>0</v>
      </c>
      <c r="E319" s="43">
        <v>28</v>
      </c>
      <c r="F319" s="40"/>
    </row>
    <row r="320" spans="1:6" x14ac:dyDescent="0.55000000000000004">
      <c r="A320" s="42">
        <v>44171</v>
      </c>
      <c r="B320" s="43">
        <v>9</v>
      </c>
      <c r="C320" s="45">
        <v>10</v>
      </c>
      <c r="D320" s="43">
        <v>0</v>
      </c>
      <c r="E320" s="43">
        <v>29</v>
      </c>
      <c r="F320" s="40"/>
    </row>
    <row r="321" spans="1:6" x14ac:dyDescent="0.55000000000000004">
      <c r="A321" s="42">
        <v>44172</v>
      </c>
      <c r="B321" s="43">
        <v>7</v>
      </c>
      <c r="C321" s="45">
        <v>9</v>
      </c>
      <c r="D321" s="43">
        <v>0</v>
      </c>
      <c r="E321" s="43">
        <v>30</v>
      </c>
      <c r="F321" s="40"/>
    </row>
    <row r="322" spans="1:6" x14ac:dyDescent="0.55000000000000004">
      <c r="A322" s="42">
        <v>44173</v>
      </c>
      <c r="B322" s="43">
        <v>15</v>
      </c>
      <c r="C322" s="45">
        <v>9.1428571428571423</v>
      </c>
      <c r="D322" s="43">
        <v>0</v>
      </c>
      <c r="E322" s="43">
        <v>33</v>
      </c>
      <c r="F322" s="40"/>
    </row>
    <row r="323" spans="1:6" x14ac:dyDescent="0.55000000000000004">
      <c r="A323" s="42">
        <v>44174</v>
      </c>
      <c r="B323" s="43">
        <v>6</v>
      </c>
      <c r="C323" s="45">
        <v>10</v>
      </c>
      <c r="D323" s="43">
        <v>0</v>
      </c>
      <c r="E323" s="43">
        <v>32</v>
      </c>
      <c r="F323" s="40"/>
    </row>
    <row r="324" spans="1:6" x14ac:dyDescent="0.55000000000000004">
      <c r="A324" s="42">
        <v>44175</v>
      </c>
      <c r="B324" s="43">
        <v>9</v>
      </c>
      <c r="C324" s="45">
        <v>9.5714285714285712</v>
      </c>
      <c r="D324" s="43">
        <v>0</v>
      </c>
      <c r="E324" s="43">
        <v>36</v>
      </c>
      <c r="F324" s="40"/>
    </row>
    <row r="325" spans="1:6" x14ac:dyDescent="0.55000000000000004">
      <c r="A325" s="42">
        <v>44176</v>
      </c>
      <c r="B325" s="43">
        <v>11</v>
      </c>
      <c r="C325" s="45">
        <v>9.7142857142857135</v>
      </c>
      <c r="D325" s="43">
        <v>0</v>
      </c>
      <c r="E325" s="43">
        <v>38</v>
      </c>
      <c r="F325" s="40"/>
    </row>
    <row r="326" spans="1:6" x14ac:dyDescent="0.55000000000000004">
      <c r="A326" s="42">
        <v>44177</v>
      </c>
      <c r="B326" s="43">
        <v>13</v>
      </c>
      <c r="C326" s="45">
        <v>8.8571428571428577</v>
      </c>
      <c r="D326" s="43">
        <v>0</v>
      </c>
      <c r="E326" s="43">
        <v>36</v>
      </c>
      <c r="F326" s="40"/>
    </row>
    <row r="327" spans="1:6" x14ac:dyDescent="0.55000000000000004">
      <c r="A327" s="42">
        <v>44178</v>
      </c>
      <c r="B327" s="43">
        <v>6</v>
      </c>
      <c r="C327" s="45">
        <v>9.7142857142857135</v>
      </c>
      <c r="D327" s="43">
        <v>0</v>
      </c>
      <c r="E327" s="43">
        <v>36</v>
      </c>
      <c r="F327" s="40"/>
    </row>
    <row r="328" spans="1:6" x14ac:dyDescent="0.55000000000000004">
      <c r="A328" s="42">
        <v>44179</v>
      </c>
      <c r="B328" s="43">
        <v>8</v>
      </c>
      <c r="C328" s="45">
        <v>10.285714285714286</v>
      </c>
      <c r="D328" s="43">
        <v>0</v>
      </c>
      <c r="E328" s="43">
        <v>28</v>
      </c>
      <c r="F328" s="40"/>
    </row>
    <row r="329" spans="1:6" x14ac:dyDescent="0.55000000000000004">
      <c r="A329" s="42">
        <v>44180</v>
      </c>
      <c r="B329" s="43">
        <v>9</v>
      </c>
      <c r="C329" s="45">
        <v>11.714285714285714</v>
      </c>
      <c r="D329" s="43">
        <v>0</v>
      </c>
      <c r="E329" s="43">
        <v>31</v>
      </c>
      <c r="F329" s="40"/>
    </row>
    <row r="330" spans="1:6" x14ac:dyDescent="0.55000000000000004">
      <c r="A330" s="42">
        <v>44181</v>
      </c>
      <c r="B330" s="43">
        <v>12</v>
      </c>
      <c r="C330" s="45">
        <v>14.857142857142858</v>
      </c>
      <c r="D330" s="43">
        <v>0</v>
      </c>
      <c r="E330" s="43">
        <v>30</v>
      </c>
      <c r="F330" s="40"/>
    </row>
    <row r="331" spans="1:6" x14ac:dyDescent="0.55000000000000004">
      <c r="A331" s="42">
        <v>44182</v>
      </c>
      <c r="B331" s="43">
        <v>13</v>
      </c>
      <c r="C331" s="45">
        <v>20.285714285714285</v>
      </c>
      <c r="D331" s="43">
        <v>0</v>
      </c>
      <c r="E331" s="43">
        <v>29</v>
      </c>
      <c r="F331" s="40"/>
    </row>
    <row r="332" spans="1:6" x14ac:dyDescent="0.55000000000000004">
      <c r="A332" s="42">
        <v>44183</v>
      </c>
      <c r="B332" s="43">
        <v>21</v>
      </c>
      <c r="C332" s="45">
        <v>22.857142857142858</v>
      </c>
      <c r="D332" s="43">
        <v>0</v>
      </c>
      <c r="E332" s="43">
        <v>24</v>
      </c>
      <c r="F332" s="40"/>
    </row>
    <row r="333" spans="1:6" x14ac:dyDescent="0.55000000000000004">
      <c r="A333" s="42">
        <v>44184</v>
      </c>
      <c r="B333" s="43">
        <v>35</v>
      </c>
      <c r="C333" s="45">
        <v>24.571428571428573</v>
      </c>
      <c r="D333" s="43">
        <v>0</v>
      </c>
      <c r="E333" s="43">
        <v>25</v>
      </c>
      <c r="F333" s="40"/>
    </row>
    <row r="334" spans="1:6" x14ac:dyDescent="0.55000000000000004">
      <c r="A334" s="42">
        <v>44185</v>
      </c>
      <c r="B334" s="43">
        <v>44</v>
      </c>
      <c r="C334" s="45">
        <v>25.571428571428573</v>
      </c>
      <c r="D334" s="43">
        <v>0</v>
      </c>
      <c r="E334" s="43">
        <v>26</v>
      </c>
      <c r="F334" s="40"/>
    </row>
    <row r="335" spans="1:6" x14ac:dyDescent="0.55000000000000004">
      <c r="A335" s="42">
        <v>44186</v>
      </c>
      <c r="B335" s="43">
        <v>26</v>
      </c>
      <c r="C335" s="45">
        <v>27.142857142857142</v>
      </c>
      <c r="D335" s="43">
        <v>0</v>
      </c>
      <c r="E335" s="43">
        <v>23</v>
      </c>
      <c r="F335" s="40"/>
    </row>
    <row r="336" spans="1:6" x14ac:dyDescent="0.55000000000000004">
      <c r="A336" s="42">
        <v>44187</v>
      </c>
      <c r="B336" s="43">
        <v>21</v>
      </c>
      <c r="C336" s="45">
        <v>26.285714285714285</v>
      </c>
      <c r="D336" s="43">
        <v>0</v>
      </c>
      <c r="E336" s="43">
        <v>22</v>
      </c>
      <c r="F336" s="40"/>
    </row>
    <row r="337" spans="1:6" x14ac:dyDescent="0.55000000000000004">
      <c r="A337" s="42">
        <v>44188</v>
      </c>
      <c r="B337" s="43">
        <v>19</v>
      </c>
      <c r="C337" s="45">
        <v>24.285714285714285</v>
      </c>
      <c r="D337" s="43">
        <v>0</v>
      </c>
      <c r="E337" s="43">
        <v>21</v>
      </c>
      <c r="F337" s="40"/>
    </row>
    <row r="338" spans="1:6" x14ac:dyDescent="0.55000000000000004">
      <c r="A338" s="42">
        <v>44189</v>
      </c>
      <c r="B338" s="43">
        <v>24</v>
      </c>
      <c r="C338" s="45">
        <v>20.285714285714285</v>
      </c>
      <c r="D338" s="43">
        <v>0</v>
      </c>
      <c r="E338" s="43">
        <v>21</v>
      </c>
      <c r="F338" s="40"/>
    </row>
    <row r="339" spans="1:6" x14ac:dyDescent="0.55000000000000004">
      <c r="A339" s="42">
        <v>44190</v>
      </c>
      <c r="B339" s="43">
        <v>15</v>
      </c>
      <c r="C339" s="45">
        <v>20.142857142857142</v>
      </c>
      <c r="D339" s="43">
        <v>0</v>
      </c>
      <c r="E339" s="43">
        <v>24</v>
      </c>
      <c r="F339" s="40"/>
    </row>
    <row r="340" spans="1:6" x14ac:dyDescent="0.55000000000000004">
      <c r="A340" s="42">
        <v>44191</v>
      </c>
      <c r="B340" s="43">
        <v>21</v>
      </c>
      <c r="C340" s="45">
        <v>19</v>
      </c>
      <c r="D340" s="43">
        <v>0</v>
      </c>
      <c r="E340" s="43">
        <v>24</v>
      </c>
      <c r="F340" s="40"/>
    </row>
    <row r="341" spans="1:6" x14ac:dyDescent="0.55000000000000004">
      <c r="A341" s="42">
        <v>44192</v>
      </c>
      <c r="B341" s="43">
        <v>16</v>
      </c>
      <c r="C341" s="45">
        <v>20.714285714285715</v>
      </c>
      <c r="D341" s="43">
        <v>0</v>
      </c>
      <c r="E341" s="43">
        <v>25</v>
      </c>
      <c r="F341" s="40"/>
    </row>
    <row r="342" spans="1:6" x14ac:dyDescent="0.55000000000000004">
      <c r="A342" s="42">
        <v>44193</v>
      </c>
      <c r="B342" s="43">
        <v>25</v>
      </c>
      <c r="C342" s="45">
        <v>21.285714285714285</v>
      </c>
      <c r="D342" s="43">
        <v>1</v>
      </c>
      <c r="E342" s="43">
        <v>21</v>
      </c>
      <c r="F342" s="40"/>
    </row>
    <row r="343" spans="1:6" x14ac:dyDescent="0.55000000000000004">
      <c r="A343" s="42">
        <v>44194</v>
      </c>
      <c r="B343" s="43">
        <v>13</v>
      </c>
      <c r="C343" s="45">
        <v>21.857142857142858</v>
      </c>
      <c r="D343" s="43">
        <v>0</v>
      </c>
      <c r="E343" s="43">
        <v>26</v>
      </c>
      <c r="F343" s="40"/>
    </row>
    <row r="344" spans="1:6" x14ac:dyDescent="0.55000000000000004">
      <c r="A344" s="42">
        <v>44195</v>
      </c>
      <c r="B344" s="43">
        <v>31</v>
      </c>
      <c r="C344" s="45">
        <v>24.714285714285715</v>
      </c>
      <c r="D344" s="43">
        <v>0</v>
      </c>
      <c r="E344" s="43">
        <v>19</v>
      </c>
      <c r="F344" s="40"/>
    </row>
    <row r="345" spans="1:6" x14ac:dyDescent="0.55000000000000004">
      <c r="A345" s="42">
        <v>44196</v>
      </c>
      <c r="B345" s="43">
        <v>28</v>
      </c>
      <c r="C345" s="45">
        <v>24.571428571428573</v>
      </c>
      <c r="D345" s="43">
        <v>0</v>
      </c>
      <c r="E345" s="43">
        <v>19</v>
      </c>
      <c r="F345" s="40"/>
    </row>
    <row r="346" spans="1:6" x14ac:dyDescent="0.55000000000000004">
      <c r="A346" s="42">
        <v>44197</v>
      </c>
      <c r="B346" s="43">
        <v>19</v>
      </c>
      <c r="C346" s="45">
        <v>24</v>
      </c>
      <c r="D346" s="43">
        <v>0</v>
      </c>
      <c r="E346" s="43">
        <v>19</v>
      </c>
      <c r="F346" s="40"/>
    </row>
    <row r="347" spans="1:6" x14ac:dyDescent="0.55000000000000004">
      <c r="A347" s="42">
        <v>44198</v>
      </c>
      <c r="B347" s="43">
        <v>41</v>
      </c>
      <c r="C347" s="45">
        <v>25.142857142857142</v>
      </c>
      <c r="D347" s="43">
        <v>0</v>
      </c>
      <c r="E347" s="43">
        <v>25</v>
      </c>
      <c r="F347" s="40"/>
    </row>
    <row r="348" spans="1:6" x14ac:dyDescent="0.55000000000000004">
      <c r="A348" s="42">
        <v>44199</v>
      </c>
      <c r="B348" s="43">
        <v>15</v>
      </c>
      <c r="C348" s="45">
        <v>22.571428571428573</v>
      </c>
      <c r="D348" s="43">
        <v>0</v>
      </c>
      <c r="E348" s="43">
        <v>26</v>
      </c>
      <c r="F348" s="40"/>
    </row>
    <row r="349" spans="1:6" x14ac:dyDescent="0.55000000000000004">
      <c r="A349" s="42">
        <v>44200</v>
      </c>
      <c r="B349" s="43">
        <v>21</v>
      </c>
      <c r="C349" s="45">
        <v>20.142857142857142</v>
      </c>
      <c r="D349" s="43">
        <v>0</v>
      </c>
      <c r="E349" s="43">
        <v>26</v>
      </c>
      <c r="F349" s="40"/>
    </row>
    <row r="350" spans="1:6" x14ac:dyDescent="0.55000000000000004">
      <c r="A350" s="42">
        <v>44201</v>
      </c>
      <c r="B350" s="43">
        <v>21</v>
      </c>
      <c r="C350" s="45">
        <v>20.857142857142858</v>
      </c>
      <c r="D350" s="43">
        <v>0</v>
      </c>
      <c r="E350" s="43">
        <v>35</v>
      </c>
      <c r="F350" s="40"/>
    </row>
    <row r="351" spans="1:6" x14ac:dyDescent="0.55000000000000004">
      <c r="A351" s="42">
        <v>44202</v>
      </c>
      <c r="B351" s="43">
        <v>13</v>
      </c>
      <c r="C351" s="45">
        <v>16.714285714285715</v>
      </c>
      <c r="D351" s="43">
        <v>0</v>
      </c>
      <c r="E351" s="43">
        <v>35</v>
      </c>
      <c r="F351" s="40"/>
    </row>
    <row r="352" spans="1:6" x14ac:dyDescent="0.55000000000000004">
      <c r="A352" s="42">
        <v>44203</v>
      </c>
      <c r="B352" s="43">
        <v>11</v>
      </c>
      <c r="C352" s="45">
        <v>16.428571428571427</v>
      </c>
      <c r="D352" s="43">
        <v>0</v>
      </c>
      <c r="E352" s="43">
        <v>37</v>
      </c>
      <c r="F352" s="40"/>
    </row>
    <row r="353" spans="1:6" x14ac:dyDescent="0.55000000000000004">
      <c r="A353" s="42">
        <v>44204</v>
      </c>
      <c r="B353" s="43">
        <v>24</v>
      </c>
      <c r="C353" s="45">
        <v>16.142857142857142</v>
      </c>
      <c r="D353" s="43">
        <v>0</v>
      </c>
      <c r="E353" s="43">
        <v>41</v>
      </c>
      <c r="F353" s="40"/>
    </row>
    <row r="354" spans="1:6" x14ac:dyDescent="0.55000000000000004">
      <c r="A354" s="42">
        <v>44205</v>
      </c>
      <c r="B354" s="43">
        <v>12</v>
      </c>
      <c r="C354" s="45">
        <v>16</v>
      </c>
      <c r="D354" s="43">
        <v>0</v>
      </c>
      <c r="E354" s="43">
        <v>41</v>
      </c>
      <c r="F354" s="40"/>
    </row>
    <row r="355" spans="1:6" x14ac:dyDescent="0.55000000000000004">
      <c r="A355" s="42">
        <v>44206</v>
      </c>
      <c r="B355" s="43">
        <v>13</v>
      </c>
      <c r="C355" s="45">
        <v>16.428571428571427</v>
      </c>
      <c r="D355" s="43">
        <v>0</v>
      </c>
      <c r="E355" s="43">
        <v>41</v>
      </c>
      <c r="F355" s="40"/>
    </row>
    <row r="356" spans="1:6" x14ac:dyDescent="0.55000000000000004">
      <c r="A356" s="42">
        <v>44207</v>
      </c>
      <c r="B356" s="43">
        <v>19</v>
      </c>
      <c r="C356" s="45">
        <v>16.285714285714285</v>
      </c>
      <c r="D356" s="43">
        <v>0</v>
      </c>
      <c r="E356" s="43">
        <v>40</v>
      </c>
      <c r="F356" s="40"/>
    </row>
    <row r="357" spans="1:6" x14ac:dyDescent="0.55000000000000004">
      <c r="A357" s="42">
        <v>44208</v>
      </c>
      <c r="B357" s="43">
        <v>20</v>
      </c>
      <c r="C357" s="45">
        <v>14.428571428571429</v>
      </c>
      <c r="D357" s="43">
        <v>0</v>
      </c>
      <c r="E357" s="43">
        <v>45</v>
      </c>
      <c r="F357" s="40"/>
    </row>
    <row r="358" spans="1:6" x14ac:dyDescent="0.55000000000000004">
      <c r="A358" s="42">
        <v>44209</v>
      </c>
      <c r="B358" s="43">
        <v>16</v>
      </c>
      <c r="C358" s="45">
        <v>15.571428571428571</v>
      </c>
      <c r="D358" s="43">
        <v>0</v>
      </c>
      <c r="E358" s="43">
        <v>46</v>
      </c>
      <c r="F358" s="40"/>
    </row>
    <row r="359" spans="1:6" x14ac:dyDescent="0.55000000000000004">
      <c r="A359" s="42">
        <v>44210</v>
      </c>
      <c r="B359" s="43">
        <v>10</v>
      </c>
      <c r="C359" s="45">
        <v>16.428571428571427</v>
      </c>
      <c r="D359" s="43">
        <v>0</v>
      </c>
      <c r="E359" s="43">
        <v>46</v>
      </c>
      <c r="F359" s="40"/>
    </row>
    <row r="360" spans="1:6" x14ac:dyDescent="0.55000000000000004">
      <c r="A360" s="42">
        <v>44211</v>
      </c>
      <c r="B360" s="43">
        <v>11</v>
      </c>
      <c r="C360" s="45">
        <v>15.571428571428571</v>
      </c>
      <c r="D360" s="43">
        <v>0</v>
      </c>
      <c r="E360" s="43">
        <v>51</v>
      </c>
      <c r="F360" s="40"/>
    </row>
    <row r="361" spans="1:6" x14ac:dyDescent="0.55000000000000004">
      <c r="A361" s="42">
        <v>44212</v>
      </c>
      <c r="B361" s="43">
        <v>20</v>
      </c>
      <c r="C361" s="45">
        <v>14.285714285714286</v>
      </c>
      <c r="D361" s="43">
        <v>0</v>
      </c>
      <c r="E361" s="43">
        <v>47</v>
      </c>
      <c r="F361" s="40"/>
    </row>
    <row r="362" spans="1:6" x14ac:dyDescent="0.55000000000000004">
      <c r="A362" s="42">
        <v>44213</v>
      </c>
      <c r="B362" s="43">
        <v>19</v>
      </c>
      <c r="C362" s="45">
        <v>13.571428571428571</v>
      </c>
      <c r="D362" s="43">
        <v>0</v>
      </c>
      <c r="E362" s="43">
        <v>38</v>
      </c>
      <c r="F362" s="40"/>
    </row>
    <row r="363" spans="1:6" x14ac:dyDescent="0.55000000000000004">
      <c r="A363" s="42">
        <v>44214</v>
      </c>
      <c r="B363" s="43">
        <v>13</v>
      </c>
      <c r="C363" s="45">
        <v>13.571428571428571</v>
      </c>
      <c r="D363" s="43">
        <v>0</v>
      </c>
      <c r="E363" s="43">
        <v>34</v>
      </c>
      <c r="F363" s="40"/>
    </row>
    <row r="364" spans="1:6" x14ac:dyDescent="0.55000000000000004">
      <c r="A364" s="42">
        <v>44215</v>
      </c>
      <c r="B364" s="43">
        <v>11</v>
      </c>
      <c r="C364" s="45">
        <v>13</v>
      </c>
      <c r="D364" s="43">
        <v>0</v>
      </c>
      <c r="E364" s="43">
        <v>32</v>
      </c>
      <c r="F364" s="40"/>
    </row>
    <row r="365" spans="1:6" x14ac:dyDescent="0.55000000000000004">
      <c r="A365" s="42">
        <v>44216</v>
      </c>
      <c r="B365" s="43">
        <v>11</v>
      </c>
      <c r="C365" s="45">
        <v>11.142857142857142</v>
      </c>
      <c r="D365" s="43">
        <v>0</v>
      </c>
      <c r="E365" s="43">
        <v>36</v>
      </c>
      <c r="F365" s="40"/>
    </row>
    <row r="366" spans="1:6" x14ac:dyDescent="0.55000000000000004">
      <c r="A366" s="42">
        <v>44217</v>
      </c>
      <c r="B366" s="43">
        <v>10</v>
      </c>
      <c r="C366" s="45">
        <v>9.2857142857142865</v>
      </c>
      <c r="D366" s="43">
        <v>0</v>
      </c>
      <c r="E366" s="43">
        <v>32</v>
      </c>
      <c r="F366" s="40"/>
    </row>
    <row r="367" spans="1:6" x14ac:dyDescent="0.55000000000000004">
      <c r="A367" s="42">
        <v>44218</v>
      </c>
      <c r="B367" s="43">
        <v>7</v>
      </c>
      <c r="C367" s="45">
        <v>9</v>
      </c>
      <c r="D367" s="43">
        <v>0</v>
      </c>
      <c r="E367" s="43">
        <v>34</v>
      </c>
      <c r="F367" s="40"/>
    </row>
    <row r="368" spans="1:6" x14ac:dyDescent="0.55000000000000004">
      <c r="A368" s="42">
        <v>44219</v>
      </c>
      <c r="B368" s="43">
        <v>7</v>
      </c>
      <c r="C368" s="45">
        <v>8</v>
      </c>
      <c r="D368" s="43">
        <v>0</v>
      </c>
      <c r="E368" s="43">
        <v>32</v>
      </c>
      <c r="F368" s="40"/>
    </row>
    <row r="369" spans="1:6" x14ac:dyDescent="0.55000000000000004">
      <c r="A369" s="42">
        <v>44220</v>
      </c>
      <c r="B369" s="43">
        <v>6</v>
      </c>
      <c r="C369" s="45">
        <v>7.4285714285714288</v>
      </c>
      <c r="D369" s="43">
        <v>0</v>
      </c>
      <c r="E369" s="43">
        <v>26</v>
      </c>
      <c r="F369" s="40"/>
    </row>
    <row r="370" spans="1:6" x14ac:dyDescent="0.55000000000000004">
      <c r="A370" s="42">
        <v>44221</v>
      </c>
      <c r="B370" s="43">
        <v>11</v>
      </c>
      <c r="C370" s="45">
        <v>7.1428571428571432</v>
      </c>
      <c r="D370" s="43">
        <v>0</v>
      </c>
      <c r="E370" s="43">
        <v>25</v>
      </c>
      <c r="F370" s="40"/>
    </row>
    <row r="371" spans="1:6" x14ac:dyDescent="0.55000000000000004">
      <c r="A371" s="42">
        <v>44222</v>
      </c>
      <c r="B371" s="43">
        <v>4</v>
      </c>
      <c r="C371" s="45">
        <v>7</v>
      </c>
      <c r="D371" s="43">
        <v>0</v>
      </c>
      <c r="E371" s="43">
        <v>27</v>
      </c>
      <c r="F371" s="40"/>
    </row>
    <row r="372" spans="1:6" x14ac:dyDescent="0.55000000000000004">
      <c r="A372" s="42">
        <v>44223</v>
      </c>
      <c r="B372" s="43">
        <v>7</v>
      </c>
      <c r="C372" s="45">
        <v>6.8571428571428568</v>
      </c>
      <c r="D372" s="43">
        <v>0</v>
      </c>
      <c r="E372" s="43">
        <v>21</v>
      </c>
      <c r="F372" s="40"/>
    </row>
    <row r="373" spans="1:6" x14ac:dyDescent="0.55000000000000004">
      <c r="A373" s="42">
        <v>44224</v>
      </c>
      <c r="B373" s="43">
        <v>8</v>
      </c>
      <c r="C373" s="45">
        <v>6.5714285714285712</v>
      </c>
      <c r="D373" s="43">
        <v>0</v>
      </c>
      <c r="E373" s="43">
        <v>21</v>
      </c>
      <c r="F373" s="40"/>
    </row>
    <row r="374" spans="1:6" x14ac:dyDescent="0.55000000000000004">
      <c r="A374" s="42">
        <v>44225</v>
      </c>
      <c r="B374" s="43">
        <v>6</v>
      </c>
      <c r="C374" s="45">
        <v>6.1428571428571432</v>
      </c>
      <c r="D374" s="43">
        <v>0</v>
      </c>
      <c r="E374" s="43">
        <v>20</v>
      </c>
      <c r="F374" s="40"/>
    </row>
    <row r="375" spans="1:6" x14ac:dyDescent="0.55000000000000004">
      <c r="A375" s="42">
        <v>44226</v>
      </c>
      <c r="B375" s="43">
        <v>6</v>
      </c>
      <c r="C375" s="45">
        <v>6.4285714285714288</v>
      </c>
      <c r="D375" s="43">
        <v>0</v>
      </c>
      <c r="E375" s="43">
        <v>14</v>
      </c>
      <c r="F375" s="40"/>
    </row>
    <row r="376" spans="1:6" x14ac:dyDescent="0.55000000000000004">
      <c r="A376" s="42">
        <v>44227</v>
      </c>
      <c r="B376" s="43">
        <v>4</v>
      </c>
      <c r="C376" s="45">
        <v>6.2857142857142856</v>
      </c>
      <c r="D376" s="43">
        <v>0</v>
      </c>
      <c r="E376" s="43">
        <v>14</v>
      </c>
      <c r="F376" s="40"/>
    </row>
    <row r="377" spans="1:6" x14ac:dyDescent="0.55000000000000004">
      <c r="A377" s="42">
        <v>44228</v>
      </c>
      <c r="B377" s="43">
        <v>8</v>
      </c>
      <c r="C377" s="45">
        <v>6.4285714285714288</v>
      </c>
      <c r="D377" s="43">
        <v>0</v>
      </c>
      <c r="E377" s="43">
        <v>10</v>
      </c>
      <c r="F377" s="40"/>
    </row>
    <row r="378" spans="1:6" x14ac:dyDescent="0.55000000000000004">
      <c r="A378" s="42">
        <v>44229</v>
      </c>
      <c r="B378" s="43">
        <v>6</v>
      </c>
      <c r="C378" s="45">
        <v>6.4285714285714288</v>
      </c>
      <c r="D378" s="43">
        <v>0</v>
      </c>
      <c r="E378" s="43">
        <v>9</v>
      </c>
      <c r="F378" s="40"/>
    </row>
    <row r="379" spans="1:6" x14ac:dyDescent="0.55000000000000004">
      <c r="A379" s="42">
        <v>44230</v>
      </c>
      <c r="B379" s="43">
        <v>6</v>
      </c>
      <c r="C379" s="45">
        <v>6.2857142857142856</v>
      </c>
      <c r="D379" s="43">
        <v>0</v>
      </c>
      <c r="E379" s="43">
        <v>8</v>
      </c>
      <c r="F379" s="40"/>
    </row>
    <row r="380" spans="1:6" x14ac:dyDescent="0.55000000000000004">
      <c r="A380" s="42">
        <v>44231</v>
      </c>
      <c r="B380" s="43">
        <v>9</v>
      </c>
      <c r="C380" s="45">
        <v>6.1428571428571432</v>
      </c>
      <c r="D380" s="43">
        <v>0</v>
      </c>
      <c r="E380" s="43">
        <v>9</v>
      </c>
      <c r="F380" s="40"/>
    </row>
    <row r="381" spans="1:6" x14ac:dyDescent="0.55000000000000004">
      <c r="A381" s="42">
        <v>44232</v>
      </c>
      <c r="B381" s="43">
        <v>6</v>
      </c>
      <c r="C381" s="45">
        <v>6</v>
      </c>
      <c r="D381" s="43">
        <v>0</v>
      </c>
      <c r="E381" s="43">
        <v>9</v>
      </c>
      <c r="F381" s="40"/>
    </row>
    <row r="382" spans="1:6" x14ac:dyDescent="0.55000000000000004">
      <c r="A382" s="42">
        <v>44233</v>
      </c>
      <c r="B382" s="43">
        <v>5</v>
      </c>
      <c r="C382" s="45">
        <v>5.4285714285714288</v>
      </c>
      <c r="D382" s="43">
        <v>0</v>
      </c>
      <c r="E382" s="43">
        <v>9</v>
      </c>
      <c r="F382" s="40"/>
    </row>
    <row r="383" spans="1:6" x14ac:dyDescent="0.55000000000000004">
      <c r="A383" s="42">
        <v>44234</v>
      </c>
      <c r="B383" s="43">
        <v>3</v>
      </c>
      <c r="C383" s="45">
        <v>6.1428571428571432</v>
      </c>
      <c r="D383" s="43">
        <v>0</v>
      </c>
      <c r="E383" s="43">
        <v>11</v>
      </c>
      <c r="F383" s="40"/>
    </row>
    <row r="384" spans="1:6" x14ac:dyDescent="0.55000000000000004">
      <c r="A384" s="42">
        <v>44235</v>
      </c>
      <c r="B384" s="43">
        <v>7</v>
      </c>
      <c r="C384" s="45">
        <v>6</v>
      </c>
      <c r="D384" s="43">
        <v>0</v>
      </c>
      <c r="E384" s="43">
        <v>10</v>
      </c>
      <c r="F384" s="40"/>
    </row>
    <row r="385" spans="1:6" x14ac:dyDescent="0.55000000000000004">
      <c r="A385" s="42">
        <v>44236</v>
      </c>
      <c r="B385" s="43">
        <v>2</v>
      </c>
      <c r="C385" s="45">
        <v>6.1428571428571432</v>
      </c>
      <c r="D385" s="43">
        <v>0</v>
      </c>
      <c r="E385" s="43">
        <v>11</v>
      </c>
      <c r="F385" s="40"/>
    </row>
    <row r="386" spans="1:6" x14ac:dyDescent="0.55000000000000004">
      <c r="A386" s="42">
        <v>44237</v>
      </c>
      <c r="B386" s="43">
        <v>11</v>
      </c>
      <c r="C386" s="45">
        <v>6.1428571428571432</v>
      </c>
      <c r="D386" s="43">
        <v>0</v>
      </c>
      <c r="E386" s="43">
        <v>12</v>
      </c>
      <c r="F386" s="40"/>
    </row>
    <row r="387" spans="1:6" x14ac:dyDescent="0.55000000000000004">
      <c r="A387" s="42">
        <v>44238</v>
      </c>
      <c r="B387" s="43">
        <v>8</v>
      </c>
      <c r="C387" s="45">
        <v>6.5714285714285712</v>
      </c>
      <c r="D387" s="43">
        <v>0</v>
      </c>
      <c r="E387" s="43">
        <v>11</v>
      </c>
      <c r="F387" s="40"/>
    </row>
    <row r="388" spans="1:6" x14ac:dyDescent="0.55000000000000004">
      <c r="A388" s="42">
        <v>44239</v>
      </c>
      <c r="B388" s="43">
        <v>7</v>
      </c>
      <c r="C388" s="45">
        <v>5.8571428571428568</v>
      </c>
      <c r="D388" s="43">
        <v>0</v>
      </c>
      <c r="E388" s="43">
        <v>12</v>
      </c>
      <c r="F388" s="40"/>
    </row>
    <row r="389" spans="1:6" x14ac:dyDescent="0.55000000000000004">
      <c r="A389" s="42">
        <v>44240</v>
      </c>
      <c r="B389" s="43">
        <v>5</v>
      </c>
      <c r="C389" s="45">
        <v>6.2857142857142856</v>
      </c>
      <c r="D389" s="43">
        <v>0</v>
      </c>
      <c r="E389" s="43">
        <v>11</v>
      </c>
      <c r="F389" s="40"/>
    </row>
    <row r="390" spans="1:6" x14ac:dyDescent="0.55000000000000004">
      <c r="A390" s="42">
        <v>44241</v>
      </c>
      <c r="B390" s="43">
        <v>6</v>
      </c>
      <c r="C390" s="45">
        <v>5.5714285714285712</v>
      </c>
      <c r="D390" s="43">
        <v>0</v>
      </c>
      <c r="E390" s="43">
        <v>14</v>
      </c>
      <c r="F390" s="40"/>
    </row>
    <row r="391" spans="1:6" x14ac:dyDescent="0.55000000000000004">
      <c r="A391" s="42">
        <v>44242</v>
      </c>
      <c r="B391" s="43">
        <v>2</v>
      </c>
      <c r="C391" s="45">
        <v>4.5714285714285712</v>
      </c>
      <c r="D391" s="43">
        <v>0</v>
      </c>
      <c r="E391" s="43">
        <v>14</v>
      </c>
      <c r="F391" s="40"/>
    </row>
    <row r="392" spans="1:6" x14ac:dyDescent="0.55000000000000004">
      <c r="A392" s="42">
        <v>44243</v>
      </c>
      <c r="B392" s="43">
        <v>5</v>
      </c>
      <c r="C392" s="45">
        <v>4.2857142857142856</v>
      </c>
      <c r="D392" s="43">
        <v>0</v>
      </c>
      <c r="E392" s="43">
        <v>12</v>
      </c>
      <c r="F392" s="40"/>
    </row>
    <row r="393" spans="1:6" x14ac:dyDescent="0.55000000000000004">
      <c r="A393" s="42">
        <v>44244</v>
      </c>
      <c r="B393" s="43">
        <v>6</v>
      </c>
      <c r="C393" s="45">
        <v>3.8571428571428572</v>
      </c>
      <c r="D393" s="43">
        <v>0</v>
      </c>
      <c r="E393" s="43">
        <v>12</v>
      </c>
      <c r="F393" s="40"/>
    </row>
    <row r="394" spans="1:6" x14ac:dyDescent="0.55000000000000004">
      <c r="A394" s="42">
        <v>44245</v>
      </c>
      <c r="B394" s="43">
        <v>1</v>
      </c>
      <c r="C394" s="45">
        <v>3.8571428571428572</v>
      </c>
      <c r="D394" s="43">
        <v>0</v>
      </c>
      <c r="E394" s="43">
        <v>11</v>
      </c>
      <c r="F394" s="40"/>
    </row>
    <row r="395" spans="1:6" x14ac:dyDescent="0.55000000000000004">
      <c r="A395" s="42">
        <v>44246</v>
      </c>
      <c r="B395" s="43">
        <v>5</v>
      </c>
      <c r="C395" s="45">
        <v>4.1428571428571432</v>
      </c>
      <c r="D395" s="43">
        <v>0</v>
      </c>
      <c r="E395" s="43">
        <v>10</v>
      </c>
      <c r="F395" s="40"/>
    </row>
    <row r="396" spans="1:6" x14ac:dyDescent="0.55000000000000004">
      <c r="A396" s="42">
        <v>44247</v>
      </c>
      <c r="B396" s="43">
        <v>2</v>
      </c>
      <c r="C396" s="45">
        <v>4.4285714285714288</v>
      </c>
      <c r="D396" s="43">
        <v>0</v>
      </c>
      <c r="E396" s="43">
        <v>10</v>
      </c>
      <c r="F396" s="40"/>
    </row>
    <row r="397" spans="1:6" x14ac:dyDescent="0.55000000000000004">
      <c r="A397" s="42">
        <v>44248</v>
      </c>
      <c r="B397" s="43">
        <v>6</v>
      </c>
      <c r="C397" s="45">
        <v>3.8571428571428572</v>
      </c>
      <c r="D397" s="43">
        <v>0</v>
      </c>
      <c r="E397" s="43">
        <v>10</v>
      </c>
      <c r="F397" s="40"/>
    </row>
    <row r="398" spans="1:6" x14ac:dyDescent="0.55000000000000004">
      <c r="A398" s="42">
        <v>44249</v>
      </c>
      <c r="B398" s="43">
        <v>4</v>
      </c>
      <c r="C398" s="45">
        <v>4.8571428571428568</v>
      </c>
      <c r="D398" s="43">
        <v>0</v>
      </c>
      <c r="E398" s="43">
        <v>11</v>
      </c>
      <c r="F398" s="40"/>
    </row>
    <row r="399" spans="1:6" x14ac:dyDescent="0.55000000000000004">
      <c r="A399" s="42">
        <v>44250</v>
      </c>
      <c r="B399" s="43">
        <v>7</v>
      </c>
      <c r="C399" s="45">
        <v>5.7142857142857144</v>
      </c>
      <c r="D399" s="43">
        <v>0</v>
      </c>
      <c r="E399" s="43">
        <v>11</v>
      </c>
      <c r="F399" s="40"/>
    </row>
    <row r="400" spans="1:6" x14ac:dyDescent="0.55000000000000004">
      <c r="A400" s="42">
        <v>44251</v>
      </c>
      <c r="B400" s="43">
        <v>2</v>
      </c>
      <c r="C400" s="45">
        <v>6.4285714285714288</v>
      </c>
      <c r="D400" s="43">
        <v>0</v>
      </c>
      <c r="E400" s="43">
        <v>12</v>
      </c>
      <c r="F400" s="40"/>
    </row>
    <row r="401" spans="1:6" x14ac:dyDescent="0.55000000000000004">
      <c r="A401" s="42">
        <v>44252</v>
      </c>
      <c r="B401" s="43">
        <v>8</v>
      </c>
      <c r="C401" s="45">
        <v>6.2857142857142856</v>
      </c>
      <c r="D401" s="43">
        <v>0</v>
      </c>
      <c r="E401" s="43">
        <v>13</v>
      </c>
      <c r="F401" s="40"/>
    </row>
    <row r="402" spans="1:6" x14ac:dyDescent="0.55000000000000004">
      <c r="A402" s="42">
        <v>44253</v>
      </c>
      <c r="B402" s="43">
        <v>11</v>
      </c>
      <c r="C402" s="45">
        <v>6.8571428571428568</v>
      </c>
      <c r="D402" s="43">
        <v>0</v>
      </c>
      <c r="E402" s="43">
        <v>17</v>
      </c>
      <c r="F402" s="40"/>
    </row>
    <row r="403" spans="1:6" x14ac:dyDescent="0.55000000000000004">
      <c r="A403" s="42">
        <v>44254</v>
      </c>
      <c r="B403" s="43">
        <v>7</v>
      </c>
      <c r="C403" s="45">
        <v>7.1428571428571432</v>
      </c>
      <c r="D403" s="43">
        <v>0</v>
      </c>
      <c r="E403" s="43">
        <v>21</v>
      </c>
      <c r="F403" s="40"/>
    </row>
    <row r="404" spans="1:6" x14ac:dyDescent="0.55000000000000004">
      <c r="A404" s="42">
        <v>44255</v>
      </c>
      <c r="B404" s="43">
        <v>5</v>
      </c>
      <c r="C404" s="45">
        <v>8.2857142857142865</v>
      </c>
      <c r="D404" s="43">
        <v>0</v>
      </c>
      <c r="E404" s="43">
        <v>19</v>
      </c>
      <c r="F404" s="40"/>
    </row>
    <row r="405" spans="1:6" x14ac:dyDescent="0.55000000000000004">
      <c r="A405" s="42">
        <v>44256</v>
      </c>
      <c r="B405" s="43">
        <v>8</v>
      </c>
      <c r="C405" s="45">
        <v>8.7142857142857135</v>
      </c>
      <c r="D405" s="43">
        <v>0</v>
      </c>
      <c r="E405" s="43">
        <v>17</v>
      </c>
      <c r="F405" s="40"/>
    </row>
    <row r="406" spans="1:6" x14ac:dyDescent="0.55000000000000004">
      <c r="A406" s="42">
        <v>44257</v>
      </c>
      <c r="B406" s="43">
        <v>9</v>
      </c>
      <c r="C406" s="45">
        <v>9</v>
      </c>
      <c r="D406" s="43">
        <v>0</v>
      </c>
      <c r="E406" s="43">
        <v>24</v>
      </c>
      <c r="F406" s="40"/>
    </row>
    <row r="407" spans="1:6" x14ac:dyDescent="0.55000000000000004">
      <c r="A407" s="42">
        <v>44258</v>
      </c>
      <c r="B407" s="43">
        <v>10</v>
      </c>
      <c r="C407" s="45">
        <v>9.2857142857142865</v>
      </c>
      <c r="D407" s="43">
        <v>0</v>
      </c>
      <c r="E407" s="43">
        <v>20</v>
      </c>
      <c r="F407" s="40"/>
    </row>
    <row r="408" spans="1:6" x14ac:dyDescent="0.55000000000000004">
      <c r="A408" s="42">
        <v>44259</v>
      </c>
      <c r="B408" s="43">
        <v>11</v>
      </c>
      <c r="C408" s="45">
        <v>9.4285714285714288</v>
      </c>
      <c r="D408" s="43">
        <v>0</v>
      </c>
      <c r="E408" s="43">
        <v>27</v>
      </c>
      <c r="F408" s="40"/>
    </row>
    <row r="409" spans="1:6" x14ac:dyDescent="0.55000000000000004">
      <c r="A409" s="42">
        <v>44260</v>
      </c>
      <c r="B409" s="43">
        <v>13</v>
      </c>
      <c r="C409" s="45">
        <v>9.5714285714285712</v>
      </c>
      <c r="D409" s="43">
        <v>0</v>
      </c>
      <c r="E409" s="43">
        <v>24</v>
      </c>
      <c r="F409" s="40"/>
    </row>
    <row r="410" spans="1:6" x14ac:dyDescent="0.55000000000000004">
      <c r="A410" s="42">
        <v>44261</v>
      </c>
      <c r="B410" s="43">
        <v>9</v>
      </c>
      <c r="C410" s="45">
        <v>10.428571428571429</v>
      </c>
      <c r="D410" s="43">
        <v>0</v>
      </c>
      <c r="E410" s="43">
        <v>27</v>
      </c>
      <c r="F410" s="40"/>
    </row>
    <row r="411" spans="1:6" x14ac:dyDescent="0.55000000000000004">
      <c r="A411" s="42">
        <v>44262</v>
      </c>
      <c r="B411" s="43">
        <v>6</v>
      </c>
      <c r="C411" s="45">
        <v>11</v>
      </c>
      <c r="D411" s="43">
        <v>0</v>
      </c>
      <c r="E411" s="43">
        <v>29</v>
      </c>
      <c r="F411" s="40"/>
    </row>
    <row r="412" spans="1:6" x14ac:dyDescent="0.55000000000000004">
      <c r="A412" s="42">
        <v>44263</v>
      </c>
      <c r="B412" s="43">
        <v>9</v>
      </c>
      <c r="C412" s="45">
        <v>11.571428571428571</v>
      </c>
      <c r="D412" s="43">
        <v>0</v>
      </c>
      <c r="E412" s="43">
        <v>29</v>
      </c>
      <c r="F412" s="40"/>
    </row>
    <row r="413" spans="1:6" x14ac:dyDescent="0.55000000000000004">
      <c r="A413" s="42">
        <v>44264</v>
      </c>
      <c r="B413" s="43">
        <v>15</v>
      </c>
      <c r="C413" s="45">
        <v>11.428571428571429</v>
      </c>
      <c r="D413" s="43">
        <v>0</v>
      </c>
      <c r="E413" s="43">
        <v>29</v>
      </c>
      <c r="F413" s="40"/>
    </row>
    <row r="414" spans="1:6" x14ac:dyDescent="0.55000000000000004">
      <c r="A414" s="42">
        <v>44265</v>
      </c>
      <c r="B414" s="43">
        <v>14</v>
      </c>
      <c r="C414" s="45">
        <v>11.714285714285714</v>
      </c>
      <c r="D414" s="43">
        <v>0</v>
      </c>
      <c r="E414" s="43">
        <v>42</v>
      </c>
      <c r="F414" s="40"/>
    </row>
    <row r="415" spans="1:6" x14ac:dyDescent="0.55000000000000004">
      <c r="A415" s="42">
        <v>44266</v>
      </c>
      <c r="B415" s="43">
        <v>15</v>
      </c>
      <c r="C415" s="45">
        <v>11.571428571428571</v>
      </c>
      <c r="D415" s="43">
        <v>0</v>
      </c>
      <c r="E415" s="43">
        <v>46</v>
      </c>
      <c r="F415" s="40"/>
    </row>
    <row r="416" spans="1:6" x14ac:dyDescent="0.55000000000000004">
      <c r="A416" s="42">
        <v>44267</v>
      </c>
      <c r="B416" s="43">
        <v>12</v>
      </c>
      <c r="C416" s="45">
        <v>12.285714285714286</v>
      </c>
      <c r="D416" s="43">
        <v>0</v>
      </c>
      <c r="E416" s="43">
        <v>44</v>
      </c>
      <c r="F416" s="40"/>
    </row>
    <row r="417" spans="1:6" x14ac:dyDescent="0.55000000000000004">
      <c r="A417" s="42">
        <v>44268</v>
      </c>
      <c r="B417" s="43">
        <v>11</v>
      </c>
      <c r="C417" s="45">
        <v>11.142857142857142</v>
      </c>
      <c r="D417" s="43">
        <v>0</v>
      </c>
      <c r="E417" s="43">
        <v>46</v>
      </c>
      <c r="F417" s="40"/>
    </row>
    <row r="418" spans="1:6" x14ac:dyDescent="0.55000000000000004">
      <c r="A418" s="42">
        <v>44269</v>
      </c>
      <c r="B418" s="43">
        <v>5</v>
      </c>
      <c r="C418" s="45">
        <v>11.571428571428571</v>
      </c>
      <c r="D418" s="43">
        <v>0</v>
      </c>
      <c r="E418" s="43">
        <v>41</v>
      </c>
      <c r="F418" s="40"/>
    </row>
    <row r="419" spans="1:6" x14ac:dyDescent="0.55000000000000004">
      <c r="A419" s="42">
        <v>44270</v>
      </c>
      <c r="B419" s="43">
        <v>14</v>
      </c>
      <c r="C419" s="45">
        <v>11.285714285714286</v>
      </c>
      <c r="D419" s="43">
        <v>0</v>
      </c>
      <c r="E419" s="43">
        <v>43</v>
      </c>
      <c r="F419" s="40"/>
    </row>
    <row r="420" spans="1:6" x14ac:dyDescent="0.55000000000000004">
      <c r="A420" s="42">
        <v>44271</v>
      </c>
      <c r="B420" s="43">
        <v>7</v>
      </c>
      <c r="C420" s="45">
        <v>12</v>
      </c>
      <c r="D420" s="43">
        <v>0</v>
      </c>
      <c r="E420" s="43">
        <v>43</v>
      </c>
      <c r="F420" s="40"/>
    </row>
    <row r="421" spans="1:6" x14ac:dyDescent="0.55000000000000004">
      <c r="A421" s="42">
        <v>44272</v>
      </c>
      <c r="B421" s="43">
        <v>17</v>
      </c>
      <c r="C421" s="45">
        <v>11.714285714285714</v>
      </c>
      <c r="D421" s="43">
        <v>0</v>
      </c>
      <c r="E421" s="43">
        <v>47</v>
      </c>
      <c r="F421" s="40"/>
    </row>
    <row r="422" spans="1:6" x14ac:dyDescent="0.55000000000000004">
      <c r="A422" s="42">
        <v>44273</v>
      </c>
      <c r="B422" s="43">
        <v>13</v>
      </c>
      <c r="C422" s="45">
        <v>11.571428571428571</v>
      </c>
      <c r="D422" s="43">
        <v>0</v>
      </c>
      <c r="E422" s="43">
        <v>46</v>
      </c>
      <c r="F422" s="40"/>
    </row>
    <row r="423" spans="1:6" x14ac:dyDescent="0.55000000000000004">
      <c r="A423" s="42">
        <v>44274</v>
      </c>
      <c r="B423" s="43">
        <v>17</v>
      </c>
      <c r="C423" s="45">
        <v>11</v>
      </c>
      <c r="D423" s="43">
        <v>0</v>
      </c>
      <c r="E423" s="43">
        <v>63</v>
      </c>
      <c r="F423" s="40"/>
    </row>
    <row r="424" spans="1:6" x14ac:dyDescent="0.55000000000000004">
      <c r="A424" s="42">
        <v>44275</v>
      </c>
      <c r="B424" s="43">
        <v>9</v>
      </c>
      <c r="C424" s="45">
        <v>11</v>
      </c>
      <c r="D424" s="43">
        <v>0</v>
      </c>
      <c r="E424" s="43">
        <v>64</v>
      </c>
      <c r="F424" s="40"/>
    </row>
    <row r="425" spans="1:6" x14ac:dyDescent="0.55000000000000004">
      <c r="A425" s="42">
        <v>44276</v>
      </c>
      <c r="B425" s="43">
        <v>4</v>
      </c>
      <c r="C425" s="45">
        <v>10</v>
      </c>
      <c r="D425" s="43">
        <v>0</v>
      </c>
      <c r="E425" s="43">
        <v>60</v>
      </c>
      <c r="F425" s="40"/>
    </row>
    <row r="426" spans="1:6" x14ac:dyDescent="0.55000000000000004">
      <c r="A426" s="42">
        <v>44277</v>
      </c>
      <c r="B426" s="43">
        <v>10</v>
      </c>
      <c r="C426" s="45">
        <v>9.5714285714285712</v>
      </c>
      <c r="D426" s="43">
        <v>0</v>
      </c>
      <c r="E426" s="43">
        <v>64</v>
      </c>
      <c r="F426" s="40"/>
    </row>
    <row r="427" spans="1:6" x14ac:dyDescent="0.55000000000000004">
      <c r="A427" s="42">
        <v>44278</v>
      </c>
      <c r="B427" s="43">
        <v>7</v>
      </c>
      <c r="C427" s="45">
        <v>8.7142857142857135</v>
      </c>
      <c r="D427" s="43">
        <v>0</v>
      </c>
      <c r="E427" s="43">
        <v>66</v>
      </c>
      <c r="F427" s="40"/>
    </row>
    <row r="428" spans="1:6" x14ac:dyDescent="0.55000000000000004">
      <c r="A428" s="42">
        <v>44279</v>
      </c>
      <c r="B428" s="43">
        <v>10</v>
      </c>
      <c r="C428" s="45">
        <v>9.1428571428571423</v>
      </c>
      <c r="D428" s="43">
        <v>0</v>
      </c>
      <c r="E428" s="43">
        <v>72</v>
      </c>
      <c r="F428" s="40"/>
    </row>
    <row r="429" spans="1:6" x14ac:dyDescent="0.55000000000000004">
      <c r="A429" s="42">
        <v>44280</v>
      </c>
      <c r="B429" s="43">
        <v>10</v>
      </c>
      <c r="C429" s="45">
        <v>9.7142857142857135</v>
      </c>
      <c r="D429" s="43">
        <v>0</v>
      </c>
      <c r="E429" s="43">
        <v>71</v>
      </c>
      <c r="F429" s="40"/>
    </row>
    <row r="430" spans="1:6" x14ac:dyDescent="0.55000000000000004">
      <c r="A430" s="42">
        <v>44281</v>
      </c>
      <c r="B430" s="43">
        <v>11</v>
      </c>
      <c r="C430" s="45">
        <v>10.857142857142858</v>
      </c>
      <c r="D430" s="43">
        <v>0</v>
      </c>
      <c r="E430" s="43">
        <v>73</v>
      </c>
      <c r="F430" s="40"/>
    </row>
    <row r="431" spans="1:6" x14ac:dyDescent="0.55000000000000004">
      <c r="A431" s="42">
        <v>44282</v>
      </c>
      <c r="B431" s="43">
        <v>12</v>
      </c>
      <c r="C431" s="45">
        <v>12.428571428571429</v>
      </c>
      <c r="D431" s="43">
        <v>0</v>
      </c>
      <c r="E431" s="43">
        <v>75</v>
      </c>
      <c r="F431" s="40"/>
    </row>
    <row r="432" spans="1:6" x14ac:dyDescent="0.55000000000000004">
      <c r="A432" s="42">
        <v>44283</v>
      </c>
      <c r="B432" s="43">
        <v>8</v>
      </c>
      <c r="C432" s="45">
        <v>12.428571428571429</v>
      </c>
      <c r="D432" s="43">
        <v>0</v>
      </c>
      <c r="E432" s="43">
        <v>77</v>
      </c>
      <c r="F432" s="40"/>
    </row>
    <row r="433" spans="1:6" x14ac:dyDescent="0.55000000000000004">
      <c r="A433" s="42">
        <v>44284</v>
      </c>
      <c r="B433" s="43">
        <v>18</v>
      </c>
      <c r="C433" s="45">
        <v>13.714285714285714</v>
      </c>
      <c r="D433" s="43">
        <v>0</v>
      </c>
      <c r="E433" s="43">
        <v>78</v>
      </c>
      <c r="F433" s="40"/>
    </row>
    <row r="434" spans="1:6" x14ac:dyDescent="0.55000000000000004">
      <c r="A434" s="42">
        <v>44285</v>
      </c>
      <c r="B434" s="43">
        <v>18</v>
      </c>
      <c r="C434" s="45">
        <v>13.857142857142858</v>
      </c>
      <c r="D434" s="43">
        <v>0</v>
      </c>
      <c r="E434" s="43">
        <v>80</v>
      </c>
      <c r="F434" s="40"/>
    </row>
    <row r="435" spans="1:6" x14ac:dyDescent="0.55000000000000004">
      <c r="A435" s="42">
        <v>44286</v>
      </c>
      <c r="B435" s="43">
        <v>10</v>
      </c>
      <c r="C435" s="45">
        <v>13</v>
      </c>
      <c r="D435" s="43">
        <v>0</v>
      </c>
      <c r="E435" s="43">
        <v>76</v>
      </c>
      <c r="F435" s="40"/>
    </row>
    <row r="436" spans="1:6" x14ac:dyDescent="0.55000000000000004">
      <c r="A436" s="42">
        <v>44287</v>
      </c>
      <c r="B436" s="43">
        <v>19</v>
      </c>
      <c r="C436" s="45">
        <v>12.857142857142858</v>
      </c>
      <c r="D436" s="43">
        <v>0</v>
      </c>
      <c r="E436" s="43">
        <v>87</v>
      </c>
      <c r="F436" s="40"/>
    </row>
    <row r="437" spans="1:6" x14ac:dyDescent="0.55000000000000004">
      <c r="A437" s="42">
        <v>44288</v>
      </c>
      <c r="B437" s="43">
        <v>12</v>
      </c>
      <c r="C437" s="45">
        <v>11.714285714285714</v>
      </c>
      <c r="D437" s="43">
        <v>0</v>
      </c>
      <c r="E437" s="43">
        <v>86</v>
      </c>
      <c r="F437" s="40"/>
    </row>
    <row r="438" spans="1:6" x14ac:dyDescent="0.55000000000000004">
      <c r="A438" s="42">
        <v>44289</v>
      </c>
      <c r="B438" s="43">
        <v>6</v>
      </c>
      <c r="C438" s="45">
        <v>10.428571428571429</v>
      </c>
      <c r="D438" s="43">
        <v>0</v>
      </c>
      <c r="E438" s="43">
        <v>78</v>
      </c>
      <c r="F438" s="40"/>
    </row>
    <row r="439" spans="1:6" x14ac:dyDescent="0.55000000000000004">
      <c r="A439" s="42">
        <v>44290</v>
      </c>
      <c r="B439" s="43">
        <v>7</v>
      </c>
      <c r="C439" s="45">
        <v>11</v>
      </c>
      <c r="D439" s="43">
        <v>0</v>
      </c>
      <c r="E439" s="43">
        <v>81</v>
      </c>
      <c r="F439" s="40"/>
    </row>
    <row r="440" spans="1:6" x14ac:dyDescent="0.55000000000000004">
      <c r="A440" s="42">
        <v>44291</v>
      </c>
      <c r="B440" s="43">
        <v>10</v>
      </c>
      <c r="C440" s="45">
        <v>9.1428571428571423</v>
      </c>
      <c r="D440" s="43">
        <v>0</v>
      </c>
      <c r="E440" s="43">
        <v>84</v>
      </c>
      <c r="F440" s="40"/>
    </row>
    <row r="441" spans="1:6" x14ac:dyDescent="0.55000000000000004">
      <c r="A441" s="42">
        <v>44292</v>
      </c>
      <c r="B441" s="43">
        <v>9</v>
      </c>
      <c r="C441" s="45">
        <v>8.1428571428571423</v>
      </c>
      <c r="D441" s="43">
        <v>0</v>
      </c>
      <c r="E441" s="43">
        <v>79</v>
      </c>
      <c r="F441" s="40"/>
    </row>
    <row r="442" spans="1:6" x14ac:dyDescent="0.55000000000000004">
      <c r="A442" s="42">
        <v>44293</v>
      </c>
      <c r="B442" s="43">
        <v>14</v>
      </c>
      <c r="C442" s="45">
        <v>8.1428571428571423</v>
      </c>
      <c r="D442" s="43">
        <v>0</v>
      </c>
      <c r="E442" s="43">
        <v>82</v>
      </c>
      <c r="F442" s="40"/>
    </row>
    <row r="443" spans="1:6" x14ac:dyDescent="0.55000000000000004">
      <c r="A443" s="42">
        <v>44294</v>
      </c>
      <c r="B443" s="43">
        <v>6</v>
      </c>
      <c r="C443" s="45">
        <v>8.4285714285714288</v>
      </c>
      <c r="D443" s="43">
        <v>0</v>
      </c>
      <c r="E443" s="43">
        <v>76</v>
      </c>
      <c r="F443" s="40"/>
    </row>
    <row r="444" spans="1:6" x14ac:dyDescent="0.55000000000000004">
      <c r="A444" s="42">
        <v>44295</v>
      </c>
      <c r="B444" s="43">
        <v>5</v>
      </c>
      <c r="C444" s="45">
        <v>8.8571428571428577</v>
      </c>
      <c r="D444" s="43">
        <v>0</v>
      </c>
      <c r="E444" s="43">
        <v>76</v>
      </c>
      <c r="F444" s="40"/>
    </row>
    <row r="445" spans="1:6" x14ac:dyDescent="0.55000000000000004">
      <c r="A445" s="42">
        <v>44296</v>
      </c>
      <c r="B445" s="43">
        <v>6</v>
      </c>
      <c r="C445" s="45">
        <v>10.142857142857142</v>
      </c>
      <c r="D445" s="43">
        <v>0</v>
      </c>
      <c r="E445" s="43">
        <v>70</v>
      </c>
      <c r="F445" s="40"/>
    </row>
    <row r="446" spans="1:6" x14ac:dyDescent="0.55000000000000004">
      <c r="A446" s="42">
        <v>44297</v>
      </c>
      <c r="B446" s="43">
        <v>9</v>
      </c>
      <c r="C446" s="45">
        <v>10.142857142857142</v>
      </c>
      <c r="D446" s="43">
        <v>0</v>
      </c>
      <c r="E446" s="43">
        <v>64</v>
      </c>
      <c r="F446" s="40"/>
    </row>
    <row r="447" spans="1:6" x14ac:dyDescent="0.55000000000000004">
      <c r="A447" s="42">
        <v>44298</v>
      </c>
      <c r="B447" s="43">
        <v>13</v>
      </c>
      <c r="C447" s="45">
        <v>11.714285714285714</v>
      </c>
      <c r="D447" s="43">
        <v>0</v>
      </c>
      <c r="E447" s="43">
        <v>62</v>
      </c>
      <c r="F447" s="40"/>
    </row>
    <row r="448" spans="1:6" x14ac:dyDescent="0.55000000000000004">
      <c r="A448" s="42">
        <v>44299</v>
      </c>
      <c r="B448" s="43">
        <v>18</v>
      </c>
      <c r="C448" s="45">
        <v>13</v>
      </c>
      <c r="D448" s="43">
        <v>1</v>
      </c>
      <c r="E448" s="43">
        <v>63</v>
      </c>
      <c r="F448" s="40"/>
    </row>
    <row r="449" spans="1:6" x14ac:dyDescent="0.55000000000000004">
      <c r="A449" s="42">
        <v>44300</v>
      </c>
      <c r="B449" s="43">
        <v>14</v>
      </c>
      <c r="C449" s="45">
        <v>15.142857142857142</v>
      </c>
      <c r="D449" s="43">
        <v>0</v>
      </c>
      <c r="E449" s="43">
        <v>59</v>
      </c>
      <c r="F449" s="40"/>
    </row>
    <row r="450" spans="1:6" x14ac:dyDescent="0.55000000000000004">
      <c r="A450" s="42">
        <v>44301</v>
      </c>
      <c r="B450" s="43">
        <v>17</v>
      </c>
      <c r="C450" s="45">
        <v>15.857142857142858</v>
      </c>
      <c r="D450" s="43">
        <v>0</v>
      </c>
      <c r="E450" s="43">
        <v>49</v>
      </c>
      <c r="F450" s="40"/>
    </row>
    <row r="451" spans="1:6" x14ac:dyDescent="0.55000000000000004">
      <c r="A451" s="42">
        <v>44302</v>
      </c>
      <c r="B451" s="43">
        <v>14</v>
      </c>
      <c r="C451" s="45">
        <v>17.428571428571427</v>
      </c>
      <c r="D451" s="43">
        <v>0</v>
      </c>
      <c r="E451" s="43">
        <v>45</v>
      </c>
      <c r="F451" s="40"/>
    </row>
    <row r="452" spans="1:6" x14ac:dyDescent="0.55000000000000004">
      <c r="A452" s="42">
        <v>44303</v>
      </c>
      <c r="B452" s="43">
        <v>21</v>
      </c>
      <c r="C452" s="45">
        <v>17.142857142857142</v>
      </c>
      <c r="D452" s="43">
        <v>0</v>
      </c>
      <c r="E452" s="43">
        <v>43</v>
      </c>
      <c r="F452" s="40"/>
    </row>
    <row r="453" spans="1:6" x14ac:dyDescent="0.55000000000000004">
      <c r="A453" s="42">
        <v>44304</v>
      </c>
      <c r="B453" s="43">
        <v>14</v>
      </c>
      <c r="C453" s="45">
        <v>17.857142857142858</v>
      </c>
      <c r="D453" s="43">
        <v>0</v>
      </c>
      <c r="E453" s="43">
        <v>44</v>
      </c>
      <c r="F453" s="40"/>
    </row>
    <row r="454" spans="1:6" x14ac:dyDescent="0.55000000000000004">
      <c r="A454" s="42">
        <v>44305</v>
      </c>
      <c r="B454" s="43">
        <v>24</v>
      </c>
      <c r="C454" s="45">
        <v>19</v>
      </c>
      <c r="D454" s="43">
        <v>0</v>
      </c>
      <c r="E454" s="43">
        <v>44</v>
      </c>
      <c r="F454" s="40"/>
    </row>
    <row r="455" spans="1:6" x14ac:dyDescent="0.55000000000000004">
      <c r="A455" s="42">
        <v>44306</v>
      </c>
      <c r="B455" s="43">
        <v>16</v>
      </c>
      <c r="C455" s="45">
        <v>22.285714285714285</v>
      </c>
      <c r="D455" s="43">
        <v>0</v>
      </c>
      <c r="E455" s="43">
        <v>48</v>
      </c>
      <c r="F455" s="40"/>
    </row>
    <row r="456" spans="1:6" x14ac:dyDescent="0.55000000000000004">
      <c r="A456" s="42">
        <v>44307</v>
      </c>
      <c r="B456" s="43">
        <v>19</v>
      </c>
      <c r="C456" s="45">
        <v>21.714285714285715</v>
      </c>
      <c r="D456" s="43">
        <v>0</v>
      </c>
      <c r="E456" s="43">
        <v>47</v>
      </c>
      <c r="F456" s="40"/>
    </row>
    <row r="457" spans="1:6" x14ac:dyDescent="0.55000000000000004">
      <c r="A457" s="42">
        <v>44308</v>
      </c>
      <c r="B457" s="43">
        <v>25</v>
      </c>
      <c r="C457" s="45">
        <v>20.857142857142858</v>
      </c>
      <c r="D457" s="43">
        <v>0</v>
      </c>
      <c r="E457" s="43">
        <v>47</v>
      </c>
      <c r="F457" s="40"/>
    </row>
    <row r="458" spans="1:6" x14ac:dyDescent="0.55000000000000004">
      <c r="A458" s="42">
        <v>44309</v>
      </c>
      <c r="B458" s="43">
        <v>37</v>
      </c>
      <c r="C458" s="45">
        <v>21.428571428571427</v>
      </c>
      <c r="D458" s="43">
        <v>0</v>
      </c>
      <c r="E458" s="43">
        <v>61</v>
      </c>
      <c r="F458" s="40"/>
    </row>
    <row r="459" spans="1:6" x14ac:dyDescent="0.55000000000000004">
      <c r="A459" s="42">
        <v>44310</v>
      </c>
      <c r="B459" s="43">
        <v>17</v>
      </c>
      <c r="C459" s="45">
        <v>23.428571428571427</v>
      </c>
      <c r="D459" s="43">
        <v>0</v>
      </c>
      <c r="E459" s="43">
        <v>67</v>
      </c>
      <c r="F459" s="40"/>
    </row>
    <row r="460" spans="1:6" x14ac:dyDescent="0.55000000000000004">
      <c r="A460" s="42">
        <v>44311</v>
      </c>
      <c r="B460" s="43">
        <v>8</v>
      </c>
      <c r="C460" s="45">
        <v>24.285714285714285</v>
      </c>
      <c r="D460" s="43">
        <v>0</v>
      </c>
      <c r="E460" s="43">
        <v>68</v>
      </c>
      <c r="F460" s="40"/>
    </row>
    <row r="461" spans="1:6" x14ac:dyDescent="0.55000000000000004">
      <c r="A461" s="42">
        <v>44312</v>
      </c>
      <c r="B461" s="43">
        <v>28</v>
      </c>
      <c r="C461" s="45">
        <v>24.714285714285715</v>
      </c>
      <c r="D461" s="43">
        <v>0</v>
      </c>
      <c r="E461" s="43">
        <v>73</v>
      </c>
      <c r="F461" s="40"/>
    </row>
    <row r="462" spans="1:6" x14ac:dyDescent="0.55000000000000004">
      <c r="A462" s="42">
        <v>44313</v>
      </c>
      <c r="B462" s="43">
        <v>30</v>
      </c>
      <c r="C462" s="45">
        <v>22.571428571428573</v>
      </c>
      <c r="D462" s="43">
        <v>0</v>
      </c>
      <c r="E462" s="43">
        <v>71</v>
      </c>
      <c r="F462" s="40"/>
    </row>
    <row r="463" spans="1:6" x14ac:dyDescent="0.55000000000000004">
      <c r="A463" s="42">
        <v>44314</v>
      </c>
      <c r="B463" s="43">
        <v>25</v>
      </c>
      <c r="C463" s="45">
        <v>21.571428571428573</v>
      </c>
      <c r="D463" s="43">
        <v>0</v>
      </c>
      <c r="E463" s="43">
        <v>75</v>
      </c>
      <c r="F463" s="40"/>
    </row>
    <row r="464" spans="1:6" x14ac:dyDescent="0.55000000000000004">
      <c r="A464" s="42">
        <v>44315</v>
      </c>
      <c r="B464" s="43">
        <v>28</v>
      </c>
      <c r="C464" s="45">
        <v>22</v>
      </c>
      <c r="D464" s="43">
        <v>0</v>
      </c>
      <c r="E464" s="43">
        <v>69</v>
      </c>
      <c r="F464" s="40"/>
    </row>
    <row r="465" spans="1:6" x14ac:dyDescent="0.55000000000000004">
      <c r="A465" s="42">
        <v>44316</v>
      </c>
      <c r="B465" s="43">
        <v>22</v>
      </c>
      <c r="C465" s="45">
        <v>20.142857142857142</v>
      </c>
      <c r="D465" s="43">
        <v>0</v>
      </c>
      <c r="E465" s="43">
        <v>72</v>
      </c>
      <c r="F465" s="40"/>
    </row>
    <row r="466" spans="1:6" x14ac:dyDescent="0.55000000000000004">
      <c r="A466" s="42">
        <v>44317</v>
      </c>
      <c r="B466" s="43">
        <v>10</v>
      </c>
      <c r="C466" s="45">
        <v>17.428571428571427</v>
      </c>
      <c r="D466" s="43">
        <v>0</v>
      </c>
      <c r="E466" s="43">
        <v>74</v>
      </c>
      <c r="F466" s="40"/>
    </row>
    <row r="467" spans="1:6" x14ac:dyDescent="0.55000000000000004">
      <c r="A467" s="42">
        <v>44318</v>
      </c>
      <c r="B467" s="43">
        <v>11</v>
      </c>
      <c r="C467" s="45">
        <v>15.714285714285714</v>
      </c>
      <c r="D467" s="43">
        <v>0</v>
      </c>
      <c r="E467" s="43">
        <v>63</v>
      </c>
      <c r="F467" s="40"/>
    </row>
    <row r="468" spans="1:6" x14ac:dyDescent="0.55000000000000004">
      <c r="A468" s="42">
        <v>44319</v>
      </c>
      <c r="B468" s="43">
        <v>15</v>
      </c>
      <c r="C468" s="45">
        <v>14.857142857142858</v>
      </c>
      <c r="D468" s="43">
        <v>0</v>
      </c>
      <c r="E468" s="43">
        <v>59</v>
      </c>
      <c r="F468" s="40"/>
    </row>
    <row r="469" spans="1:6" x14ac:dyDescent="0.55000000000000004">
      <c r="A469" s="42">
        <v>44320</v>
      </c>
      <c r="B469" s="43">
        <v>11</v>
      </c>
      <c r="C469" s="45">
        <v>13.142857142857142</v>
      </c>
      <c r="D469" s="43">
        <v>0</v>
      </c>
      <c r="E469" s="43">
        <v>60</v>
      </c>
      <c r="F469" s="40"/>
    </row>
    <row r="470" spans="1:6" x14ac:dyDescent="0.55000000000000004">
      <c r="A470" s="42">
        <v>44321</v>
      </c>
      <c r="B470" s="43">
        <v>13</v>
      </c>
      <c r="C470" s="45">
        <v>13</v>
      </c>
      <c r="D470" s="43">
        <v>0</v>
      </c>
      <c r="E470" s="43">
        <v>54</v>
      </c>
      <c r="F470" s="40"/>
    </row>
    <row r="471" spans="1:6" x14ac:dyDescent="0.55000000000000004">
      <c r="A471" s="42">
        <v>44322</v>
      </c>
      <c r="B471" s="43">
        <v>22</v>
      </c>
      <c r="C471" s="45">
        <v>13.857142857142858</v>
      </c>
      <c r="D471" s="43">
        <v>0</v>
      </c>
      <c r="E471" s="43">
        <v>46</v>
      </c>
      <c r="F471" s="40"/>
    </row>
    <row r="472" spans="1:6" x14ac:dyDescent="0.55000000000000004">
      <c r="A472" s="42">
        <v>44323</v>
      </c>
      <c r="B472" s="43">
        <v>10</v>
      </c>
      <c r="C472" s="45">
        <v>13</v>
      </c>
      <c r="D472" s="43">
        <v>0</v>
      </c>
      <c r="E472" s="43">
        <v>39</v>
      </c>
      <c r="F472" s="40"/>
    </row>
    <row r="473" spans="1:6" x14ac:dyDescent="0.55000000000000004">
      <c r="A473" s="42">
        <v>44324</v>
      </c>
      <c r="B473" s="43">
        <v>9</v>
      </c>
      <c r="C473" s="45">
        <v>12.428571428571429</v>
      </c>
      <c r="D473" s="43">
        <v>0</v>
      </c>
      <c r="E473" s="43">
        <v>38</v>
      </c>
      <c r="F473" s="40"/>
    </row>
    <row r="474" spans="1:6" x14ac:dyDescent="0.55000000000000004">
      <c r="A474" s="42">
        <v>44325</v>
      </c>
      <c r="B474" s="43">
        <v>17</v>
      </c>
      <c r="C474" s="45">
        <v>11.857142857142858</v>
      </c>
      <c r="D474" s="43">
        <v>0</v>
      </c>
      <c r="E474" s="43">
        <v>35</v>
      </c>
      <c r="F474" s="40"/>
    </row>
    <row r="475" spans="1:6" x14ac:dyDescent="0.55000000000000004">
      <c r="A475" s="42">
        <v>44326</v>
      </c>
      <c r="B475" s="43">
        <v>9</v>
      </c>
      <c r="C475" s="45">
        <v>9.5714285714285712</v>
      </c>
      <c r="D475" s="43">
        <v>0</v>
      </c>
      <c r="E475" s="43">
        <v>30</v>
      </c>
      <c r="F475" s="40"/>
    </row>
    <row r="476" spans="1:6" x14ac:dyDescent="0.55000000000000004">
      <c r="A476" s="42">
        <v>44327</v>
      </c>
      <c r="B476" s="43">
        <v>7</v>
      </c>
      <c r="C476" s="45">
        <v>8.4285714285714288</v>
      </c>
      <c r="D476" s="43">
        <v>0</v>
      </c>
      <c r="E476" s="43">
        <v>28</v>
      </c>
      <c r="F476" s="40"/>
    </row>
    <row r="477" spans="1:6" x14ac:dyDescent="0.55000000000000004">
      <c r="A477" s="42">
        <v>44328</v>
      </c>
      <c r="B477" s="43">
        <v>9</v>
      </c>
      <c r="C477" s="45">
        <v>8.1428571428571423</v>
      </c>
      <c r="D477" s="43">
        <v>0</v>
      </c>
      <c r="E477" s="43">
        <v>31</v>
      </c>
      <c r="F477" s="40"/>
    </row>
    <row r="478" spans="1:6" x14ac:dyDescent="0.55000000000000004">
      <c r="A478" s="42">
        <v>44329</v>
      </c>
      <c r="B478" s="43">
        <v>6</v>
      </c>
      <c r="C478" s="45">
        <v>6.8571428571428568</v>
      </c>
      <c r="D478" s="43">
        <v>0</v>
      </c>
      <c r="E478" s="43">
        <v>27</v>
      </c>
      <c r="F478" s="40"/>
    </row>
    <row r="479" spans="1:6" x14ac:dyDescent="0.55000000000000004">
      <c r="A479" s="42">
        <v>44330</v>
      </c>
      <c r="B479" s="43">
        <v>2</v>
      </c>
      <c r="C479" s="45">
        <v>6.1428571428571432</v>
      </c>
      <c r="D479" s="43">
        <v>0</v>
      </c>
      <c r="E479" s="43">
        <v>24</v>
      </c>
      <c r="F479" s="40"/>
    </row>
    <row r="480" spans="1:6" x14ac:dyDescent="0.55000000000000004">
      <c r="A480" s="42">
        <v>44331</v>
      </c>
      <c r="B480" s="43">
        <v>7</v>
      </c>
      <c r="C480" s="45">
        <v>6.5714285714285712</v>
      </c>
      <c r="D480" s="43">
        <v>0</v>
      </c>
      <c r="E480" s="43">
        <v>24</v>
      </c>
      <c r="F480" s="40"/>
    </row>
    <row r="481" spans="1:6" x14ac:dyDescent="0.55000000000000004">
      <c r="A481" s="42">
        <v>44332</v>
      </c>
      <c r="B481" s="43">
        <v>8</v>
      </c>
      <c r="C481" s="45">
        <v>5.8571428571428568</v>
      </c>
      <c r="D481" s="43">
        <v>0</v>
      </c>
      <c r="E481" s="43">
        <v>20</v>
      </c>
      <c r="F481" s="40"/>
    </row>
    <row r="482" spans="1:6" x14ac:dyDescent="0.55000000000000004">
      <c r="A482" s="42">
        <v>44333</v>
      </c>
      <c r="B482" s="43">
        <v>4</v>
      </c>
      <c r="C482" s="45">
        <v>5.7142857142857144</v>
      </c>
      <c r="D482" s="43">
        <v>0</v>
      </c>
      <c r="E482" s="43">
        <v>23</v>
      </c>
      <c r="F482" s="40"/>
    </row>
    <row r="483" spans="1:6" x14ac:dyDescent="0.55000000000000004">
      <c r="A483" s="42">
        <v>44334</v>
      </c>
      <c r="B483" s="43">
        <v>10</v>
      </c>
      <c r="C483" s="45">
        <v>5.8571428571428568</v>
      </c>
      <c r="D483" s="43">
        <v>0</v>
      </c>
      <c r="E483" s="43">
        <v>25</v>
      </c>
      <c r="F483" s="40"/>
    </row>
    <row r="484" spans="1:6" x14ac:dyDescent="0.55000000000000004">
      <c r="A484" s="42">
        <v>44335</v>
      </c>
      <c r="B484" s="43">
        <v>4</v>
      </c>
      <c r="C484" s="45">
        <v>5.4285714285714288</v>
      </c>
      <c r="D484" s="43">
        <v>0</v>
      </c>
      <c r="E484" s="43">
        <v>25</v>
      </c>
      <c r="F484" s="40"/>
    </row>
    <row r="485" spans="1:6" x14ac:dyDescent="0.55000000000000004">
      <c r="A485" s="42">
        <v>44336</v>
      </c>
      <c r="B485" s="43">
        <v>5</v>
      </c>
      <c r="C485" s="45">
        <v>4.7142857142857144</v>
      </c>
      <c r="D485" s="43">
        <v>0</v>
      </c>
      <c r="E485" s="43">
        <v>22</v>
      </c>
      <c r="F485" s="40"/>
    </row>
    <row r="486" spans="1:6" x14ac:dyDescent="0.55000000000000004">
      <c r="A486" s="42">
        <v>44337</v>
      </c>
      <c r="B486" s="43">
        <v>3</v>
      </c>
      <c r="C486" s="45">
        <v>5.4285714285714288</v>
      </c>
      <c r="D486" s="43">
        <v>0</v>
      </c>
      <c r="E486" s="43">
        <v>20</v>
      </c>
      <c r="F486" s="40"/>
    </row>
    <row r="487" spans="1:6" x14ac:dyDescent="0.55000000000000004">
      <c r="A487" s="42">
        <v>44338</v>
      </c>
      <c r="B487" s="43">
        <v>4</v>
      </c>
      <c r="C487" s="45">
        <v>5.2857142857142856</v>
      </c>
      <c r="D487" s="43">
        <v>0</v>
      </c>
      <c r="E487" s="43">
        <v>22</v>
      </c>
      <c r="F487" s="40"/>
    </row>
    <row r="488" spans="1:6" x14ac:dyDescent="0.55000000000000004">
      <c r="A488" s="42">
        <v>44339</v>
      </c>
      <c r="B488" s="43">
        <v>3</v>
      </c>
      <c r="C488" s="45">
        <v>6.8571428571428568</v>
      </c>
      <c r="D488" s="43">
        <v>0</v>
      </c>
      <c r="E488" s="43">
        <v>18</v>
      </c>
      <c r="F488" s="40"/>
    </row>
    <row r="489" spans="1:6" x14ac:dyDescent="0.55000000000000004">
      <c r="A489" s="42">
        <v>44340</v>
      </c>
      <c r="B489" s="43">
        <v>9</v>
      </c>
      <c r="C489" s="45">
        <v>8.2857142857142865</v>
      </c>
      <c r="D489" s="43">
        <v>0</v>
      </c>
      <c r="E489" s="43">
        <v>19</v>
      </c>
      <c r="F489" s="40"/>
    </row>
    <row r="490" spans="1:6" x14ac:dyDescent="0.55000000000000004">
      <c r="A490" s="42">
        <v>44341</v>
      </c>
      <c r="B490" s="43">
        <v>9</v>
      </c>
      <c r="C490" s="45">
        <v>9.4285714285714288</v>
      </c>
      <c r="D490" s="43">
        <v>0</v>
      </c>
      <c r="E490" s="43">
        <v>16</v>
      </c>
      <c r="F490" s="40"/>
    </row>
    <row r="491" spans="1:6" x14ac:dyDescent="0.55000000000000004">
      <c r="A491" s="42">
        <v>44342</v>
      </c>
      <c r="B491" s="43">
        <v>15</v>
      </c>
      <c r="C491" s="45">
        <v>10.285714285714286</v>
      </c>
      <c r="D491" s="43">
        <v>0</v>
      </c>
      <c r="E491" s="43">
        <v>19</v>
      </c>
      <c r="F491" s="40"/>
    </row>
    <row r="492" spans="1:6" x14ac:dyDescent="0.55000000000000004">
      <c r="A492" s="42">
        <v>44343</v>
      </c>
      <c r="B492" s="43">
        <v>15</v>
      </c>
      <c r="C492" s="45">
        <v>12</v>
      </c>
      <c r="D492" s="43">
        <v>0</v>
      </c>
      <c r="E492" s="43">
        <v>18</v>
      </c>
      <c r="F492" s="40"/>
    </row>
    <row r="493" spans="1:6" x14ac:dyDescent="0.55000000000000004">
      <c r="A493" s="42">
        <v>44344</v>
      </c>
      <c r="B493" s="43">
        <v>11</v>
      </c>
      <c r="C493" s="45">
        <v>11.857142857142858</v>
      </c>
      <c r="D493" s="43">
        <v>0</v>
      </c>
      <c r="E493" s="43">
        <v>19</v>
      </c>
      <c r="F493" s="40"/>
    </row>
    <row r="494" spans="1:6" x14ac:dyDescent="0.55000000000000004">
      <c r="A494" s="42">
        <v>44345</v>
      </c>
      <c r="B494" s="43">
        <v>10</v>
      </c>
      <c r="C494" s="45">
        <v>12.285714285714286</v>
      </c>
      <c r="D494" s="43">
        <v>0</v>
      </c>
      <c r="E494" s="43">
        <v>17</v>
      </c>
      <c r="F494" s="40"/>
    </row>
    <row r="495" spans="1:6" x14ac:dyDescent="0.55000000000000004">
      <c r="A495" s="42">
        <v>44346</v>
      </c>
      <c r="B495" s="43">
        <v>15</v>
      </c>
      <c r="C495" s="45">
        <v>12.142857142857142</v>
      </c>
      <c r="D495" s="43">
        <v>0</v>
      </c>
      <c r="E495" s="43">
        <v>19</v>
      </c>
      <c r="F495" s="40"/>
    </row>
    <row r="496" spans="1:6" x14ac:dyDescent="0.55000000000000004">
      <c r="A496" s="42">
        <v>44347</v>
      </c>
      <c r="B496" s="43">
        <v>8</v>
      </c>
      <c r="C496" s="45">
        <v>11.142857142857142</v>
      </c>
      <c r="D496" s="43">
        <v>0</v>
      </c>
      <c r="E496" s="43">
        <v>21</v>
      </c>
      <c r="F496" s="40"/>
    </row>
    <row r="497" spans="1:6" x14ac:dyDescent="0.55000000000000004">
      <c r="A497" s="42">
        <v>44348</v>
      </c>
      <c r="B497" s="43">
        <v>12</v>
      </c>
      <c r="C497" s="45">
        <v>10.571428571428571</v>
      </c>
      <c r="D497" s="43">
        <v>0</v>
      </c>
      <c r="E497" s="43">
        <v>17</v>
      </c>
      <c r="F497" s="40"/>
    </row>
    <row r="498" spans="1:6" x14ac:dyDescent="0.55000000000000004">
      <c r="A498" s="42">
        <v>44349</v>
      </c>
      <c r="B498" s="43">
        <v>14</v>
      </c>
      <c r="C498" s="45">
        <v>10.285714285714286</v>
      </c>
      <c r="D498" s="43">
        <v>0</v>
      </c>
      <c r="E498" s="43">
        <v>21</v>
      </c>
      <c r="F498" s="40"/>
    </row>
    <row r="499" spans="1:6" x14ac:dyDescent="0.55000000000000004">
      <c r="A499" s="42">
        <v>44350</v>
      </c>
      <c r="B499" s="43">
        <v>8</v>
      </c>
      <c r="C499" s="45">
        <v>10.571428571428571</v>
      </c>
      <c r="D499" s="43">
        <v>0</v>
      </c>
      <c r="E499" s="43">
        <v>20</v>
      </c>
      <c r="F499" s="40"/>
    </row>
    <row r="500" spans="1:6" x14ac:dyDescent="0.55000000000000004">
      <c r="A500" s="42">
        <v>44351</v>
      </c>
      <c r="B500" s="43">
        <v>7</v>
      </c>
      <c r="C500" s="45">
        <v>12.142857142857142</v>
      </c>
      <c r="D500" s="43">
        <v>0</v>
      </c>
      <c r="E500" s="43">
        <v>19</v>
      </c>
      <c r="F500" s="40"/>
    </row>
    <row r="501" spans="1:6" x14ac:dyDescent="0.55000000000000004">
      <c r="A501" s="42">
        <v>44352</v>
      </c>
      <c r="B501" s="43">
        <v>8</v>
      </c>
      <c r="C501" s="45">
        <v>12.142857142857142</v>
      </c>
      <c r="D501" s="43">
        <v>0</v>
      </c>
      <c r="E501" s="43">
        <v>17</v>
      </c>
      <c r="F501" s="40"/>
    </row>
    <row r="502" spans="1:6" x14ac:dyDescent="0.55000000000000004">
      <c r="A502" s="42">
        <v>44353</v>
      </c>
      <c r="B502" s="43">
        <v>17</v>
      </c>
      <c r="C502" s="45">
        <v>11.285714285714286</v>
      </c>
      <c r="D502" s="43">
        <v>0</v>
      </c>
      <c r="E502" s="43">
        <v>16</v>
      </c>
      <c r="F502" s="40"/>
    </row>
    <row r="503" spans="1:6" x14ac:dyDescent="0.55000000000000004">
      <c r="A503" s="42">
        <v>44354</v>
      </c>
      <c r="B503" s="43">
        <v>19</v>
      </c>
      <c r="C503" s="45">
        <v>12.571428571428571</v>
      </c>
      <c r="D503" s="43">
        <v>0</v>
      </c>
      <c r="E503" s="43">
        <v>17</v>
      </c>
      <c r="F503" s="40"/>
    </row>
    <row r="504" spans="1:6" x14ac:dyDescent="0.55000000000000004">
      <c r="A504" s="42">
        <v>44355</v>
      </c>
      <c r="B504" s="43">
        <v>12</v>
      </c>
      <c r="C504" s="45">
        <v>12</v>
      </c>
      <c r="D504" s="43">
        <v>0</v>
      </c>
      <c r="E504" s="43">
        <v>19</v>
      </c>
      <c r="F504" s="40"/>
    </row>
    <row r="505" spans="1:6" x14ac:dyDescent="0.55000000000000004">
      <c r="A505" s="42">
        <v>44356</v>
      </c>
      <c r="B505" s="43">
        <v>8</v>
      </c>
      <c r="C505" s="45">
        <v>12.142857142857142</v>
      </c>
      <c r="D505" s="43">
        <v>0</v>
      </c>
      <c r="E505" s="43">
        <v>13</v>
      </c>
      <c r="F505" s="40"/>
    </row>
    <row r="506" spans="1:6" x14ac:dyDescent="0.55000000000000004">
      <c r="A506" s="42">
        <v>44357</v>
      </c>
      <c r="B506" s="43">
        <v>17</v>
      </c>
      <c r="C506" s="45">
        <v>11.285714285714286</v>
      </c>
      <c r="D506" s="43">
        <v>0</v>
      </c>
      <c r="E506" s="43">
        <v>16</v>
      </c>
      <c r="F506" s="40"/>
    </row>
    <row r="507" spans="1:6" x14ac:dyDescent="0.55000000000000004">
      <c r="A507" s="42">
        <v>44358</v>
      </c>
      <c r="B507" s="43">
        <v>3</v>
      </c>
      <c r="C507" s="45">
        <v>10.428571428571429</v>
      </c>
      <c r="D507" s="43">
        <v>0</v>
      </c>
      <c r="E507" s="43">
        <v>16</v>
      </c>
      <c r="F507" s="40"/>
    </row>
    <row r="508" spans="1:6" x14ac:dyDescent="0.55000000000000004">
      <c r="A508" s="42">
        <v>44359</v>
      </c>
      <c r="B508" s="43">
        <v>9</v>
      </c>
      <c r="C508" s="45">
        <v>10.285714285714286</v>
      </c>
      <c r="D508" s="43">
        <v>0</v>
      </c>
      <c r="E508" s="43">
        <v>15</v>
      </c>
      <c r="F508" s="40"/>
    </row>
    <row r="509" spans="1:6" x14ac:dyDescent="0.55000000000000004">
      <c r="A509" s="42">
        <v>44360</v>
      </c>
      <c r="B509" s="43">
        <v>11</v>
      </c>
      <c r="C509" s="45">
        <v>11.428571428571429</v>
      </c>
      <c r="D509" s="43">
        <v>0</v>
      </c>
      <c r="E509" s="43">
        <v>16</v>
      </c>
      <c r="F509" s="40"/>
    </row>
    <row r="510" spans="1:6" x14ac:dyDescent="0.55000000000000004">
      <c r="A510" s="42">
        <v>44361</v>
      </c>
      <c r="B510" s="43">
        <v>13</v>
      </c>
      <c r="C510" s="45">
        <v>10.571428571428571</v>
      </c>
      <c r="D510" s="43">
        <v>0</v>
      </c>
      <c r="E510" s="43">
        <v>25</v>
      </c>
      <c r="F510" s="40"/>
    </row>
    <row r="511" spans="1:6" x14ac:dyDescent="0.55000000000000004">
      <c r="A511" s="42">
        <v>44362</v>
      </c>
      <c r="B511" s="43">
        <v>11</v>
      </c>
      <c r="C511" s="45">
        <v>11.714285714285714</v>
      </c>
      <c r="D511" s="43">
        <v>0</v>
      </c>
      <c r="E511" s="43">
        <v>26</v>
      </c>
      <c r="F511" s="40"/>
    </row>
    <row r="512" spans="1:6" x14ac:dyDescent="0.55000000000000004">
      <c r="A512" s="42">
        <v>44363</v>
      </c>
      <c r="B512" s="43">
        <v>16</v>
      </c>
      <c r="C512" s="45">
        <v>11.857142857142858</v>
      </c>
      <c r="D512" s="43">
        <v>0</v>
      </c>
      <c r="E512" s="43">
        <v>28</v>
      </c>
      <c r="F512" s="40"/>
    </row>
    <row r="513" spans="1:6" x14ac:dyDescent="0.55000000000000004">
      <c r="A513" s="42">
        <v>44364</v>
      </c>
      <c r="B513" s="43">
        <v>11</v>
      </c>
      <c r="C513" s="45">
        <v>11.428571428571429</v>
      </c>
      <c r="D513" s="43">
        <v>0</v>
      </c>
      <c r="E513" s="43">
        <v>36</v>
      </c>
      <c r="F513" s="40"/>
    </row>
    <row r="514" spans="1:6" x14ac:dyDescent="0.55000000000000004">
      <c r="A514" s="42">
        <v>44365</v>
      </c>
      <c r="B514" s="43">
        <v>11</v>
      </c>
      <c r="C514" s="45">
        <v>13</v>
      </c>
      <c r="D514" s="43">
        <v>0</v>
      </c>
      <c r="E514" s="43">
        <v>40</v>
      </c>
      <c r="F514" s="40"/>
    </row>
    <row r="515" spans="1:6" x14ac:dyDescent="0.55000000000000004">
      <c r="A515" s="42">
        <v>44366</v>
      </c>
      <c r="B515" s="43">
        <v>10</v>
      </c>
      <c r="C515" s="45">
        <v>12.857142857142858</v>
      </c>
      <c r="D515" s="43">
        <v>0</v>
      </c>
      <c r="E515" s="43">
        <v>36</v>
      </c>
      <c r="F515" s="40"/>
    </row>
    <row r="516" spans="1:6" x14ac:dyDescent="0.55000000000000004">
      <c r="A516" s="42">
        <v>44367</v>
      </c>
      <c r="B516" s="43">
        <v>8</v>
      </c>
      <c r="C516" s="45">
        <v>12.571428571428571</v>
      </c>
      <c r="D516" s="43">
        <v>0</v>
      </c>
      <c r="E516" s="43">
        <v>36</v>
      </c>
      <c r="F516" s="40"/>
    </row>
    <row r="517" spans="1:6" x14ac:dyDescent="0.55000000000000004">
      <c r="A517" s="42">
        <v>44368</v>
      </c>
      <c r="B517" s="43">
        <v>24</v>
      </c>
      <c r="C517" s="45">
        <v>15.428571428571429</v>
      </c>
      <c r="D517" s="43">
        <v>0</v>
      </c>
      <c r="E517" s="43">
        <v>41</v>
      </c>
      <c r="F517" s="40"/>
    </row>
    <row r="518" spans="1:6" x14ac:dyDescent="0.55000000000000004">
      <c r="A518" s="42">
        <v>44369</v>
      </c>
      <c r="B518" s="43">
        <v>10</v>
      </c>
      <c r="C518" s="45">
        <v>16.142857142857142</v>
      </c>
      <c r="D518" s="43">
        <v>0</v>
      </c>
      <c r="E518" s="43">
        <v>42</v>
      </c>
      <c r="F518" s="40"/>
    </row>
    <row r="519" spans="1:6" x14ac:dyDescent="0.55000000000000004">
      <c r="A519" s="42">
        <v>44370</v>
      </c>
      <c r="B519" s="43">
        <v>14</v>
      </c>
      <c r="C519" s="45">
        <v>20</v>
      </c>
      <c r="D519" s="43">
        <v>0</v>
      </c>
      <c r="E519" s="43">
        <v>45</v>
      </c>
      <c r="F519" s="40"/>
    </row>
    <row r="520" spans="1:6" x14ac:dyDescent="0.55000000000000004">
      <c r="A520" s="42">
        <v>44371</v>
      </c>
      <c r="B520" s="43">
        <v>31</v>
      </c>
      <c r="C520" s="45">
        <v>25.142857142857142</v>
      </c>
      <c r="D520" s="43">
        <v>0</v>
      </c>
      <c r="E520" s="43">
        <v>49</v>
      </c>
      <c r="F520" s="40"/>
    </row>
    <row r="521" spans="1:6" x14ac:dyDescent="0.55000000000000004">
      <c r="A521" s="42">
        <v>44372</v>
      </c>
      <c r="B521" s="43">
        <v>16</v>
      </c>
      <c r="C521" s="45">
        <v>25.857142857142858</v>
      </c>
      <c r="D521" s="43">
        <v>0</v>
      </c>
      <c r="E521" s="43">
        <v>52</v>
      </c>
      <c r="F521" s="40"/>
    </row>
    <row r="522" spans="1:6" x14ac:dyDescent="0.55000000000000004">
      <c r="A522" s="42">
        <v>44373</v>
      </c>
      <c r="B522" s="43">
        <v>37</v>
      </c>
      <c r="C522" s="45">
        <v>29</v>
      </c>
      <c r="D522" s="43">
        <v>0</v>
      </c>
      <c r="E522" s="43">
        <v>52</v>
      </c>
      <c r="F522" s="40"/>
    </row>
    <row r="523" spans="1:6" x14ac:dyDescent="0.55000000000000004">
      <c r="A523" s="42">
        <v>44374</v>
      </c>
      <c r="B523" s="43">
        <v>44</v>
      </c>
      <c r="C523" s="45">
        <v>33.857142857142854</v>
      </c>
      <c r="D523" s="43">
        <v>0</v>
      </c>
      <c r="E523" s="43">
        <v>54</v>
      </c>
      <c r="F523" s="40"/>
    </row>
    <row r="524" spans="1:6" x14ac:dyDescent="0.55000000000000004">
      <c r="A524" s="42">
        <v>44375</v>
      </c>
      <c r="B524" s="43">
        <v>29</v>
      </c>
      <c r="C524" s="45">
        <v>34.285714285714285</v>
      </c>
      <c r="D524" s="43">
        <v>0</v>
      </c>
      <c r="E524" s="43">
        <v>58</v>
      </c>
      <c r="F524" s="40"/>
    </row>
    <row r="525" spans="1:6" x14ac:dyDescent="0.55000000000000004">
      <c r="A525" s="42">
        <v>44376</v>
      </c>
      <c r="B525" s="43">
        <v>32</v>
      </c>
      <c r="C525" s="45">
        <v>38.142857142857146</v>
      </c>
      <c r="D525" s="43">
        <v>0</v>
      </c>
      <c r="E525" s="43">
        <v>60</v>
      </c>
      <c r="F525" s="40"/>
    </row>
    <row r="526" spans="1:6" x14ac:dyDescent="0.55000000000000004">
      <c r="A526" s="42">
        <v>44377</v>
      </c>
      <c r="B526" s="43">
        <v>48</v>
      </c>
      <c r="C526" s="45">
        <v>39.857142857142854</v>
      </c>
      <c r="D526" s="43">
        <v>0</v>
      </c>
      <c r="E526" s="43">
        <v>62</v>
      </c>
      <c r="F526" s="40"/>
    </row>
    <row r="527" spans="1:6" x14ac:dyDescent="0.55000000000000004">
      <c r="A527" s="42">
        <v>44378</v>
      </c>
      <c r="B527" s="43">
        <v>34</v>
      </c>
      <c r="C527" s="45">
        <v>36.714285714285715</v>
      </c>
      <c r="D527" s="43">
        <v>0</v>
      </c>
      <c r="E527" s="43">
        <v>67</v>
      </c>
      <c r="F527" s="40"/>
    </row>
    <row r="528" spans="1:6" x14ac:dyDescent="0.55000000000000004">
      <c r="A528" s="42">
        <v>44379</v>
      </c>
      <c r="B528" s="43">
        <v>43</v>
      </c>
      <c r="C528" s="45">
        <v>39.285714285714285</v>
      </c>
      <c r="D528" s="43">
        <v>0</v>
      </c>
      <c r="E528" s="43">
        <v>73</v>
      </c>
      <c r="F528" s="40"/>
    </row>
    <row r="529" spans="1:6" x14ac:dyDescent="0.55000000000000004">
      <c r="A529" s="42">
        <v>44380</v>
      </c>
      <c r="B529" s="43">
        <v>49</v>
      </c>
      <c r="C529" s="45">
        <v>38.857142857142854</v>
      </c>
      <c r="D529" s="43">
        <v>0</v>
      </c>
      <c r="E529" s="43">
        <v>66</v>
      </c>
      <c r="F529" s="40"/>
    </row>
    <row r="530" spans="1:6" x14ac:dyDescent="0.55000000000000004">
      <c r="A530" s="42">
        <v>44381</v>
      </c>
      <c r="B530" s="43">
        <v>22</v>
      </c>
      <c r="C530" s="45">
        <v>36.142857142857146</v>
      </c>
      <c r="D530" s="43">
        <v>0</v>
      </c>
      <c r="E530" s="43">
        <v>75</v>
      </c>
      <c r="F530" s="40"/>
    </row>
    <row r="531" spans="1:6" x14ac:dyDescent="0.55000000000000004">
      <c r="A531" s="42">
        <v>44382</v>
      </c>
      <c r="B531" s="43">
        <v>47</v>
      </c>
      <c r="C531" s="45">
        <v>37.571428571428569</v>
      </c>
      <c r="D531" s="43">
        <v>0</v>
      </c>
      <c r="E531" s="43">
        <v>81</v>
      </c>
      <c r="F531" s="40"/>
    </row>
    <row r="532" spans="1:6" x14ac:dyDescent="0.55000000000000004">
      <c r="A532" s="42">
        <v>44383</v>
      </c>
      <c r="B532" s="43">
        <v>29</v>
      </c>
      <c r="C532" s="45">
        <v>38.571428571428569</v>
      </c>
      <c r="D532" s="43">
        <v>0</v>
      </c>
      <c r="E532" s="43">
        <v>83</v>
      </c>
      <c r="F532" s="40"/>
    </row>
    <row r="533" spans="1:6" x14ac:dyDescent="0.55000000000000004">
      <c r="A533" s="42">
        <v>44384</v>
      </c>
      <c r="B533" s="43">
        <v>29</v>
      </c>
      <c r="C533" s="45">
        <v>40.428571428571431</v>
      </c>
      <c r="D533" s="43">
        <v>0</v>
      </c>
      <c r="E533" s="43">
        <v>99</v>
      </c>
      <c r="F533" s="40"/>
    </row>
    <row r="534" spans="1:6" x14ac:dyDescent="0.55000000000000004">
      <c r="A534" s="42">
        <v>44385</v>
      </c>
      <c r="B534" s="43">
        <v>44</v>
      </c>
      <c r="C534" s="45">
        <v>49.571428571428569</v>
      </c>
      <c r="D534" s="43">
        <v>0</v>
      </c>
      <c r="E534" s="43">
        <v>92</v>
      </c>
      <c r="F534" s="40"/>
    </row>
    <row r="535" spans="1:6" x14ac:dyDescent="0.55000000000000004">
      <c r="A535" s="42">
        <v>44386</v>
      </c>
      <c r="B535" s="43">
        <v>50</v>
      </c>
      <c r="C535" s="45">
        <v>60.142857142857146</v>
      </c>
      <c r="D535" s="43">
        <v>0</v>
      </c>
      <c r="E535" s="43">
        <v>104</v>
      </c>
      <c r="F535" s="40"/>
    </row>
    <row r="536" spans="1:6" x14ac:dyDescent="0.55000000000000004">
      <c r="A536" s="42">
        <v>44387</v>
      </c>
      <c r="B536" s="43">
        <v>62</v>
      </c>
      <c r="C536" s="45">
        <v>70.142857142857139</v>
      </c>
      <c r="D536" s="43">
        <v>0</v>
      </c>
      <c r="E536" s="43">
        <v>112</v>
      </c>
      <c r="F536" s="40"/>
    </row>
    <row r="537" spans="1:6" x14ac:dyDescent="0.55000000000000004">
      <c r="A537" s="42">
        <v>44388</v>
      </c>
      <c r="B537" s="43">
        <v>86</v>
      </c>
      <c r="C537" s="45">
        <v>81.428571428571431</v>
      </c>
      <c r="D537" s="43">
        <v>1</v>
      </c>
      <c r="E537" s="43">
        <v>113</v>
      </c>
      <c r="F537" s="40"/>
    </row>
    <row r="538" spans="1:6" x14ac:dyDescent="0.55000000000000004">
      <c r="A538" s="42">
        <v>44389</v>
      </c>
      <c r="B538" s="43">
        <v>121</v>
      </c>
      <c r="C538" s="45">
        <v>87.285714285714292</v>
      </c>
      <c r="D538" s="43">
        <v>0</v>
      </c>
      <c r="E538" s="43">
        <v>126</v>
      </c>
      <c r="F538" s="40"/>
    </row>
    <row r="539" spans="1:6" x14ac:dyDescent="0.55000000000000004">
      <c r="A539" s="42">
        <v>44390</v>
      </c>
      <c r="B539" s="43">
        <v>99</v>
      </c>
      <c r="C539" s="45">
        <v>96.714285714285708</v>
      </c>
      <c r="D539" s="43">
        <v>1</v>
      </c>
      <c r="E539" s="43">
        <v>123</v>
      </c>
      <c r="F539" s="40"/>
    </row>
    <row r="540" spans="1:6" x14ac:dyDescent="0.55000000000000004">
      <c r="A540" s="42">
        <v>44391</v>
      </c>
      <c r="B540" s="43">
        <v>108</v>
      </c>
      <c r="C540" s="45">
        <v>107.71428571428571</v>
      </c>
      <c r="D540" s="43">
        <v>0</v>
      </c>
      <c r="E540" s="43">
        <v>128</v>
      </c>
      <c r="F540" s="40"/>
    </row>
    <row r="541" spans="1:6" x14ac:dyDescent="0.55000000000000004">
      <c r="A541" s="42">
        <v>44392</v>
      </c>
      <c r="B541" s="43">
        <v>85</v>
      </c>
      <c r="C541" s="45">
        <v>113.71428571428571</v>
      </c>
      <c r="D541" s="43">
        <v>0</v>
      </c>
      <c r="E541" s="43">
        <v>132</v>
      </c>
      <c r="F541" s="40"/>
    </row>
    <row r="542" spans="1:6" x14ac:dyDescent="0.55000000000000004">
      <c r="A542" s="42">
        <v>44393</v>
      </c>
      <c r="B542" s="43">
        <v>116</v>
      </c>
      <c r="C542" s="45">
        <v>113.57142857142857</v>
      </c>
      <c r="D542" s="43">
        <v>0</v>
      </c>
      <c r="E542" s="43">
        <v>132</v>
      </c>
      <c r="F542" s="40"/>
    </row>
    <row r="543" spans="1:6" x14ac:dyDescent="0.55000000000000004">
      <c r="A543" s="42">
        <v>44394</v>
      </c>
      <c r="B543" s="43">
        <v>139</v>
      </c>
      <c r="C543" s="45">
        <v>115</v>
      </c>
      <c r="D543" s="43">
        <v>1</v>
      </c>
      <c r="E543" s="43">
        <v>123</v>
      </c>
      <c r="F543" s="40"/>
    </row>
    <row r="544" spans="1:6" x14ac:dyDescent="0.55000000000000004">
      <c r="A544" s="42">
        <v>44395</v>
      </c>
      <c r="B544" s="43">
        <v>128</v>
      </c>
      <c r="C544" s="45">
        <v>119.71428571428571</v>
      </c>
      <c r="D544" s="43">
        <v>1</v>
      </c>
      <c r="E544" s="43">
        <v>123</v>
      </c>
      <c r="F544" s="40"/>
    </row>
    <row r="545" spans="1:6" x14ac:dyDescent="0.55000000000000004">
      <c r="A545" s="42">
        <v>44396</v>
      </c>
      <c r="B545" s="43">
        <v>120</v>
      </c>
      <c r="C545" s="45">
        <v>130.14285714285714</v>
      </c>
      <c r="D545" s="43">
        <v>1</v>
      </c>
      <c r="E545" s="43">
        <v>128</v>
      </c>
      <c r="F545" s="40"/>
    </row>
    <row r="546" spans="1:6" x14ac:dyDescent="0.55000000000000004">
      <c r="A546" s="42">
        <v>44397</v>
      </c>
      <c r="B546" s="43">
        <v>109</v>
      </c>
      <c r="C546" s="45">
        <v>136.71428571428572</v>
      </c>
      <c r="D546" s="43">
        <v>0</v>
      </c>
      <c r="E546" s="43">
        <v>142</v>
      </c>
      <c r="F546" s="40"/>
    </row>
    <row r="547" spans="1:6" x14ac:dyDescent="0.55000000000000004">
      <c r="A547" s="42">
        <v>44398</v>
      </c>
      <c r="B547" s="43">
        <v>141</v>
      </c>
      <c r="C547" s="45">
        <v>142.28571428571428</v>
      </c>
      <c r="D547" s="43">
        <v>0</v>
      </c>
      <c r="E547" s="43">
        <v>150</v>
      </c>
      <c r="F547" s="40"/>
    </row>
    <row r="548" spans="1:6" x14ac:dyDescent="0.55000000000000004">
      <c r="A548" s="42">
        <v>44399</v>
      </c>
      <c r="B548" s="43">
        <v>158</v>
      </c>
      <c r="C548" s="45">
        <v>147</v>
      </c>
      <c r="D548" s="43">
        <v>0</v>
      </c>
      <c r="E548" s="43">
        <v>155</v>
      </c>
      <c r="F548" s="40"/>
    </row>
    <row r="549" spans="1:6" x14ac:dyDescent="0.55000000000000004">
      <c r="A549" s="42">
        <v>44400</v>
      </c>
      <c r="B549" s="43">
        <v>162</v>
      </c>
      <c r="C549" s="45">
        <v>153.57142857142858</v>
      </c>
      <c r="D549" s="43">
        <v>1</v>
      </c>
      <c r="E549" s="43">
        <v>173</v>
      </c>
      <c r="F549" s="40"/>
    </row>
    <row r="550" spans="1:6" x14ac:dyDescent="0.55000000000000004">
      <c r="A550" s="42">
        <v>44401</v>
      </c>
      <c r="B550" s="43">
        <v>178</v>
      </c>
      <c r="C550" s="45">
        <v>164.71428571428572</v>
      </c>
      <c r="D550" s="43">
        <v>0</v>
      </c>
      <c r="E550" s="43">
        <v>174</v>
      </c>
      <c r="F550" s="40"/>
    </row>
    <row r="551" spans="1:6" x14ac:dyDescent="0.55000000000000004">
      <c r="A551" s="42">
        <v>44402</v>
      </c>
      <c r="B551" s="43">
        <v>161</v>
      </c>
      <c r="C551" s="45">
        <v>174</v>
      </c>
      <c r="D551" s="43">
        <v>2</v>
      </c>
      <c r="E551" s="43">
        <v>180</v>
      </c>
      <c r="F551" s="40"/>
    </row>
    <row r="552" spans="1:6" x14ac:dyDescent="0.55000000000000004">
      <c r="A552" s="42">
        <v>44403</v>
      </c>
      <c r="B552" s="43">
        <v>166</v>
      </c>
      <c r="C552" s="45">
        <v>188.71428571428572</v>
      </c>
      <c r="D552" s="43">
        <v>2</v>
      </c>
      <c r="E552" s="43">
        <v>191</v>
      </c>
      <c r="F552" s="40"/>
    </row>
    <row r="553" spans="1:6" x14ac:dyDescent="0.55000000000000004">
      <c r="A553" s="42">
        <v>44404</v>
      </c>
      <c r="B553" s="43">
        <v>187</v>
      </c>
      <c r="C553" s="45">
        <v>190.85714285714286</v>
      </c>
      <c r="D553" s="43">
        <v>0</v>
      </c>
      <c r="E553" s="43">
        <v>207</v>
      </c>
      <c r="F553" s="40"/>
    </row>
    <row r="554" spans="1:6" x14ac:dyDescent="0.55000000000000004">
      <c r="A554" s="42">
        <v>44405</v>
      </c>
      <c r="B554" s="43">
        <v>206</v>
      </c>
      <c r="C554" s="45">
        <v>197</v>
      </c>
      <c r="D554" s="43">
        <v>1</v>
      </c>
      <c r="E554" s="43">
        <v>201</v>
      </c>
      <c r="F554" s="40"/>
    </row>
    <row r="555" spans="1:6" x14ac:dyDescent="0.55000000000000004">
      <c r="A555" s="42">
        <v>44406</v>
      </c>
      <c r="B555" s="43">
        <v>261</v>
      </c>
      <c r="C555" s="45">
        <v>210.71428571428572</v>
      </c>
      <c r="D555" s="43">
        <v>2</v>
      </c>
      <c r="E555" s="43">
        <v>243</v>
      </c>
      <c r="F555" s="40"/>
    </row>
    <row r="556" spans="1:6" x14ac:dyDescent="0.55000000000000004">
      <c r="A556" s="42">
        <v>44407</v>
      </c>
      <c r="B556" s="43">
        <v>177</v>
      </c>
      <c r="C556" s="45">
        <v>219.71428571428572</v>
      </c>
      <c r="D556" s="43">
        <v>0</v>
      </c>
      <c r="E556" s="43">
        <v>247</v>
      </c>
      <c r="F556" s="40"/>
    </row>
    <row r="557" spans="1:6" x14ac:dyDescent="0.55000000000000004">
      <c r="A557" s="42">
        <v>44408</v>
      </c>
      <c r="B557" s="43">
        <v>221</v>
      </c>
      <c r="C557" s="45">
        <v>224.85714285714286</v>
      </c>
      <c r="D557" s="43">
        <v>1</v>
      </c>
      <c r="E557" s="43">
        <v>261</v>
      </c>
      <c r="F557" s="40"/>
    </row>
    <row r="558" spans="1:6" x14ac:dyDescent="0.55000000000000004">
      <c r="A558" s="42">
        <v>44409</v>
      </c>
      <c r="B558" s="43">
        <v>257</v>
      </c>
      <c r="C558" s="45">
        <v>232</v>
      </c>
      <c r="D558" s="43">
        <v>0</v>
      </c>
      <c r="E558" s="43">
        <v>295</v>
      </c>
      <c r="F558" s="40"/>
    </row>
    <row r="559" spans="1:6" x14ac:dyDescent="0.55000000000000004">
      <c r="A559" s="42">
        <v>44410</v>
      </c>
      <c r="B559" s="43">
        <v>229</v>
      </c>
      <c r="C559" s="45">
        <v>237.85714285714286</v>
      </c>
      <c r="D559" s="43">
        <v>1</v>
      </c>
      <c r="E559" s="43">
        <v>314</v>
      </c>
      <c r="F559" s="40"/>
    </row>
    <row r="560" spans="1:6" x14ac:dyDescent="0.55000000000000004">
      <c r="A560" s="42">
        <v>44411</v>
      </c>
      <c r="B560" s="43">
        <v>223</v>
      </c>
      <c r="C560" s="45">
        <v>256.71428571428572</v>
      </c>
      <c r="D560" s="43">
        <v>0</v>
      </c>
      <c r="E560" s="43">
        <v>350</v>
      </c>
      <c r="F560" s="40"/>
    </row>
    <row r="561" spans="1:6" x14ac:dyDescent="0.55000000000000004">
      <c r="A561" s="42">
        <v>44412</v>
      </c>
      <c r="B561" s="43">
        <v>256</v>
      </c>
      <c r="C561" s="45">
        <v>277</v>
      </c>
      <c r="D561" s="43">
        <v>2</v>
      </c>
      <c r="E561" s="43">
        <v>350</v>
      </c>
      <c r="F561" s="40"/>
    </row>
    <row r="562" spans="1:6" x14ac:dyDescent="0.55000000000000004">
      <c r="A562" s="42">
        <v>44413</v>
      </c>
      <c r="B562" s="43">
        <v>302</v>
      </c>
      <c r="C562" s="45">
        <v>282</v>
      </c>
      <c r="D562" s="43">
        <v>5</v>
      </c>
      <c r="E562" s="43">
        <v>369</v>
      </c>
      <c r="F562" s="40"/>
    </row>
    <row r="563" spans="1:6" x14ac:dyDescent="0.55000000000000004">
      <c r="A563" s="42">
        <v>44414</v>
      </c>
      <c r="B563" s="43">
        <v>309</v>
      </c>
      <c r="C563" s="45">
        <v>292.28571428571428</v>
      </c>
      <c r="D563" s="43">
        <v>1</v>
      </c>
      <c r="E563" s="43">
        <v>385</v>
      </c>
      <c r="F563" s="40"/>
    </row>
    <row r="564" spans="1:6" x14ac:dyDescent="0.55000000000000004">
      <c r="A564" s="42">
        <v>44415</v>
      </c>
      <c r="B564" s="43">
        <v>363</v>
      </c>
      <c r="C564" s="45">
        <v>315.14285714285717</v>
      </c>
      <c r="D564" s="43">
        <v>4</v>
      </c>
      <c r="E564" s="43">
        <v>426</v>
      </c>
      <c r="F564" s="40"/>
    </row>
    <row r="565" spans="1:6" x14ac:dyDescent="0.55000000000000004">
      <c r="A565" s="42">
        <v>44416</v>
      </c>
      <c r="B565" s="43">
        <v>292</v>
      </c>
      <c r="C565" s="45">
        <v>331.14285714285717</v>
      </c>
      <c r="D565" s="43">
        <v>1</v>
      </c>
      <c r="E565" s="43">
        <v>433</v>
      </c>
      <c r="F565" s="40"/>
    </row>
    <row r="566" spans="1:6" x14ac:dyDescent="0.55000000000000004">
      <c r="A566" s="42">
        <v>44417</v>
      </c>
      <c r="B566" s="43">
        <v>301</v>
      </c>
      <c r="C566" s="45">
        <v>342.57142857142856</v>
      </c>
      <c r="D566" s="43">
        <v>1</v>
      </c>
      <c r="E566" s="43">
        <v>428</v>
      </c>
      <c r="F566" s="40"/>
    </row>
    <row r="567" spans="1:6" x14ac:dyDescent="0.55000000000000004">
      <c r="A567" s="42">
        <v>44418</v>
      </c>
      <c r="B567" s="43">
        <v>383</v>
      </c>
      <c r="C567" s="45">
        <v>358.14285714285717</v>
      </c>
      <c r="D567" s="43">
        <v>4</v>
      </c>
      <c r="E567" s="43">
        <v>432</v>
      </c>
      <c r="F567" s="40"/>
    </row>
    <row r="568" spans="1:6" x14ac:dyDescent="0.55000000000000004">
      <c r="A568" s="42">
        <v>44419</v>
      </c>
      <c r="B568" s="43">
        <v>368</v>
      </c>
      <c r="C568" s="45">
        <v>377.14285714285717</v>
      </c>
      <c r="D568" s="43">
        <v>2</v>
      </c>
      <c r="E568" s="43">
        <v>439</v>
      </c>
      <c r="F568" s="40"/>
    </row>
    <row r="569" spans="1:6" x14ac:dyDescent="0.55000000000000004">
      <c r="A569" s="42">
        <v>44420</v>
      </c>
      <c r="B569" s="43">
        <v>382</v>
      </c>
      <c r="C569" s="45">
        <v>399.14285714285717</v>
      </c>
      <c r="D569" s="43">
        <v>2</v>
      </c>
      <c r="E569" s="43">
        <v>429</v>
      </c>
      <c r="F569" s="40"/>
    </row>
    <row r="570" spans="1:6" x14ac:dyDescent="0.55000000000000004">
      <c r="A570" s="42">
        <v>44421</v>
      </c>
      <c r="B570" s="43">
        <v>418</v>
      </c>
      <c r="C570" s="45">
        <v>431</v>
      </c>
      <c r="D570" s="43">
        <v>2</v>
      </c>
      <c r="E570" s="43">
        <v>439</v>
      </c>
      <c r="F570" s="40"/>
    </row>
    <row r="571" spans="1:6" x14ac:dyDescent="0.55000000000000004">
      <c r="A571" s="42">
        <v>44422</v>
      </c>
      <c r="B571" s="43">
        <v>496</v>
      </c>
      <c r="C571" s="45">
        <v>447.42857142857144</v>
      </c>
      <c r="D571" s="43">
        <v>4</v>
      </c>
      <c r="E571" s="43">
        <v>427</v>
      </c>
      <c r="F571" s="40"/>
    </row>
    <row r="572" spans="1:6" x14ac:dyDescent="0.55000000000000004">
      <c r="A572" s="42">
        <v>44423</v>
      </c>
      <c r="B572" s="43">
        <v>446</v>
      </c>
      <c r="C572" s="45">
        <v>492.71428571428572</v>
      </c>
      <c r="D572" s="43">
        <v>5</v>
      </c>
      <c r="E572" s="43">
        <v>423</v>
      </c>
      <c r="F572" s="40"/>
    </row>
    <row r="573" spans="1:6" x14ac:dyDescent="0.55000000000000004">
      <c r="A573" s="42">
        <v>44424</v>
      </c>
      <c r="B573" s="43">
        <v>524</v>
      </c>
      <c r="C573" s="45">
        <v>546.42857142857144</v>
      </c>
      <c r="D573" s="43">
        <v>8</v>
      </c>
      <c r="E573" s="43">
        <v>439</v>
      </c>
      <c r="F573" s="40"/>
    </row>
    <row r="574" spans="1:6" x14ac:dyDescent="0.55000000000000004">
      <c r="A574" s="42">
        <v>44425</v>
      </c>
      <c r="B574" s="43">
        <v>498</v>
      </c>
      <c r="C574" s="45">
        <v>589.14285714285711</v>
      </c>
      <c r="D574" s="43">
        <v>1</v>
      </c>
      <c r="E574" s="43">
        <v>493</v>
      </c>
      <c r="F574" s="40"/>
    </row>
    <row r="575" spans="1:6" x14ac:dyDescent="0.55000000000000004">
      <c r="A575" s="42">
        <v>44426</v>
      </c>
      <c r="B575" s="43">
        <v>685</v>
      </c>
      <c r="C575" s="45">
        <v>647.28571428571433</v>
      </c>
      <c r="D575" s="43">
        <v>3</v>
      </c>
      <c r="E575" s="43">
        <v>503</v>
      </c>
      <c r="F575" s="40"/>
    </row>
    <row r="576" spans="1:6" x14ac:dyDescent="0.55000000000000004">
      <c r="A576" s="42">
        <v>44427</v>
      </c>
      <c r="B576" s="43">
        <v>758</v>
      </c>
      <c r="C576" s="45">
        <v>714.28571428571433</v>
      </c>
      <c r="D576" s="43">
        <v>1</v>
      </c>
      <c r="E576" s="43">
        <v>514</v>
      </c>
      <c r="F576" s="40"/>
    </row>
    <row r="577" spans="1:6" x14ac:dyDescent="0.55000000000000004">
      <c r="A577" s="42">
        <v>44428</v>
      </c>
      <c r="B577" s="43">
        <v>717</v>
      </c>
      <c r="C577" s="45">
        <v>769.28571428571433</v>
      </c>
      <c r="D577" s="43">
        <v>4</v>
      </c>
      <c r="E577" s="43">
        <v>511</v>
      </c>
      <c r="F577" s="40"/>
    </row>
    <row r="578" spans="1:6" x14ac:dyDescent="0.55000000000000004">
      <c r="A578" s="42">
        <v>44429</v>
      </c>
      <c r="B578" s="43">
        <v>903</v>
      </c>
      <c r="C578" s="45">
        <v>818.42857142857144</v>
      </c>
      <c r="D578" s="43">
        <v>3</v>
      </c>
      <c r="E578" s="43">
        <v>554</v>
      </c>
      <c r="F578" s="40"/>
    </row>
    <row r="579" spans="1:6" x14ac:dyDescent="0.55000000000000004">
      <c r="A579" s="42">
        <v>44430</v>
      </c>
      <c r="B579" s="43">
        <v>915</v>
      </c>
      <c r="C579" s="45">
        <v>862.42857142857144</v>
      </c>
      <c r="D579" s="43">
        <v>3</v>
      </c>
      <c r="E579" s="43">
        <v>603</v>
      </c>
      <c r="F579" s="40"/>
    </row>
    <row r="580" spans="1:6" x14ac:dyDescent="0.55000000000000004">
      <c r="A580" s="42">
        <v>44431</v>
      </c>
      <c r="B580" s="43">
        <v>909</v>
      </c>
      <c r="C580" s="45">
        <v>915.71428571428567</v>
      </c>
      <c r="D580" s="43">
        <v>3</v>
      </c>
      <c r="E580" s="43">
        <v>641</v>
      </c>
      <c r="F580" s="40"/>
    </row>
    <row r="581" spans="1:6" x14ac:dyDescent="0.55000000000000004">
      <c r="A581" s="42">
        <v>44432</v>
      </c>
      <c r="B581" s="43">
        <v>842</v>
      </c>
      <c r="C581" s="45">
        <v>954.14285714285711</v>
      </c>
      <c r="D581" s="43" t="s">
        <v>34</v>
      </c>
      <c r="E581" s="43">
        <v>669</v>
      </c>
      <c r="F581" s="40"/>
    </row>
    <row r="582" spans="1:6" x14ac:dyDescent="0.55000000000000004">
      <c r="A582" s="42">
        <v>44433</v>
      </c>
      <c r="B582" s="43">
        <v>993</v>
      </c>
      <c r="C582" s="45">
        <v>987</v>
      </c>
      <c r="D582" s="43">
        <v>2</v>
      </c>
      <c r="E582" s="43">
        <v>710</v>
      </c>
      <c r="F582" s="40"/>
    </row>
    <row r="583" spans="1:6" x14ac:dyDescent="0.55000000000000004">
      <c r="A583" s="42">
        <v>44434</v>
      </c>
      <c r="B583" s="43">
        <v>1131</v>
      </c>
      <c r="C583" s="45">
        <v>1046</v>
      </c>
      <c r="D583" s="43">
        <v>3</v>
      </c>
      <c r="E583" s="43">
        <v>765</v>
      </c>
      <c r="F583" s="40"/>
    </row>
    <row r="584" spans="1:6" x14ac:dyDescent="0.55000000000000004">
      <c r="A584" s="42">
        <v>44435</v>
      </c>
      <c r="B584" s="43">
        <v>986</v>
      </c>
      <c r="C584" s="45">
        <v>1113.4285714285713</v>
      </c>
      <c r="D584" s="43">
        <v>2</v>
      </c>
      <c r="E584" s="43">
        <v>836</v>
      </c>
      <c r="F584" s="40"/>
    </row>
    <row r="585" spans="1:6" x14ac:dyDescent="0.55000000000000004">
      <c r="A585" s="42">
        <v>44436</v>
      </c>
      <c r="B585" s="43">
        <v>1133</v>
      </c>
      <c r="C585" s="45">
        <v>1172.7142857142858</v>
      </c>
      <c r="D585" s="43">
        <v>2</v>
      </c>
      <c r="E585" s="43">
        <v>853</v>
      </c>
      <c r="F585" s="40"/>
    </row>
    <row r="586" spans="1:6" x14ac:dyDescent="0.55000000000000004">
      <c r="A586" s="42">
        <v>44437</v>
      </c>
      <c r="B586" s="43">
        <v>1328</v>
      </c>
      <c r="C586" s="45">
        <v>1211.1428571428571</v>
      </c>
      <c r="D586" s="43">
        <v>6</v>
      </c>
      <c r="E586" s="43">
        <v>888</v>
      </c>
      <c r="F586" s="40"/>
    </row>
    <row r="587" spans="1:6" x14ac:dyDescent="0.55000000000000004">
      <c r="A587" s="42">
        <v>44438</v>
      </c>
      <c r="B587" s="43">
        <v>1381</v>
      </c>
      <c r="C587" s="45">
        <v>1261.2857142857142</v>
      </c>
      <c r="D587" s="43">
        <v>3</v>
      </c>
      <c r="E587" s="43">
        <v>927</v>
      </c>
      <c r="F587" s="40"/>
    </row>
    <row r="588" spans="1:6" x14ac:dyDescent="0.55000000000000004">
      <c r="A588" s="42">
        <v>44439</v>
      </c>
      <c r="B588" s="43">
        <v>1257</v>
      </c>
      <c r="C588" s="45">
        <v>1357.8571428571429</v>
      </c>
      <c r="D588" s="43">
        <v>4</v>
      </c>
      <c r="E588" s="43">
        <v>949</v>
      </c>
      <c r="F588" s="40"/>
    </row>
    <row r="589" spans="1:6" x14ac:dyDescent="0.55000000000000004">
      <c r="A589" s="42">
        <v>44440</v>
      </c>
      <c r="B589" s="43">
        <v>1262</v>
      </c>
      <c r="C589" s="45">
        <v>1447.4285714285713</v>
      </c>
      <c r="D589" s="43">
        <v>6</v>
      </c>
      <c r="E589" s="43">
        <v>999</v>
      </c>
      <c r="F589" s="40"/>
    </row>
    <row r="590" spans="1:6" x14ac:dyDescent="0.55000000000000004">
      <c r="A590" s="42">
        <v>44441</v>
      </c>
      <c r="B590" s="43">
        <v>1482</v>
      </c>
      <c r="C590" s="45">
        <v>1498.8571428571429</v>
      </c>
      <c r="D590" s="43">
        <v>7</v>
      </c>
      <c r="E590" s="43">
        <v>1047</v>
      </c>
      <c r="F590" s="40"/>
    </row>
    <row r="591" spans="1:6" x14ac:dyDescent="0.55000000000000004">
      <c r="A591" s="42">
        <v>44442</v>
      </c>
      <c r="B591" s="43">
        <v>1662</v>
      </c>
      <c r="C591" s="45">
        <v>1522.4285714285713</v>
      </c>
      <c r="D591" s="43">
        <v>13</v>
      </c>
      <c r="E591" s="43">
        <v>1065</v>
      </c>
      <c r="F591" s="40"/>
    </row>
    <row r="592" spans="1:6" x14ac:dyDescent="0.55000000000000004">
      <c r="A592" s="42">
        <v>44443</v>
      </c>
      <c r="B592" s="43">
        <v>1760</v>
      </c>
      <c r="C592" s="45">
        <v>1556.2857142857142</v>
      </c>
      <c r="D592" s="43">
        <v>4</v>
      </c>
      <c r="E592" s="43">
        <v>1138</v>
      </c>
      <c r="F592" s="40"/>
    </row>
    <row r="593" spans="1:6" x14ac:dyDescent="0.55000000000000004">
      <c r="A593" s="42">
        <v>44444</v>
      </c>
      <c r="B593" s="43">
        <v>1688</v>
      </c>
      <c r="C593" s="45">
        <v>1622</v>
      </c>
      <c r="D593" s="43">
        <v>3</v>
      </c>
      <c r="E593" s="43">
        <v>1138</v>
      </c>
      <c r="F593" s="40"/>
    </row>
    <row r="594" spans="1:6" x14ac:dyDescent="0.55000000000000004">
      <c r="A594" s="42">
        <v>44445</v>
      </c>
      <c r="B594" s="43">
        <v>1546</v>
      </c>
      <c r="C594" s="45">
        <v>1660.5714285714287</v>
      </c>
      <c r="D594" s="43">
        <v>5</v>
      </c>
      <c r="E594" s="43">
        <v>1187</v>
      </c>
      <c r="F594" s="40"/>
    </row>
    <row r="595" spans="1:6" x14ac:dyDescent="0.55000000000000004">
      <c r="A595" s="42">
        <v>44446</v>
      </c>
      <c r="B595" s="43">
        <v>1494</v>
      </c>
      <c r="C595" s="45">
        <v>1695</v>
      </c>
      <c r="D595" s="43">
        <v>9</v>
      </c>
      <c r="E595" s="43">
        <v>1278</v>
      </c>
      <c r="F595" s="40"/>
    </row>
    <row r="596" spans="1:6" x14ac:dyDescent="0.55000000000000004">
      <c r="A596" s="42">
        <v>44447</v>
      </c>
      <c r="B596" s="43">
        <v>1722</v>
      </c>
      <c r="C596" s="45">
        <v>1740.2857142857142</v>
      </c>
      <c r="D596" s="43">
        <v>7</v>
      </c>
      <c r="E596" s="43">
        <v>1276</v>
      </c>
      <c r="F596" s="40"/>
    </row>
    <row r="597" spans="1:6" x14ac:dyDescent="0.55000000000000004">
      <c r="A597" s="42">
        <v>44448</v>
      </c>
      <c r="B597" s="43">
        <v>1752</v>
      </c>
      <c r="C597" s="45">
        <v>1738</v>
      </c>
      <c r="D597" s="43">
        <v>6</v>
      </c>
      <c r="E597" s="43">
        <v>1305</v>
      </c>
      <c r="F597" s="40"/>
    </row>
    <row r="598" spans="1:6" x14ac:dyDescent="0.55000000000000004">
      <c r="A598" s="42">
        <v>44449</v>
      </c>
      <c r="B598" s="43">
        <v>1903</v>
      </c>
      <c r="C598" s="45">
        <v>1767.2857142857142</v>
      </c>
      <c r="D598" s="43">
        <v>10</v>
      </c>
      <c r="E598" s="43">
        <v>1332</v>
      </c>
      <c r="F598" s="40"/>
    </row>
    <row r="599" spans="1:6" x14ac:dyDescent="0.55000000000000004">
      <c r="A599" s="42">
        <v>44450</v>
      </c>
      <c r="B599" s="43">
        <v>2077</v>
      </c>
      <c r="C599" s="45">
        <v>1783.2857142857142</v>
      </c>
      <c r="D599" s="43">
        <v>8</v>
      </c>
      <c r="E599" s="43">
        <v>1338</v>
      </c>
      <c r="F599" s="40"/>
    </row>
    <row r="600" spans="1:6" x14ac:dyDescent="0.55000000000000004">
      <c r="A600" s="42">
        <v>44451</v>
      </c>
      <c r="B600" s="43">
        <v>1672</v>
      </c>
      <c r="C600" s="45">
        <v>1780</v>
      </c>
      <c r="D600" s="43">
        <v>7</v>
      </c>
      <c r="E600" s="43">
        <v>1378</v>
      </c>
      <c r="F600" s="40"/>
    </row>
    <row r="601" spans="1:6" x14ac:dyDescent="0.55000000000000004">
      <c r="A601" s="42">
        <v>44452</v>
      </c>
      <c r="B601" s="43">
        <v>1751</v>
      </c>
      <c r="C601" s="45">
        <v>1799</v>
      </c>
      <c r="D601" s="43">
        <v>7</v>
      </c>
      <c r="E601" s="43">
        <v>1374</v>
      </c>
      <c r="F601" s="40"/>
    </row>
    <row r="602" spans="1:6" x14ac:dyDescent="0.55000000000000004">
      <c r="A602" s="42">
        <v>44453</v>
      </c>
      <c r="B602" s="43">
        <v>1606</v>
      </c>
      <c r="C602" s="45">
        <v>1788.5714285714287</v>
      </c>
      <c r="D602" s="43">
        <v>4</v>
      </c>
      <c r="E602" s="43">
        <v>1440</v>
      </c>
      <c r="F602" s="40"/>
    </row>
    <row r="603" spans="1:6" x14ac:dyDescent="0.55000000000000004">
      <c r="A603" s="42">
        <v>44454</v>
      </c>
      <c r="B603" s="43">
        <v>1699</v>
      </c>
      <c r="C603" s="45">
        <v>1761.1428571428571</v>
      </c>
      <c r="D603" s="43">
        <v>14</v>
      </c>
      <c r="E603" s="43">
        <v>1441</v>
      </c>
      <c r="F603" s="40"/>
    </row>
    <row r="604" spans="1:6" x14ac:dyDescent="0.55000000000000004">
      <c r="A604" s="42">
        <v>44455</v>
      </c>
      <c r="B604" s="43">
        <v>1885</v>
      </c>
      <c r="C604" s="45">
        <v>1752.2857142857142</v>
      </c>
      <c r="D604" s="43">
        <v>12</v>
      </c>
      <c r="E604" s="43">
        <v>1443</v>
      </c>
      <c r="F604" s="40"/>
    </row>
    <row r="605" spans="1:6" x14ac:dyDescent="0.55000000000000004">
      <c r="A605" s="42">
        <v>44456</v>
      </c>
      <c r="B605" s="43">
        <v>1830</v>
      </c>
      <c r="C605" s="45">
        <v>1718.5714285714287</v>
      </c>
      <c r="D605" s="43">
        <v>13</v>
      </c>
      <c r="E605" s="43">
        <v>1483</v>
      </c>
      <c r="F605" s="40"/>
    </row>
    <row r="606" spans="1:6" x14ac:dyDescent="0.55000000000000004">
      <c r="A606" s="42">
        <v>44457</v>
      </c>
      <c r="B606" s="43">
        <v>1885</v>
      </c>
      <c r="C606" s="45">
        <v>1723.8571428571429</v>
      </c>
      <c r="D606" s="43">
        <v>7</v>
      </c>
      <c r="E606" s="43">
        <v>1455</v>
      </c>
      <c r="F606" s="40"/>
    </row>
    <row r="607" spans="1:6" x14ac:dyDescent="0.55000000000000004">
      <c r="A607" s="42">
        <v>44458</v>
      </c>
      <c r="B607" s="43">
        <v>1610</v>
      </c>
      <c r="C607" s="45">
        <v>1721.7142857142858</v>
      </c>
      <c r="D607" s="43">
        <v>14</v>
      </c>
      <c r="E607" s="43">
        <v>1468</v>
      </c>
      <c r="F607" s="40"/>
    </row>
    <row r="608" spans="1:6" x14ac:dyDescent="0.55000000000000004">
      <c r="A608" s="42">
        <v>44459</v>
      </c>
      <c r="B608" s="43">
        <v>1515</v>
      </c>
      <c r="C608" s="45">
        <v>1716.5714285714287</v>
      </c>
      <c r="D608" s="43">
        <v>5</v>
      </c>
      <c r="E608" s="43">
        <v>1441</v>
      </c>
      <c r="F608" s="40"/>
    </row>
    <row r="609" spans="1:6" x14ac:dyDescent="0.55000000000000004">
      <c r="A609" s="42">
        <v>44460</v>
      </c>
      <c r="B609" s="43">
        <v>1643</v>
      </c>
      <c r="C609" s="45">
        <v>1711.8571428571429</v>
      </c>
      <c r="D609" s="43">
        <v>11</v>
      </c>
      <c r="E609" s="43">
        <v>1541</v>
      </c>
      <c r="F609" s="40"/>
    </row>
    <row r="610" spans="1:6" x14ac:dyDescent="0.55000000000000004">
      <c r="A610" s="42">
        <v>44461</v>
      </c>
      <c r="B610" s="43">
        <v>1684</v>
      </c>
      <c r="C610" s="45">
        <v>1712.1428571428571</v>
      </c>
      <c r="D610" s="43">
        <v>8</v>
      </c>
      <c r="E610" s="43">
        <v>1518</v>
      </c>
      <c r="F610" s="40"/>
    </row>
    <row r="611" spans="1:6" x14ac:dyDescent="0.55000000000000004">
      <c r="A611" s="42">
        <v>44462</v>
      </c>
      <c r="B611" s="43">
        <v>1849</v>
      </c>
      <c r="C611" s="45">
        <v>1735</v>
      </c>
      <c r="D611" s="43">
        <v>10</v>
      </c>
      <c r="E611" s="43">
        <v>1530</v>
      </c>
      <c r="F611" s="40"/>
    </row>
    <row r="612" spans="1:6" x14ac:dyDescent="0.55000000000000004">
      <c r="A612" s="42">
        <v>44463</v>
      </c>
      <c r="B612" s="43">
        <v>1797</v>
      </c>
      <c r="C612" s="45">
        <v>1734.7142857142858</v>
      </c>
      <c r="D612" s="43">
        <v>12</v>
      </c>
      <c r="E612" s="43">
        <v>1508</v>
      </c>
      <c r="F612" s="40"/>
    </row>
    <row r="613" spans="1:6" x14ac:dyDescent="0.55000000000000004">
      <c r="A613" s="42">
        <v>44464</v>
      </c>
      <c r="B613" s="43">
        <v>1887</v>
      </c>
      <c r="C613" s="45">
        <v>1750.4285714285713</v>
      </c>
      <c r="D613" s="43">
        <v>12</v>
      </c>
      <c r="E613" s="43">
        <v>1529</v>
      </c>
      <c r="F613" s="40"/>
    </row>
    <row r="614" spans="1:6" x14ac:dyDescent="0.55000000000000004">
      <c r="A614" s="42">
        <v>44465</v>
      </c>
      <c r="B614" s="43">
        <v>1770</v>
      </c>
      <c r="C614" s="45">
        <v>1772.5714285714287</v>
      </c>
      <c r="D614" s="43">
        <v>11</v>
      </c>
      <c r="E614" s="43">
        <v>1493</v>
      </c>
      <c r="F614" s="40"/>
    </row>
    <row r="615" spans="1:6" x14ac:dyDescent="0.55000000000000004">
      <c r="A615" s="42">
        <v>44466</v>
      </c>
      <c r="B615" s="43">
        <v>1513</v>
      </c>
      <c r="C615" s="45">
        <v>1854</v>
      </c>
      <c r="D615" s="43">
        <v>14</v>
      </c>
      <c r="E615" s="43">
        <v>1538</v>
      </c>
      <c r="F615" s="40"/>
    </row>
    <row r="616" spans="1:6" x14ac:dyDescent="0.55000000000000004">
      <c r="A616" s="42">
        <v>44467</v>
      </c>
      <c r="B616" s="43">
        <v>1753</v>
      </c>
      <c r="C616" s="45">
        <v>1892.4285714285713</v>
      </c>
      <c r="D616" s="43">
        <v>11</v>
      </c>
      <c r="E616" s="43">
        <v>1551</v>
      </c>
      <c r="F616" s="40"/>
    </row>
    <row r="617" spans="1:6" x14ac:dyDescent="0.55000000000000004">
      <c r="A617" s="42">
        <v>44468</v>
      </c>
      <c r="B617" s="43">
        <v>1839</v>
      </c>
      <c r="C617" s="45">
        <v>1960</v>
      </c>
      <c r="D617" s="43">
        <v>22</v>
      </c>
      <c r="E617" s="43">
        <v>1479</v>
      </c>
      <c r="F617" s="40"/>
    </row>
    <row r="618" spans="1:6" x14ac:dyDescent="0.55000000000000004">
      <c r="A618" s="42">
        <v>44469</v>
      </c>
      <c r="B618" s="43">
        <v>2419</v>
      </c>
      <c r="C618" s="45">
        <v>1983.1428571428571</v>
      </c>
      <c r="D618" s="43">
        <v>11</v>
      </c>
      <c r="E618" s="43">
        <v>1514</v>
      </c>
      <c r="F618" s="40"/>
    </row>
    <row r="619" spans="1:6" x14ac:dyDescent="0.55000000000000004">
      <c r="A619" s="42">
        <v>44470</v>
      </c>
      <c r="B619" s="43">
        <v>2066</v>
      </c>
      <c r="C619" s="45">
        <v>2058.7142857142858</v>
      </c>
      <c r="D619" s="43">
        <v>20</v>
      </c>
      <c r="E619" s="43">
        <v>1483</v>
      </c>
      <c r="F619" s="40"/>
    </row>
    <row r="620" spans="1:6" x14ac:dyDescent="0.55000000000000004">
      <c r="A620" s="42">
        <v>44471</v>
      </c>
      <c r="B620" s="43">
        <v>2360</v>
      </c>
      <c r="C620" s="45">
        <v>2152.1428571428573</v>
      </c>
      <c r="D620" s="43">
        <v>12</v>
      </c>
      <c r="E620" s="43">
        <v>1468</v>
      </c>
      <c r="F620" s="40"/>
    </row>
    <row r="621" spans="1:6" x14ac:dyDescent="0.55000000000000004">
      <c r="A621" s="42">
        <v>44472</v>
      </c>
      <c r="B621" s="43">
        <v>1932</v>
      </c>
      <c r="C621" s="45">
        <v>2181.5714285714284</v>
      </c>
      <c r="D621" s="43">
        <v>13</v>
      </c>
      <c r="E621" s="43">
        <v>1496</v>
      </c>
      <c r="F621" s="40"/>
    </row>
    <row r="622" spans="1:6" x14ac:dyDescent="0.55000000000000004">
      <c r="A622" s="42">
        <v>44473</v>
      </c>
      <c r="B622" s="43">
        <v>2042</v>
      </c>
      <c r="C622" s="45">
        <v>2160.7142857142858</v>
      </c>
      <c r="D622" s="43">
        <v>12</v>
      </c>
      <c r="E622" s="43">
        <v>1496</v>
      </c>
      <c r="F622" s="40"/>
    </row>
    <row r="623" spans="1:6" x14ac:dyDescent="0.55000000000000004">
      <c r="A623" s="42">
        <v>44474</v>
      </c>
      <c r="B623" s="43">
        <v>2407</v>
      </c>
      <c r="C623" s="45">
        <v>2226.5714285714284</v>
      </c>
      <c r="D623" s="43">
        <v>11</v>
      </c>
      <c r="E623" s="43">
        <v>1535</v>
      </c>
      <c r="F623" s="40"/>
    </row>
    <row r="624" spans="1:6" x14ac:dyDescent="0.55000000000000004">
      <c r="A624" s="42">
        <v>44475</v>
      </c>
      <c r="B624" s="43">
        <v>2045</v>
      </c>
      <c r="C624" s="45">
        <v>2257.4285714285716</v>
      </c>
      <c r="D624" s="43">
        <v>22</v>
      </c>
      <c r="E624" s="43">
        <v>1527</v>
      </c>
      <c r="F624" s="40"/>
    </row>
    <row r="625" spans="1:6" x14ac:dyDescent="0.55000000000000004">
      <c r="A625" s="42">
        <v>44476</v>
      </c>
      <c r="B625" s="43">
        <v>2273</v>
      </c>
      <c r="C625" s="45">
        <v>2324.5714285714284</v>
      </c>
      <c r="D625" s="43">
        <v>10</v>
      </c>
      <c r="E625" s="43">
        <v>1520</v>
      </c>
      <c r="F625" s="40"/>
    </row>
    <row r="626" spans="1:6" x14ac:dyDescent="0.55000000000000004">
      <c r="A626" s="42">
        <v>44477</v>
      </c>
      <c r="B626" s="43">
        <v>2527</v>
      </c>
      <c r="C626" s="45">
        <v>2339.5714285714284</v>
      </c>
      <c r="D626" s="43">
        <v>16</v>
      </c>
      <c r="E626" s="43">
        <v>1522</v>
      </c>
      <c r="F626" s="40"/>
    </row>
    <row r="627" spans="1:6" x14ac:dyDescent="0.55000000000000004">
      <c r="A627" s="42">
        <v>44478</v>
      </c>
      <c r="B627" s="43">
        <v>2576</v>
      </c>
      <c r="C627" s="45">
        <v>2261.5714285714284</v>
      </c>
      <c r="D627" s="43">
        <v>16</v>
      </c>
      <c r="E627" s="43">
        <v>1437</v>
      </c>
      <c r="F627" s="40"/>
    </row>
    <row r="628" spans="1:6" x14ac:dyDescent="0.55000000000000004">
      <c r="A628" s="42">
        <v>44479</v>
      </c>
      <c r="B628" s="43">
        <v>2402</v>
      </c>
      <c r="C628" s="45">
        <v>2265.8571428571427</v>
      </c>
      <c r="D628" s="43">
        <v>11</v>
      </c>
      <c r="E628" s="43">
        <v>1446</v>
      </c>
      <c r="F628" s="40"/>
    </row>
    <row r="629" spans="1:6" x14ac:dyDescent="0.55000000000000004">
      <c r="A629" s="42">
        <v>44480</v>
      </c>
      <c r="B629" s="43">
        <v>2147</v>
      </c>
      <c r="C629" s="45">
        <v>2334.2857142857142</v>
      </c>
      <c r="D629" s="43">
        <v>16</v>
      </c>
      <c r="E629" s="43">
        <v>1492</v>
      </c>
      <c r="F629" s="40"/>
    </row>
    <row r="630" spans="1:6" x14ac:dyDescent="0.55000000000000004">
      <c r="A630" s="42">
        <v>44481</v>
      </c>
      <c r="B630" s="43">
        <v>1861</v>
      </c>
      <c r="C630" s="45">
        <v>2347</v>
      </c>
      <c r="D630" s="43">
        <v>13</v>
      </c>
      <c r="E630" s="43">
        <v>1486</v>
      </c>
      <c r="F630" s="40"/>
    </row>
    <row r="631" spans="1:6" x14ac:dyDescent="0.55000000000000004">
      <c r="A631" s="42">
        <v>44482</v>
      </c>
      <c r="B631" s="43">
        <v>2075</v>
      </c>
      <c r="C631" s="45">
        <v>2313.5714285714284</v>
      </c>
      <c r="D631" s="43">
        <v>17</v>
      </c>
      <c r="E631" s="43">
        <v>1461</v>
      </c>
      <c r="F631" s="40"/>
    </row>
    <row r="632" spans="1:6" x14ac:dyDescent="0.55000000000000004">
      <c r="A632" s="42">
        <v>44483</v>
      </c>
      <c r="B632" s="43">
        <v>2752</v>
      </c>
      <c r="C632" s="45">
        <v>2280.7142857142858</v>
      </c>
      <c r="D632" s="43">
        <v>18</v>
      </c>
      <c r="E632" s="43">
        <v>1458</v>
      </c>
      <c r="F632" s="40"/>
    </row>
    <row r="633" spans="1:6" x14ac:dyDescent="0.55000000000000004">
      <c r="A633" s="42">
        <v>44484</v>
      </c>
      <c r="B633" s="43">
        <v>2616</v>
      </c>
      <c r="C633" s="45">
        <v>2286.2857142857142</v>
      </c>
      <c r="D633" s="43">
        <v>11</v>
      </c>
      <c r="E633" s="43">
        <v>1414</v>
      </c>
      <c r="F633" s="40"/>
    </row>
    <row r="634" spans="1:6" x14ac:dyDescent="0.55000000000000004">
      <c r="A634" s="42">
        <v>44485</v>
      </c>
      <c r="B634" s="43">
        <v>2342</v>
      </c>
      <c r="C634" s="45">
        <v>2312.8571428571427</v>
      </c>
      <c r="D634" s="43">
        <v>8</v>
      </c>
      <c r="E634" s="43">
        <v>1493</v>
      </c>
      <c r="F634" s="40"/>
    </row>
    <row r="635" spans="1:6" x14ac:dyDescent="0.55000000000000004">
      <c r="A635" s="42">
        <v>44486</v>
      </c>
      <c r="B635" s="43">
        <v>2172</v>
      </c>
      <c r="C635" s="45">
        <v>2323.5714285714284</v>
      </c>
      <c r="D635" s="43">
        <v>16</v>
      </c>
      <c r="E635" s="43">
        <v>1441</v>
      </c>
      <c r="F635" s="40"/>
    </row>
    <row r="636" spans="1:6" x14ac:dyDescent="0.55000000000000004">
      <c r="A636" s="42">
        <v>44487</v>
      </c>
      <c r="B636" s="43">
        <v>2186</v>
      </c>
      <c r="C636" s="45">
        <v>2308</v>
      </c>
      <c r="D636" s="43">
        <v>12</v>
      </c>
      <c r="E636" s="43">
        <v>1502</v>
      </c>
      <c r="F636" s="40"/>
    </row>
    <row r="637" spans="1:6" x14ac:dyDescent="0.55000000000000004">
      <c r="A637" s="42">
        <v>44488</v>
      </c>
      <c r="B637" s="43">
        <v>2047</v>
      </c>
      <c r="C637" s="45">
        <v>2294.7142857142858</v>
      </c>
      <c r="D637" s="43">
        <v>15</v>
      </c>
      <c r="E637" s="43">
        <v>1416</v>
      </c>
      <c r="F637" s="40"/>
    </row>
    <row r="638" spans="1:6" x14ac:dyDescent="0.55000000000000004">
      <c r="A638" s="42">
        <v>44489</v>
      </c>
      <c r="B638" s="43">
        <v>2150</v>
      </c>
      <c r="C638" s="45">
        <v>2261.1428571428573</v>
      </c>
      <c r="D638" s="43">
        <v>19</v>
      </c>
      <c r="E638" s="43">
        <v>1378</v>
      </c>
      <c r="F638" s="40"/>
    </row>
    <row r="639" spans="1:6" x14ac:dyDescent="0.55000000000000004">
      <c r="A639" s="42">
        <v>44490</v>
      </c>
      <c r="B639" s="43">
        <v>2643</v>
      </c>
      <c r="C639" s="45">
        <v>2271</v>
      </c>
      <c r="D639" s="43">
        <v>13</v>
      </c>
      <c r="E639" s="43">
        <v>1343</v>
      </c>
      <c r="F639" s="40"/>
    </row>
    <row r="640" spans="1:6" x14ac:dyDescent="0.55000000000000004">
      <c r="A640" s="42">
        <v>44491</v>
      </c>
      <c r="B640" s="43">
        <v>2523</v>
      </c>
      <c r="C640" s="45">
        <v>2210.7142857142858</v>
      </c>
      <c r="D640" s="43">
        <v>21</v>
      </c>
      <c r="E640" s="43">
        <v>1309</v>
      </c>
      <c r="F640" s="40"/>
    </row>
    <row r="641" spans="1:6" x14ac:dyDescent="0.55000000000000004">
      <c r="A641" s="42">
        <v>44492</v>
      </c>
      <c r="B641" s="43">
        <v>2107</v>
      </c>
      <c r="C641" s="45">
        <v>2176.5714285714284</v>
      </c>
      <c r="D641" s="43">
        <v>11</v>
      </c>
      <c r="E641" s="43">
        <v>1284</v>
      </c>
      <c r="F641" s="40"/>
    </row>
    <row r="642" spans="1:6" x14ac:dyDescent="0.55000000000000004">
      <c r="A642" s="42">
        <v>44493</v>
      </c>
      <c r="B642" s="43">
        <v>2241</v>
      </c>
      <c r="C642" s="45">
        <v>2133.7142857142858</v>
      </c>
      <c r="D642" s="43">
        <v>15</v>
      </c>
      <c r="E642" s="43">
        <v>1312</v>
      </c>
      <c r="F642" s="40"/>
    </row>
    <row r="643" spans="1:6" x14ac:dyDescent="0.55000000000000004">
      <c r="A643" s="42">
        <v>44494</v>
      </c>
      <c r="B643" s="43">
        <v>1764</v>
      </c>
      <c r="C643" s="45">
        <v>2074</v>
      </c>
      <c r="D643" s="43">
        <v>11</v>
      </c>
      <c r="E643" s="43">
        <v>1317</v>
      </c>
      <c r="F643" s="40"/>
    </row>
    <row r="644" spans="1:6" x14ac:dyDescent="0.55000000000000004">
      <c r="A644" s="42">
        <v>44495</v>
      </c>
      <c r="B644" s="43">
        <v>1808</v>
      </c>
      <c r="C644" s="45">
        <v>1990</v>
      </c>
      <c r="D644" s="43">
        <v>5</v>
      </c>
      <c r="E644" s="43">
        <v>1309</v>
      </c>
      <c r="F644" s="40"/>
    </row>
    <row r="645" spans="1:6" x14ac:dyDescent="0.55000000000000004">
      <c r="A645" s="42">
        <v>44496</v>
      </c>
      <c r="B645" s="43">
        <v>1850</v>
      </c>
      <c r="C645" s="45">
        <v>1917.7142857142858</v>
      </c>
      <c r="D645" s="43">
        <v>16</v>
      </c>
      <c r="E645" s="43">
        <v>1192</v>
      </c>
      <c r="F645" s="40"/>
    </row>
    <row r="646" spans="1:6" x14ac:dyDescent="0.55000000000000004">
      <c r="A646" s="42">
        <v>44497</v>
      </c>
      <c r="B646" s="43">
        <v>2225</v>
      </c>
      <c r="C646" s="45">
        <v>1772</v>
      </c>
      <c r="D646" s="43">
        <v>27</v>
      </c>
      <c r="E646" s="43">
        <v>1151</v>
      </c>
      <c r="F646" s="40"/>
    </row>
    <row r="647" spans="1:6" x14ac:dyDescent="0.55000000000000004">
      <c r="A647" s="42">
        <v>44498</v>
      </c>
      <c r="B647" s="43">
        <v>1935</v>
      </c>
      <c r="C647" s="45">
        <v>1750.4285714285713</v>
      </c>
      <c r="D647" s="43">
        <v>12</v>
      </c>
      <c r="E647" s="43">
        <v>1126</v>
      </c>
      <c r="F647" s="40"/>
    </row>
    <row r="648" spans="1:6" x14ac:dyDescent="0.55000000000000004">
      <c r="A648" s="42">
        <v>44499</v>
      </c>
      <c r="B648" s="43">
        <v>1601</v>
      </c>
      <c r="C648" s="45">
        <v>1659.2857142857142</v>
      </c>
      <c r="D648" s="43">
        <v>14</v>
      </c>
      <c r="E648" s="43">
        <v>1113</v>
      </c>
      <c r="F648" s="40"/>
    </row>
    <row r="649" spans="1:6" x14ac:dyDescent="0.55000000000000004">
      <c r="A649" s="42">
        <v>44500</v>
      </c>
      <c r="B649" s="43">
        <v>1221</v>
      </c>
      <c r="C649" s="45">
        <v>1558.7142857142858</v>
      </c>
      <c r="D649" s="43">
        <v>12</v>
      </c>
      <c r="E649" s="43">
        <v>1064</v>
      </c>
      <c r="F649" s="40"/>
    </row>
    <row r="650" spans="1:6" x14ac:dyDescent="0.55000000000000004">
      <c r="A650" s="42">
        <v>44501</v>
      </c>
      <c r="B650" s="43">
        <v>1613</v>
      </c>
      <c r="C650" s="45">
        <v>1465.5714285714287</v>
      </c>
      <c r="D650" s="43">
        <v>9</v>
      </c>
      <c r="E650" s="43">
        <v>1068</v>
      </c>
      <c r="F650" s="40"/>
    </row>
    <row r="651" spans="1:6" x14ac:dyDescent="0.55000000000000004">
      <c r="A651" s="42">
        <v>44502</v>
      </c>
      <c r="B651" s="43">
        <v>1170</v>
      </c>
      <c r="C651" s="45">
        <v>1417.8571428571429</v>
      </c>
      <c r="D651" s="43">
        <v>13</v>
      </c>
      <c r="E651" s="43">
        <v>1018</v>
      </c>
      <c r="F651" s="40"/>
    </row>
    <row r="652" spans="1:6" x14ac:dyDescent="0.55000000000000004">
      <c r="A652" s="42">
        <v>44503</v>
      </c>
      <c r="B652" s="43">
        <v>1146</v>
      </c>
      <c r="C652" s="45">
        <v>1412</v>
      </c>
      <c r="D652" s="43">
        <v>12</v>
      </c>
      <c r="E652" s="43">
        <v>983</v>
      </c>
      <c r="F652" s="40"/>
    </row>
    <row r="653" spans="1:6" x14ac:dyDescent="0.55000000000000004">
      <c r="A653" s="42">
        <v>44504</v>
      </c>
      <c r="B653" s="43">
        <v>1573</v>
      </c>
      <c r="C653" s="45">
        <v>1442.2857142857142</v>
      </c>
      <c r="D653" s="43">
        <v>13</v>
      </c>
      <c r="E653" s="43">
        <v>978</v>
      </c>
      <c r="F653" s="40"/>
    </row>
    <row r="654" spans="1:6" x14ac:dyDescent="0.55000000000000004">
      <c r="A654" s="42">
        <v>44505</v>
      </c>
      <c r="B654" s="43">
        <v>1601</v>
      </c>
      <c r="C654" s="45">
        <v>1401.2857142857142</v>
      </c>
      <c r="D654" s="43">
        <v>14</v>
      </c>
      <c r="E654" s="43">
        <v>931</v>
      </c>
      <c r="F654" s="40"/>
    </row>
    <row r="655" spans="1:6" x14ac:dyDescent="0.55000000000000004">
      <c r="A655" s="42">
        <v>44506</v>
      </c>
      <c r="B655" s="43">
        <v>1560</v>
      </c>
      <c r="C655" s="45">
        <v>1421.7142857142858</v>
      </c>
      <c r="D655" s="43">
        <v>10</v>
      </c>
      <c r="E655" s="43">
        <v>934</v>
      </c>
      <c r="F655" s="40"/>
    </row>
    <row r="656" spans="1:6" x14ac:dyDescent="0.55000000000000004">
      <c r="A656" s="42">
        <v>44507</v>
      </c>
      <c r="B656" s="43">
        <v>1433</v>
      </c>
      <c r="C656" s="45">
        <v>1434.1428571428571</v>
      </c>
      <c r="D656" s="43">
        <v>10</v>
      </c>
      <c r="E656" s="43">
        <v>851</v>
      </c>
      <c r="F656" s="40"/>
    </row>
    <row r="657" spans="1:6" x14ac:dyDescent="0.55000000000000004">
      <c r="A657" s="42">
        <v>44508</v>
      </c>
      <c r="B657" s="43">
        <v>1326</v>
      </c>
      <c r="C657" s="45">
        <v>1436.4285714285713</v>
      </c>
      <c r="D657" s="43">
        <v>12</v>
      </c>
      <c r="E657" s="43">
        <v>835</v>
      </c>
      <c r="F657" s="40"/>
    </row>
    <row r="658" spans="1:6" x14ac:dyDescent="0.55000000000000004">
      <c r="A658" s="42">
        <v>44509</v>
      </c>
      <c r="B658" s="43">
        <v>1313</v>
      </c>
      <c r="C658" s="45">
        <v>1410.8571428571429</v>
      </c>
      <c r="D658" s="43">
        <v>14</v>
      </c>
      <c r="E658" s="43">
        <v>851</v>
      </c>
      <c r="F658" s="40"/>
    </row>
    <row r="659" spans="1:6" x14ac:dyDescent="0.55000000000000004">
      <c r="A659" s="42">
        <v>44510</v>
      </c>
      <c r="B659" s="43">
        <v>1233</v>
      </c>
      <c r="C659" s="45">
        <v>1400.7142857142858</v>
      </c>
      <c r="D659" s="43">
        <v>17</v>
      </c>
      <c r="E659" s="43">
        <v>724</v>
      </c>
      <c r="F659" s="40"/>
    </row>
    <row r="660" spans="1:6" x14ac:dyDescent="0.55000000000000004">
      <c r="A660" s="42">
        <v>44511</v>
      </c>
      <c r="B660" s="43">
        <v>1589</v>
      </c>
      <c r="C660" s="45">
        <v>1355.4285714285713</v>
      </c>
      <c r="D660" s="43">
        <v>4</v>
      </c>
      <c r="E660" s="43">
        <v>702</v>
      </c>
      <c r="F660" s="40"/>
    </row>
    <row r="661" spans="1:6" x14ac:dyDescent="0.55000000000000004">
      <c r="A661" s="42">
        <v>44512</v>
      </c>
      <c r="B661" s="43">
        <v>1422</v>
      </c>
      <c r="C661" s="45">
        <v>1314.4285714285713</v>
      </c>
      <c r="D661" s="43">
        <v>11</v>
      </c>
      <c r="E661" s="43">
        <v>681</v>
      </c>
      <c r="F661" s="40"/>
    </row>
    <row r="662" spans="1:6" x14ac:dyDescent="0.55000000000000004">
      <c r="A662" s="42">
        <v>44513</v>
      </c>
      <c r="B662" s="43">
        <v>1489</v>
      </c>
      <c r="C662" s="45">
        <v>1274</v>
      </c>
      <c r="D662" s="43">
        <v>4</v>
      </c>
      <c r="E662" s="43">
        <v>654</v>
      </c>
      <c r="F662" s="40"/>
    </row>
    <row r="663" spans="1:6" x14ac:dyDescent="0.55000000000000004">
      <c r="A663" s="42">
        <v>44514</v>
      </c>
      <c r="B663" s="43">
        <v>1116</v>
      </c>
      <c r="C663" s="45">
        <v>1275.4285714285713</v>
      </c>
      <c r="D663" s="43">
        <v>5</v>
      </c>
      <c r="E663" s="43">
        <v>638</v>
      </c>
      <c r="F663" s="40"/>
    </row>
    <row r="664" spans="1:6" x14ac:dyDescent="0.55000000000000004">
      <c r="A664" s="42">
        <v>44515</v>
      </c>
      <c r="B664" s="43">
        <v>1039</v>
      </c>
      <c r="C664" s="45">
        <v>1234.2857142857142</v>
      </c>
      <c r="D664" s="43">
        <v>6</v>
      </c>
      <c r="E664" s="43">
        <v>615</v>
      </c>
      <c r="F664" s="40"/>
    </row>
    <row r="665" spans="1:6" x14ac:dyDescent="0.55000000000000004">
      <c r="A665" s="42">
        <v>44516</v>
      </c>
      <c r="B665" s="43">
        <v>1030</v>
      </c>
      <c r="C665" s="45">
        <v>1246.8571428571429</v>
      </c>
      <c r="D665" s="43">
        <v>10</v>
      </c>
      <c r="E665" s="43">
        <v>632</v>
      </c>
      <c r="F665" s="40"/>
    </row>
    <row r="666" spans="1:6" x14ac:dyDescent="0.55000000000000004">
      <c r="A666" s="42">
        <v>44517</v>
      </c>
      <c r="B666" s="43">
        <v>1243</v>
      </c>
      <c r="C666" s="45">
        <v>1229</v>
      </c>
      <c r="D666" s="43">
        <v>9</v>
      </c>
      <c r="E666" s="43">
        <v>598</v>
      </c>
      <c r="F666" s="40"/>
    </row>
    <row r="667" spans="1:6" x14ac:dyDescent="0.55000000000000004">
      <c r="A667" s="42">
        <v>44518</v>
      </c>
      <c r="B667" s="43">
        <v>1301</v>
      </c>
      <c r="C667" s="45">
        <v>1280.8571428571429</v>
      </c>
      <c r="D667" s="43">
        <v>15</v>
      </c>
      <c r="E667" s="43">
        <v>574</v>
      </c>
      <c r="F667" s="40"/>
    </row>
    <row r="668" spans="1:6" x14ac:dyDescent="0.55000000000000004">
      <c r="A668" s="42">
        <v>44519</v>
      </c>
      <c r="B668" s="43">
        <v>1510</v>
      </c>
      <c r="C668" s="45">
        <v>1307.1428571428571</v>
      </c>
      <c r="D668" s="43">
        <v>11</v>
      </c>
      <c r="E668" s="43">
        <v>559</v>
      </c>
      <c r="F668" s="40"/>
    </row>
    <row r="669" spans="1:6" x14ac:dyDescent="0.55000000000000004">
      <c r="A669" s="42">
        <v>44520</v>
      </c>
      <c r="B669" s="43">
        <v>1364</v>
      </c>
      <c r="C669" s="45">
        <v>1306.2857142857142</v>
      </c>
      <c r="D669" s="43">
        <v>5</v>
      </c>
      <c r="E669" s="43">
        <v>538</v>
      </c>
      <c r="F669" s="40"/>
    </row>
    <row r="670" spans="1:6" x14ac:dyDescent="0.55000000000000004">
      <c r="A670" s="42">
        <v>44521</v>
      </c>
      <c r="B670" s="43">
        <v>1479</v>
      </c>
      <c r="C670" s="45">
        <v>1337.7142857142858</v>
      </c>
      <c r="D670" s="43">
        <v>4</v>
      </c>
      <c r="E670" s="43">
        <v>547</v>
      </c>
      <c r="F670" s="40"/>
    </row>
    <row r="671" spans="1:6" x14ac:dyDescent="0.55000000000000004">
      <c r="A671" s="42">
        <v>44522</v>
      </c>
      <c r="B671" s="43">
        <v>1223</v>
      </c>
      <c r="C671" s="45">
        <v>1373.8571428571429</v>
      </c>
      <c r="D671" s="43">
        <v>6</v>
      </c>
      <c r="E671" s="43">
        <v>564</v>
      </c>
      <c r="F671" s="40"/>
    </row>
    <row r="672" spans="1:6" x14ac:dyDescent="0.55000000000000004">
      <c r="A672" s="42">
        <v>44523</v>
      </c>
      <c r="B672" s="43">
        <v>1024</v>
      </c>
      <c r="C672" s="45">
        <v>1391.4285714285713</v>
      </c>
      <c r="D672" s="43">
        <v>20</v>
      </c>
      <c r="E672" s="43">
        <v>550</v>
      </c>
      <c r="F672" s="40"/>
    </row>
    <row r="673" spans="1:6" x14ac:dyDescent="0.55000000000000004">
      <c r="A673" s="42">
        <v>44524</v>
      </c>
      <c r="B673" s="43">
        <v>1463</v>
      </c>
      <c r="C673" s="45">
        <v>1410.7142857142858</v>
      </c>
      <c r="D673" s="43">
        <v>5</v>
      </c>
      <c r="E673" s="43">
        <v>531</v>
      </c>
      <c r="F673" s="40"/>
    </row>
    <row r="674" spans="1:6" x14ac:dyDescent="0.55000000000000004">
      <c r="A674" s="42">
        <v>44525</v>
      </c>
      <c r="B674" s="43">
        <v>1554</v>
      </c>
      <c r="C674" s="45">
        <v>1379.1428571428571</v>
      </c>
      <c r="D674" s="43">
        <v>5</v>
      </c>
      <c r="E674" s="43">
        <v>563</v>
      </c>
      <c r="F674" s="40"/>
    </row>
    <row r="675" spans="1:6" x14ac:dyDescent="0.55000000000000004">
      <c r="A675" s="42">
        <v>44526</v>
      </c>
      <c r="B675" s="43">
        <v>1633</v>
      </c>
      <c r="C675" s="45">
        <v>1372.1428571428571</v>
      </c>
      <c r="D675" s="43">
        <v>7</v>
      </c>
      <c r="E675" s="43">
        <v>557</v>
      </c>
      <c r="F675" s="40"/>
    </row>
    <row r="676" spans="1:6" x14ac:dyDescent="0.55000000000000004">
      <c r="A676" s="42">
        <v>44527</v>
      </c>
      <c r="B676" s="43">
        <v>1499</v>
      </c>
      <c r="C676" s="45">
        <v>1383.8571428571429</v>
      </c>
      <c r="D676" s="43">
        <v>5</v>
      </c>
      <c r="E676" s="43">
        <v>536</v>
      </c>
      <c r="F676" s="40"/>
    </row>
    <row r="677" spans="1:6" x14ac:dyDescent="0.55000000000000004">
      <c r="A677" s="42">
        <v>44528</v>
      </c>
      <c r="B677" s="43">
        <v>1258</v>
      </c>
      <c r="C677" s="45">
        <v>1380.5714285714287</v>
      </c>
      <c r="D677" s="43">
        <v>4</v>
      </c>
      <c r="E677" s="43">
        <v>512</v>
      </c>
      <c r="F677" s="40"/>
    </row>
    <row r="678" spans="1:6" x14ac:dyDescent="0.55000000000000004">
      <c r="A678" s="42">
        <v>44529</v>
      </c>
      <c r="B678" s="43">
        <v>1174</v>
      </c>
      <c r="C678" s="45">
        <v>1404.5714285714287</v>
      </c>
      <c r="D678" s="43">
        <v>3</v>
      </c>
      <c r="E678" s="43">
        <v>542</v>
      </c>
      <c r="F678" s="40"/>
    </row>
    <row r="679" spans="1:6" x14ac:dyDescent="0.55000000000000004">
      <c r="A679" s="46">
        <v>44530</v>
      </c>
      <c r="B679" s="47">
        <v>1106</v>
      </c>
      <c r="C679" s="48">
        <v>1391.5714285714287</v>
      </c>
      <c r="D679" s="47">
        <v>9</v>
      </c>
      <c r="E679" s="47">
        <v>543</v>
      </c>
      <c r="F679" s="40"/>
    </row>
    <row r="680" spans="1:6" x14ac:dyDescent="0.55000000000000004">
      <c r="A680" s="49" t="s">
        <v>35</v>
      </c>
      <c r="C680" s="45"/>
      <c r="E680" s="43"/>
      <c r="F680" s="40"/>
    </row>
    <row r="681" spans="1:6" x14ac:dyDescent="0.55000000000000004">
      <c r="A681" s="35" t="s">
        <v>36</v>
      </c>
      <c r="C681" s="45"/>
      <c r="E681" s="43"/>
      <c r="F681" s="40"/>
    </row>
    <row r="682" spans="1:6" x14ac:dyDescent="0.55000000000000004">
      <c r="A682" s="35" t="s">
        <v>56</v>
      </c>
      <c r="C682" s="45"/>
      <c r="E682" s="43"/>
      <c r="F682" s="40"/>
    </row>
    <row r="683" spans="1:6" x14ac:dyDescent="0.55000000000000004">
      <c r="A683" s="35" t="s">
        <v>57</v>
      </c>
      <c r="C683" s="45"/>
      <c r="E683" s="43"/>
      <c r="F683" s="40"/>
    </row>
    <row r="684" spans="1:6" x14ac:dyDescent="0.55000000000000004">
      <c r="A684" s="13" t="s">
        <v>50</v>
      </c>
      <c r="C684" s="45"/>
      <c r="E684" s="43"/>
      <c r="F684" s="40"/>
    </row>
  </sheetData>
  <hyperlinks>
    <hyperlink ref="I1" location="Contents!A1" display="Return to contents page" xr:uid="{D6C39C19-50D2-4AA5-AC40-958E6B5E5041}"/>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0097D-A59F-4636-A0CB-C78DB4537E4C}">
  <dimension ref="A1:N8"/>
  <sheetViews>
    <sheetView showGridLines="0" workbookViewId="0"/>
  </sheetViews>
  <sheetFormatPr defaultRowHeight="14.4" x14ac:dyDescent="0.55000000000000004"/>
  <cols>
    <col min="2" max="2" width="10.26171875" customWidth="1"/>
  </cols>
  <sheetData>
    <row r="1" spans="1:14" x14ac:dyDescent="0.55000000000000004">
      <c r="A1" s="134" t="s">
        <v>313</v>
      </c>
      <c r="N1" s="2" t="s">
        <v>887</v>
      </c>
    </row>
    <row r="2" spans="1:14" x14ac:dyDescent="0.55000000000000004">
      <c r="A2" s="371"/>
      <c r="B2" s="371"/>
    </row>
    <row r="3" spans="1:14" x14ac:dyDescent="0.55000000000000004">
      <c r="A3" s="399" t="s">
        <v>304</v>
      </c>
      <c r="B3" s="399" t="s">
        <v>315</v>
      </c>
    </row>
    <row r="4" spans="1:14" x14ac:dyDescent="0.55000000000000004">
      <c r="A4" s="372">
        <v>43891</v>
      </c>
      <c r="B4" s="373">
        <v>0.53641732283464572</v>
      </c>
    </row>
    <row r="5" spans="1:14" x14ac:dyDescent="0.55000000000000004">
      <c r="A5" s="372">
        <v>43922</v>
      </c>
      <c r="B5" s="373">
        <v>23.527926790785735</v>
      </c>
    </row>
    <row r="6" spans="1:14" x14ac:dyDescent="0.55000000000000004">
      <c r="A6" s="372">
        <v>43952</v>
      </c>
      <c r="B6" s="373">
        <v>17.41253051261188</v>
      </c>
    </row>
    <row r="7" spans="1:14" x14ac:dyDescent="0.55000000000000004">
      <c r="A7" s="372">
        <v>43983</v>
      </c>
      <c r="B7" s="373">
        <v>9.9801805769654273</v>
      </c>
    </row>
    <row r="8" spans="1:14" x14ac:dyDescent="0.55000000000000004">
      <c r="A8" s="371"/>
      <c r="B8" s="371"/>
    </row>
  </sheetData>
  <hyperlinks>
    <hyperlink ref="N1" location="Contents!A1" display="Return to contents page" xr:uid="{16DCCD51-8F80-4B1E-B697-7A6D7E58D072}"/>
  </hyperlink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A858-EB5D-4CE0-A53C-1B3FB0E2F8BF}">
  <dimension ref="A1:K13"/>
  <sheetViews>
    <sheetView showGridLines="0" workbookViewId="0"/>
  </sheetViews>
  <sheetFormatPr defaultRowHeight="14.4" x14ac:dyDescent="0.55000000000000004"/>
  <sheetData>
    <row r="1" spans="1:11" x14ac:dyDescent="0.55000000000000004">
      <c r="A1" s="134" t="s">
        <v>316</v>
      </c>
      <c r="K1" s="2" t="s">
        <v>887</v>
      </c>
    </row>
    <row r="3" spans="1:11" x14ac:dyDescent="0.55000000000000004">
      <c r="A3" s="398" t="s">
        <v>318</v>
      </c>
      <c r="B3" s="398" t="s">
        <v>65</v>
      </c>
    </row>
    <row r="4" spans="1:11" x14ac:dyDescent="0.55000000000000004">
      <c r="A4" s="168" t="s">
        <v>319</v>
      </c>
      <c r="B4" s="169">
        <v>96579</v>
      </c>
    </row>
    <row r="5" spans="1:11" x14ac:dyDescent="0.55000000000000004">
      <c r="A5" s="168" t="s">
        <v>320</v>
      </c>
      <c r="B5" s="169">
        <v>122161</v>
      </c>
    </row>
    <row r="6" spans="1:11" x14ac:dyDescent="0.55000000000000004">
      <c r="A6" s="168" t="s">
        <v>321</v>
      </c>
      <c r="B6" s="169">
        <v>150354</v>
      </c>
    </row>
    <row r="7" spans="1:11" x14ac:dyDescent="0.55000000000000004">
      <c r="A7" s="168" t="s">
        <v>322</v>
      </c>
      <c r="B7" s="169">
        <v>171786</v>
      </c>
    </row>
    <row r="8" spans="1:11" x14ac:dyDescent="0.55000000000000004">
      <c r="A8" s="168" t="s">
        <v>323</v>
      </c>
      <c r="B8" s="169">
        <v>196759</v>
      </c>
    </row>
    <row r="9" spans="1:11" x14ac:dyDescent="0.55000000000000004">
      <c r="A9" s="168" t="s">
        <v>324</v>
      </c>
      <c r="B9" s="169">
        <v>217678</v>
      </c>
    </row>
    <row r="10" spans="1:11" x14ac:dyDescent="0.55000000000000004">
      <c r="A10" s="168" t="s">
        <v>309</v>
      </c>
      <c r="B10" s="169">
        <v>237849</v>
      </c>
    </row>
    <row r="11" spans="1:11" x14ac:dyDescent="0.55000000000000004">
      <c r="A11" s="168" t="s">
        <v>310</v>
      </c>
      <c r="B11" s="169">
        <v>248213</v>
      </c>
    </row>
    <row r="12" spans="1:11" x14ac:dyDescent="0.55000000000000004">
      <c r="A12" s="168" t="s">
        <v>311</v>
      </c>
      <c r="B12" s="169">
        <v>247369</v>
      </c>
    </row>
    <row r="13" spans="1:11" x14ac:dyDescent="0.55000000000000004">
      <c r="A13" s="168" t="s">
        <v>325</v>
      </c>
      <c r="B13" s="169">
        <v>244567</v>
      </c>
    </row>
  </sheetData>
  <hyperlinks>
    <hyperlink ref="K1" location="Contents!A1" display="Return to contents page" xr:uid="{5E4896C9-1911-4A24-BC6B-731001FCFF47}"/>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5065E-E901-4A82-8D3B-BBC2B00E3136}">
  <dimension ref="A1:L13"/>
  <sheetViews>
    <sheetView showGridLines="0" workbookViewId="0"/>
  </sheetViews>
  <sheetFormatPr defaultRowHeight="14.4" x14ac:dyDescent="0.55000000000000004"/>
  <sheetData>
    <row r="1" spans="1:12" x14ac:dyDescent="0.55000000000000004">
      <c r="A1" s="134" t="s">
        <v>317</v>
      </c>
      <c r="L1" s="2" t="s">
        <v>887</v>
      </c>
    </row>
    <row r="3" spans="1:12" x14ac:dyDescent="0.55000000000000004">
      <c r="A3" s="398" t="s">
        <v>318</v>
      </c>
      <c r="B3" s="398" t="s">
        <v>326</v>
      </c>
    </row>
    <row r="4" spans="1:12" x14ac:dyDescent="0.55000000000000004">
      <c r="A4" s="168" t="s">
        <v>319</v>
      </c>
      <c r="B4" s="170">
        <v>142.72435205901738</v>
      </c>
    </row>
    <row r="5" spans="1:12" x14ac:dyDescent="0.55000000000000004">
      <c r="A5" s="168" t="s">
        <v>320</v>
      </c>
      <c r="B5" s="170">
        <v>176.7814207373502</v>
      </c>
    </row>
    <row r="6" spans="1:12" x14ac:dyDescent="0.55000000000000004">
      <c r="A6" s="168" t="s">
        <v>321</v>
      </c>
      <c r="B6" s="170">
        <v>213.02333489182641</v>
      </c>
    </row>
    <row r="7" spans="1:12" x14ac:dyDescent="0.55000000000000004">
      <c r="A7" s="168" t="s">
        <v>322</v>
      </c>
      <c r="B7" s="170">
        <v>238.15521415960609</v>
      </c>
    </row>
    <row r="8" spans="1:12" x14ac:dyDescent="0.55000000000000004">
      <c r="A8" s="168" t="s">
        <v>323</v>
      </c>
      <c r="B8" s="170">
        <v>266.97213847452241</v>
      </c>
    </row>
    <row r="9" spans="1:12" x14ac:dyDescent="0.55000000000000004">
      <c r="A9" s="168" t="s">
        <v>324</v>
      </c>
      <c r="B9" s="170">
        <v>289.03187771534186</v>
      </c>
    </row>
    <row r="10" spans="1:12" x14ac:dyDescent="0.55000000000000004">
      <c r="A10" s="168" t="s">
        <v>309</v>
      </c>
      <c r="B10" s="170">
        <v>309.14111438139349</v>
      </c>
    </row>
    <row r="11" spans="1:12" x14ac:dyDescent="0.55000000000000004">
      <c r="A11" s="168" t="s">
        <v>310</v>
      </c>
      <c r="B11" s="170">
        <v>315.53469333274006</v>
      </c>
    </row>
    <row r="12" spans="1:12" x14ac:dyDescent="0.55000000000000004">
      <c r="A12" s="168" t="s">
        <v>311</v>
      </c>
      <c r="B12" s="170">
        <v>307.67709508463429</v>
      </c>
    </row>
    <row r="13" spans="1:12" x14ac:dyDescent="0.55000000000000004">
      <c r="A13" s="168" t="s">
        <v>325</v>
      </c>
      <c r="B13" s="170">
        <v>297.63086237583093</v>
      </c>
    </row>
  </sheetData>
  <hyperlinks>
    <hyperlink ref="L1" location="Contents!A1" display="Return to contents page" xr:uid="{DD38D809-9752-469F-84CD-888AF56DE8A6}"/>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B879-6D11-4E81-BBEB-2A0EF22A85C8}">
  <dimension ref="A1:M9"/>
  <sheetViews>
    <sheetView showGridLines="0" workbookViewId="0">
      <selection activeCell="B10" sqref="B10"/>
    </sheetView>
  </sheetViews>
  <sheetFormatPr defaultRowHeight="14.4" x14ac:dyDescent="0.55000000000000004"/>
  <cols>
    <col min="1" max="1" width="7.15625" customWidth="1"/>
  </cols>
  <sheetData>
    <row r="1" spans="1:13" x14ac:dyDescent="0.55000000000000004">
      <c r="A1" s="134" t="s">
        <v>332</v>
      </c>
      <c r="M1" s="2" t="s">
        <v>887</v>
      </c>
    </row>
    <row r="4" spans="1:13" x14ac:dyDescent="0.55000000000000004">
      <c r="A4" s="377" t="s">
        <v>327</v>
      </c>
      <c r="B4" s="173" t="s">
        <v>310</v>
      </c>
      <c r="C4" s="173" t="s">
        <v>311</v>
      </c>
      <c r="D4" s="173" t="s">
        <v>325</v>
      </c>
    </row>
    <row r="5" spans="1:13" x14ac:dyDescent="0.55000000000000004">
      <c r="A5" s="43" t="s">
        <v>193</v>
      </c>
      <c r="B5" s="100">
        <v>290.01106952717305</v>
      </c>
      <c r="C5" s="100">
        <v>273.15123251165892</v>
      </c>
      <c r="D5" s="100">
        <v>258.06516482245831</v>
      </c>
    </row>
    <row r="6" spans="1:13" x14ac:dyDescent="0.55000000000000004">
      <c r="A6" s="43" t="s">
        <v>328</v>
      </c>
      <c r="B6" s="100">
        <v>280.41579996533193</v>
      </c>
      <c r="C6" s="100">
        <v>263.31454728121588</v>
      </c>
      <c r="D6" s="100">
        <v>252.14533065683509</v>
      </c>
    </row>
    <row r="7" spans="1:13" x14ac:dyDescent="0.55000000000000004">
      <c r="A7" s="43" t="s">
        <v>329</v>
      </c>
      <c r="B7" s="100">
        <v>241.80036036928567</v>
      </c>
      <c r="C7" s="100">
        <v>237.60601128339431</v>
      </c>
      <c r="D7" s="100">
        <v>224.58112124931603</v>
      </c>
    </row>
    <row r="8" spans="1:13" x14ac:dyDescent="0.55000000000000004">
      <c r="A8" s="43" t="s">
        <v>330</v>
      </c>
      <c r="B8" s="100">
        <v>299.65260979411926</v>
      </c>
      <c r="C8" s="100">
        <v>297.58283345269149</v>
      </c>
      <c r="D8" s="100">
        <v>280.45916173211151</v>
      </c>
    </row>
    <row r="9" spans="1:13" x14ac:dyDescent="0.55000000000000004">
      <c r="A9" s="43" t="s">
        <v>331</v>
      </c>
      <c r="B9" s="100">
        <v>411.36393502279464</v>
      </c>
      <c r="C9" s="100">
        <v>411.26274932822241</v>
      </c>
      <c r="D9" s="100">
        <v>390.88826695748531</v>
      </c>
    </row>
  </sheetData>
  <hyperlinks>
    <hyperlink ref="M1" location="Contents!A1" display="Return to contents page" xr:uid="{7EAEFF5B-E182-4594-B6FA-6B4E0D304951}"/>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D4327-8C63-450D-BB22-5D49B010A851}">
  <dimension ref="A1:Q5"/>
  <sheetViews>
    <sheetView showGridLines="0" workbookViewId="0"/>
  </sheetViews>
  <sheetFormatPr defaultRowHeight="14.4" x14ac:dyDescent="0.55000000000000004"/>
  <sheetData>
    <row r="1" spans="1:17" ht="18" customHeight="1" x14ac:dyDescent="0.55000000000000004">
      <c r="A1" s="172" t="s">
        <v>333</v>
      </c>
      <c r="Q1" s="2" t="s">
        <v>887</v>
      </c>
    </row>
    <row r="2" spans="1:17" x14ac:dyDescent="0.55000000000000004">
      <c r="A2" s="171"/>
    </row>
    <row r="3" spans="1:17" x14ac:dyDescent="0.55000000000000004">
      <c r="A3" s="377"/>
      <c r="B3" s="173" t="s">
        <v>172</v>
      </c>
    </row>
    <row r="4" spans="1:17" x14ac:dyDescent="0.55000000000000004">
      <c r="A4" s="174" t="s">
        <v>157</v>
      </c>
      <c r="B4">
        <v>7.9</v>
      </c>
    </row>
    <row r="5" spans="1:17" x14ac:dyDescent="0.55000000000000004">
      <c r="A5" s="174" t="s">
        <v>158</v>
      </c>
      <c r="B5">
        <v>9.6</v>
      </c>
    </row>
  </sheetData>
  <hyperlinks>
    <hyperlink ref="Q1" location="Contents!A1" display="Return to contents page" xr:uid="{D908EF8D-BFD2-4420-A365-975248A37107}"/>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FFA6F-2458-4D47-923A-6F6EAECB44D8}">
  <dimension ref="A1:Q11"/>
  <sheetViews>
    <sheetView showGridLines="0" workbookViewId="0"/>
  </sheetViews>
  <sheetFormatPr defaultRowHeight="14.4" x14ac:dyDescent="0.55000000000000004"/>
  <sheetData>
    <row r="1" spans="1:17" x14ac:dyDescent="0.55000000000000004">
      <c r="A1" s="134" t="s">
        <v>334</v>
      </c>
      <c r="Q1" s="2" t="s">
        <v>887</v>
      </c>
    </row>
    <row r="3" spans="1:17" x14ac:dyDescent="0.55000000000000004">
      <c r="A3" s="377"/>
      <c r="B3" s="173" t="s">
        <v>335</v>
      </c>
    </row>
    <row r="4" spans="1:17" x14ac:dyDescent="0.55000000000000004">
      <c r="A4" s="144" t="s">
        <v>336</v>
      </c>
      <c r="B4">
        <v>4.7</v>
      </c>
    </row>
    <row r="5" spans="1:17" x14ac:dyDescent="0.55000000000000004">
      <c r="A5" s="143" t="s">
        <v>337</v>
      </c>
      <c r="B5">
        <v>6.8</v>
      </c>
    </row>
    <row r="6" spans="1:17" x14ac:dyDescent="0.55000000000000004">
      <c r="A6" t="s">
        <v>338</v>
      </c>
      <c r="B6">
        <v>8.4</v>
      </c>
    </row>
    <row r="7" spans="1:17" x14ac:dyDescent="0.55000000000000004">
      <c r="A7" s="144" t="s">
        <v>339</v>
      </c>
      <c r="B7">
        <v>9.8000000000000007</v>
      </c>
    </row>
    <row r="8" spans="1:17" x14ac:dyDescent="0.55000000000000004">
      <c r="A8" s="144" t="s">
        <v>340</v>
      </c>
      <c r="B8">
        <v>10</v>
      </c>
    </row>
    <row r="9" spans="1:17" x14ac:dyDescent="0.55000000000000004">
      <c r="A9" s="144" t="s">
        <v>341</v>
      </c>
      <c r="B9">
        <v>10</v>
      </c>
    </row>
    <row r="10" spans="1:17" x14ac:dyDescent="0.55000000000000004">
      <c r="A10" s="144" t="s">
        <v>342</v>
      </c>
      <c r="B10">
        <v>10.3</v>
      </c>
    </row>
    <row r="11" spans="1:17" x14ac:dyDescent="0.55000000000000004">
      <c r="A11" t="s">
        <v>343</v>
      </c>
      <c r="B11">
        <v>9.4</v>
      </c>
    </row>
  </sheetData>
  <hyperlinks>
    <hyperlink ref="Q1" location="Contents!A1" display="Return to contents page" xr:uid="{436B599A-214C-43BD-A415-0ED38AF01609}"/>
  </hyperlinks>
  <pageMargins left="0.7" right="0.7" top="0.75" bottom="0.75" header="0.3" footer="0.3"/>
  <ignoredErrors>
    <ignoredError sqref="A5" twoDigitTextYear="1"/>
  </ignoredErrors>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61DD6-E9A4-49CD-AFD1-E5E9257E7FA7}">
  <dimension ref="A1:R8"/>
  <sheetViews>
    <sheetView showGridLines="0" workbookViewId="0">
      <selection activeCell="B3" sqref="A3:B3"/>
    </sheetView>
  </sheetViews>
  <sheetFormatPr defaultRowHeight="14.4" x14ac:dyDescent="0.55000000000000004"/>
  <cols>
    <col min="1" max="1" width="14.26171875" customWidth="1"/>
  </cols>
  <sheetData>
    <row r="1" spans="1:18" x14ac:dyDescent="0.55000000000000004">
      <c r="A1" s="134" t="s">
        <v>701</v>
      </c>
      <c r="R1" s="2" t="s">
        <v>887</v>
      </c>
    </row>
    <row r="3" spans="1:18" x14ac:dyDescent="0.55000000000000004">
      <c r="A3" s="377"/>
      <c r="B3" s="173" t="s">
        <v>172</v>
      </c>
    </row>
    <row r="4" spans="1:18" x14ac:dyDescent="0.55000000000000004">
      <c r="A4" t="s">
        <v>344</v>
      </c>
      <c r="B4" s="130">
        <v>9.109893794799353</v>
      </c>
    </row>
    <row r="5" spans="1:18" x14ac:dyDescent="0.55000000000000004">
      <c r="A5" t="s">
        <v>345</v>
      </c>
      <c r="B5">
        <v>10.8</v>
      </c>
    </row>
    <row r="6" spans="1:18" x14ac:dyDescent="0.55000000000000004">
      <c r="A6" t="s">
        <v>346</v>
      </c>
      <c r="B6">
        <v>7.7</v>
      </c>
    </row>
    <row r="7" spans="1:18" x14ac:dyDescent="0.55000000000000004">
      <c r="A7" t="s">
        <v>347</v>
      </c>
      <c r="B7" s="130">
        <v>6.3</v>
      </c>
    </row>
    <row r="8" spans="1:18" x14ac:dyDescent="0.55000000000000004">
      <c r="A8" t="s">
        <v>348</v>
      </c>
      <c r="B8">
        <v>3.6</v>
      </c>
    </row>
  </sheetData>
  <hyperlinks>
    <hyperlink ref="R1" location="Contents!A1" display="Return to contents page" xr:uid="{7F4D616B-5E13-44B0-9B5B-55463656D8AD}"/>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850C4-CCA0-4FC9-93D3-74C1027A20BB}">
  <dimension ref="A1:R11"/>
  <sheetViews>
    <sheetView showGridLines="0" workbookViewId="0"/>
  </sheetViews>
  <sheetFormatPr defaultRowHeight="14.4" x14ac:dyDescent="0.55000000000000004"/>
  <sheetData>
    <row r="1" spans="1:18" x14ac:dyDescent="0.55000000000000004">
      <c r="A1" s="134" t="s">
        <v>702</v>
      </c>
      <c r="R1" s="2" t="s">
        <v>887</v>
      </c>
    </row>
    <row r="3" spans="1:18" x14ac:dyDescent="0.55000000000000004">
      <c r="A3" s="377"/>
      <c r="B3" s="400" t="s">
        <v>172</v>
      </c>
    </row>
    <row r="4" spans="1:18" x14ac:dyDescent="0.55000000000000004">
      <c r="A4" s="175" t="s">
        <v>41</v>
      </c>
      <c r="B4" s="130">
        <v>9.9</v>
      </c>
    </row>
    <row r="5" spans="1:18" x14ac:dyDescent="0.55000000000000004">
      <c r="A5" s="175" t="s">
        <v>46</v>
      </c>
      <c r="B5" s="130">
        <v>11.1</v>
      </c>
    </row>
    <row r="6" spans="1:18" x14ac:dyDescent="0.55000000000000004">
      <c r="A6" s="175" t="s">
        <v>43</v>
      </c>
      <c r="B6" s="130">
        <v>7.7</v>
      </c>
    </row>
    <row r="7" spans="1:18" x14ac:dyDescent="0.55000000000000004">
      <c r="A7" s="175" t="s">
        <v>47</v>
      </c>
      <c r="B7" s="130">
        <v>7.3</v>
      </c>
    </row>
    <row r="8" spans="1:18" x14ac:dyDescent="0.55000000000000004">
      <c r="A8" s="175" t="s">
        <v>44</v>
      </c>
      <c r="B8" s="130">
        <v>8.4</v>
      </c>
    </row>
    <row r="9" spans="1:18" x14ac:dyDescent="0.55000000000000004">
      <c r="A9" s="175" t="s">
        <v>45</v>
      </c>
      <c r="B9" s="130">
        <v>13.4</v>
      </c>
    </row>
    <row r="10" spans="1:18" x14ac:dyDescent="0.55000000000000004">
      <c r="A10" s="175" t="s">
        <v>40</v>
      </c>
      <c r="B10" s="130">
        <v>8.6</v>
      </c>
    </row>
    <row r="11" spans="1:18" x14ac:dyDescent="0.55000000000000004">
      <c r="A11" s="175" t="s">
        <v>42</v>
      </c>
      <c r="B11" s="130">
        <v>3.4</v>
      </c>
    </row>
  </sheetData>
  <hyperlinks>
    <hyperlink ref="R1" location="Contents!A1" display="Return to contents page" xr:uid="{F51FFE17-59C0-4479-A56E-726EE4B99E07}"/>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DCD8-3C08-432C-AE5D-C635A35065C2}">
  <dimension ref="A1:K54"/>
  <sheetViews>
    <sheetView showGridLines="0" workbookViewId="0">
      <selection activeCell="A3" sqref="A3"/>
    </sheetView>
  </sheetViews>
  <sheetFormatPr defaultRowHeight="14.4" x14ac:dyDescent="0.55000000000000004"/>
  <cols>
    <col min="1" max="1" width="18" customWidth="1"/>
  </cols>
  <sheetData>
    <row r="1" spans="1:11" x14ac:dyDescent="0.55000000000000004">
      <c r="A1" s="172" t="s">
        <v>349</v>
      </c>
      <c r="K1" s="2" t="s">
        <v>887</v>
      </c>
    </row>
    <row r="3" spans="1:11" x14ac:dyDescent="0.55000000000000004">
      <c r="A3" s="158" t="s">
        <v>350</v>
      </c>
      <c r="B3" s="176" t="s">
        <v>351</v>
      </c>
      <c r="C3" s="176" t="s">
        <v>352</v>
      </c>
      <c r="D3" s="176" t="s">
        <v>353</v>
      </c>
    </row>
    <row r="4" spans="1:11" x14ac:dyDescent="0.55000000000000004">
      <c r="A4" s="174" t="s">
        <v>354</v>
      </c>
      <c r="B4" s="177">
        <v>1340</v>
      </c>
      <c r="C4" s="177">
        <v>1478</v>
      </c>
      <c r="D4" s="177">
        <v>1698</v>
      </c>
    </row>
    <row r="5" spans="1:11" x14ac:dyDescent="0.55000000000000004">
      <c r="A5" s="174"/>
      <c r="B5" s="177">
        <v>1353</v>
      </c>
      <c r="C5" s="177">
        <v>1408</v>
      </c>
      <c r="D5" s="177">
        <v>1652</v>
      </c>
    </row>
    <row r="6" spans="1:11" x14ac:dyDescent="0.55000000000000004">
      <c r="A6" s="174"/>
      <c r="B6" s="177">
        <v>1389</v>
      </c>
      <c r="C6" s="177">
        <v>1452</v>
      </c>
      <c r="D6" s="177">
        <v>1689</v>
      </c>
    </row>
    <row r="7" spans="1:11" x14ac:dyDescent="0.55000000000000004">
      <c r="A7" s="174"/>
      <c r="B7" s="177">
        <v>1412</v>
      </c>
      <c r="C7" s="177">
        <v>1502</v>
      </c>
      <c r="D7" s="177">
        <v>1723</v>
      </c>
    </row>
    <row r="8" spans="1:11" x14ac:dyDescent="0.55000000000000004">
      <c r="A8" s="174"/>
      <c r="B8" s="177">
        <v>1485</v>
      </c>
      <c r="C8" s="177">
        <v>1513</v>
      </c>
      <c r="D8" s="177">
        <v>1714</v>
      </c>
    </row>
    <row r="9" spans="1:11" x14ac:dyDescent="0.55000000000000004">
      <c r="A9" s="174"/>
      <c r="B9" s="177">
        <v>1506</v>
      </c>
      <c r="C9" s="177">
        <v>1534</v>
      </c>
      <c r="D9" s="177">
        <v>1714</v>
      </c>
    </row>
    <row r="10" spans="1:11" x14ac:dyDescent="0.55000000000000004">
      <c r="A10" s="174"/>
      <c r="B10" s="177">
        <v>1552</v>
      </c>
      <c r="C10" s="177">
        <v>1533</v>
      </c>
      <c r="D10" s="177">
        <v>1734</v>
      </c>
    </row>
    <row r="11" spans="1:11" x14ac:dyDescent="0.55000000000000004">
      <c r="A11" s="174"/>
      <c r="B11" s="177">
        <v>1513</v>
      </c>
      <c r="C11" s="177">
        <v>1506</v>
      </c>
      <c r="D11" s="177">
        <v>1738</v>
      </c>
    </row>
    <row r="12" spans="1:11" x14ac:dyDescent="0.55000000000000004">
      <c r="A12" s="174"/>
      <c r="B12" s="177">
        <v>1474</v>
      </c>
      <c r="C12" s="177">
        <v>1540</v>
      </c>
      <c r="D12" s="177">
        <v>1728</v>
      </c>
    </row>
    <row r="13" spans="1:11" x14ac:dyDescent="0.55000000000000004">
      <c r="A13" s="174" t="s">
        <v>355</v>
      </c>
      <c r="B13" s="177">
        <v>1490</v>
      </c>
      <c r="C13" s="177">
        <v>1529</v>
      </c>
      <c r="D13" s="177">
        <v>1696</v>
      </c>
    </row>
    <row r="14" spans="1:11" x14ac:dyDescent="0.55000000000000004">
      <c r="A14" s="174"/>
      <c r="B14" s="177">
        <v>1479</v>
      </c>
      <c r="C14" s="177">
        <v>1568</v>
      </c>
      <c r="D14" s="177">
        <v>1699</v>
      </c>
    </row>
    <row r="15" spans="1:11" x14ac:dyDescent="0.55000000000000004">
      <c r="A15" s="174"/>
      <c r="B15" s="177">
        <v>1522</v>
      </c>
      <c r="C15" s="177">
        <v>1529</v>
      </c>
      <c r="D15" s="177">
        <v>1721</v>
      </c>
    </row>
    <row r="16" spans="1:11" x14ac:dyDescent="0.55000000000000004">
      <c r="A16" s="174"/>
      <c r="B16" s="177">
        <v>1495</v>
      </c>
      <c r="C16" s="177">
        <v>1515</v>
      </c>
      <c r="D16" s="177">
        <v>1680</v>
      </c>
    </row>
    <row r="17" spans="1:4" x14ac:dyDescent="0.55000000000000004">
      <c r="A17" s="174"/>
      <c r="B17" s="177">
        <v>1426</v>
      </c>
      <c r="C17" s="177">
        <v>1553</v>
      </c>
      <c r="D17" s="177">
        <v>1680</v>
      </c>
    </row>
    <row r="18" spans="1:4" x14ac:dyDescent="0.55000000000000004">
      <c r="A18" s="174"/>
      <c r="B18" s="177">
        <v>1445</v>
      </c>
      <c r="C18" s="177">
        <v>1527</v>
      </c>
      <c r="D18" s="177">
        <v>1737</v>
      </c>
    </row>
    <row r="19" spans="1:4" x14ac:dyDescent="0.55000000000000004">
      <c r="A19" s="174"/>
      <c r="B19" s="177">
        <v>1404</v>
      </c>
      <c r="C19" s="177">
        <v>1556</v>
      </c>
      <c r="D19" s="177">
        <v>1684</v>
      </c>
    </row>
    <row r="20" spans="1:4" x14ac:dyDescent="0.55000000000000004">
      <c r="A20" s="174"/>
      <c r="B20" s="177">
        <v>1458</v>
      </c>
      <c r="C20" s="177">
        <v>1570</v>
      </c>
      <c r="D20" s="177">
        <v>1727</v>
      </c>
    </row>
    <row r="21" spans="1:4" x14ac:dyDescent="0.55000000000000004">
      <c r="A21" s="174"/>
      <c r="B21" s="177">
        <v>1436</v>
      </c>
      <c r="C21" s="177">
        <v>1585</v>
      </c>
      <c r="D21" s="177">
        <v>1754</v>
      </c>
    </row>
    <row r="22" spans="1:4" x14ac:dyDescent="0.55000000000000004">
      <c r="A22" s="174"/>
      <c r="B22" s="177">
        <v>1407</v>
      </c>
      <c r="C22" s="177">
        <v>1625</v>
      </c>
      <c r="D22" s="177">
        <v>1735</v>
      </c>
    </row>
    <row r="23" spans="1:4" x14ac:dyDescent="0.55000000000000004">
      <c r="A23" s="174"/>
      <c r="B23" s="177">
        <v>1448</v>
      </c>
      <c r="C23" s="177">
        <v>1591</v>
      </c>
      <c r="D23" s="177">
        <v>1724</v>
      </c>
    </row>
    <row r="24" spans="1:4" x14ac:dyDescent="0.55000000000000004">
      <c r="A24" s="174"/>
      <c r="B24" s="177">
        <v>1446</v>
      </c>
      <c r="C24" s="177">
        <v>1581</v>
      </c>
      <c r="D24" s="177">
        <v>1777</v>
      </c>
    </row>
    <row r="25" spans="1:4" x14ac:dyDescent="0.55000000000000004">
      <c r="A25" s="174"/>
      <c r="B25" s="177">
        <v>1460</v>
      </c>
      <c r="C25" s="177">
        <v>1583</v>
      </c>
      <c r="D25" s="177">
        <v>1789</v>
      </c>
    </row>
    <row r="26" spans="1:4" x14ac:dyDescent="0.55000000000000004">
      <c r="A26" s="174" t="s">
        <v>356</v>
      </c>
      <c r="B26" s="177">
        <v>1469</v>
      </c>
      <c r="C26" s="177">
        <v>1615</v>
      </c>
      <c r="D26" s="177">
        <v>1760</v>
      </c>
    </row>
    <row r="27" spans="1:4" x14ac:dyDescent="0.55000000000000004">
      <c r="A27" s="174"/>
      <c r="B27" s="177">
        <v>1444</v>
      </c>
      <c r="C27" s="177">
        <v>1624</v>
      </c>
      <c r="D27" s="177">
        <v>1791</v>
      </c>
    </row>
    <row r="28" spans="1:4" x14ac:dyDescent="0.55000000000000004">
      <c r="A28" s="174"/>
      <c r="B28" s="177">
        <v>1500</v>
      </c>
      <c r="C28" s="177">
        <v>1640</v>
      </c>
      <c r="D28" s="177">
        <v>1830</v>
      </c>
    </row>
    <row r="29" spans="1:4" x14ac:dyDescent="0.55000000000000004">
      <c r="A29" s="174"/>
      <c r="B29" s="177">
        <v>1588</v>
      </c>
      <c r="C29" s="177">
        <v>1777</v>
      </c>
      <c r="D29" s="177">
        <v>1975</v>
      </c>
    </row>
    <row r="30" spans="1:4" x14ac:dyDescent="0.55000000000000004">
      <c r="A30" s="174"/>
      <c r="B30" s="177">
        <v>1674</v>
      </c>
      <c r="C30" s="177">
        <v>1874</v>
      </c>
      <c r="D30" s="177">
        <v>2052</v>
      </c>
    </row>
    <row r="31" spans="1:4" x14ac:dyDescent="0.55000000000000004">
      <c r="A31" s="174"/>
      <c r="B31" s="177">
        <v>1487</v>
      </c>
      <c r="C31" s="177">
        <v>1659</v>
      </c>
      <c r="D31" s="177">
        <v>1810</v>
      </c>
    </row>
    <row r="32" spans="1:4" x14ac:dyDescent="0.55000000000000004">
      <c r="A32" s="174"/>
      <c r="B32" s="177">
        <v>1466</v>
      </c>
      <c r="C32" s="177">
        <v>1607</v>
      </c>
      <c r="D32" s="177">
        <v>1765</v>
      </c>
    </row>
    <row r="33" spans="1:4" x14ac:dyDescent="0.55000000000000004">
      <c r="A33" s="174"/>
      <c r="B33" s="177">
        <v>1511</v>
      </c>
      <c r="C33" s="177">
        <v>1632</v>
      </c>
      <c r="D33" s="177">
        <v>1822</v>
      </c>
    </row>
    <row r="34" spans="1:4" x14ac:dyDescent="0.55000000000000004">
      <c r="A34" s="174"/>
      <c r="B34" s="177">
        <v>1568</v>
      </c>
      <c r="C34" s="177">
        <v>1732</v>
      </c>
      <c r="D34" s="177">
        <v>1934</v>
      </c>
    </row>
    <row r="35" spans="1:4" x14ac:dyDescent="0.55000000000000004">
      <c r="A35" s="174"/>
      <c r="B35" s="177">
        <v>1520</v>
      </c>
      <c r="C35" s="177">
        <v>1684</v>
      </c>
      <c r="D35" s="177">
        <v>1801</v>
      </c>
    </row>
    <row r="36" spans="1:4" x14ac:dyDescent="0.55000000000000004">
      <c r="A36" s="174"/>
      <c r="B36" s="177">
        <v>1593</v>
      </c>
      <c r="C36" s="177">
        <v>1682</v>
      </c>
      <c r="D36" s="177">
        <v>1885</v>
      </c>
    </row>
    <row r="37" spans="1:4" x14ac:dyDescent="0.55000000000000004">
      <c r="A37" s="174"/>
      <c r="B37" s="177">
        <v>1532</v>
      </c>
      <c r="C37" s="177">
        <v>1713</v>
      </c>
      <c r="D37" s="177">
        <v>1881</v>
      </c>
    </row>
    <row r="38" spans="1:4" x14ac:dyDescent="0.55000000000000004">
      <c r="A38" s="174" t="s">
        <v>357</v>
      </c>
      <c r="B38" s="177">
        <v>1542</v>
      </c>
      <c r="C38" s="177">
        <v>1724</v>
      </c>
      <c r="D38" s="177">
        <v>1928</v>
      </c>
    </row>
    <row r="39" spans="1:4" x14ac:dyDescent="0.55000000000000004">
      <c r="A39" s="174"/>
      <c r="B39" s="177">
        <v>1499</v>
      </c>
      <c r="C39" s="177">
        <v>1751</v>
      </c>
      <c r="D39" s="177">
        <v>1885</v>
      </c>
    </row>
    <row r="40" spans="1:4" x14ac:dyDescent="0.55000000000000004">
      <c r="A40" s="174"/>
      <c r="B40" s="177">
        <v>1505</v>
      </c>
      <c r="C40" s="177">
        <v>1720</v>
      </c>
      <c r="D40" s="177">
        <v>1852</v>
      </c>
    </row>
    <row r="41" spans="1:4" x14ac:dyDescent="0.55000000000000004">
      <c r="A41" s="174"/>
      <c r="B41" s="177">
        <v>1498</v>
      </c>
      <c r="C41" s="177">
        <v>1714</v>
      </c>
      <c r="D41" s="177">
        <v>1429</v>
      </c>
    </row>
    <row r="42" spans="1:4" x14ac:dyDescent="0.55000000000000004">
      <c r="A42" s="174"/>
      <c r="B42" s="177">
        <v>1548</v>
      </c>
      <c r="C42" s="177">
        <v>1638</v>
      </c>
      <c r="D42" s="177">
        <v>1252</v>
      </c>
    </row>
    <row r="43" spans="1:4" x14ac:dyDescent="0.55000000000000004">
      <c r="A43" s="174"/>
      <c r="B43" s="177">
        <v>1442</v>
      </c>
      <c r="C43" s="177">
        <v>1660</v>
      </c>
      <c r="D43" s="177">
        <v>1228</v>
      </c>
    </row>
    <row r="44" spans="1:4" x14ac:dyDescent="0.55000000000000004">
      <c r="A44" s="174"/>
      <c r="B44" s="177">
        <v>1420</v>
      </c>
      <c r="C44" s="177">
        <v>1664</v>
      </c>
      <c r="D44" s="177">
        <v>1277</v>
      </c>
    </row>
    <row r="45" spans="1:4" x14ac:dyDescent="0.55000000000000004">
      <c r="A45" s="174"/>
      <c r="B45" s="177">
        <v>1453</v>
      </c>
      <c r="C45" s="177">
        <v>1702</v>
      </c>
      <c r="D45" s="177">
        <v>1334</v>
      </c>
    </row>
    <row r="46" spans="1:4" x14ac:dyDescent="0.55000000000000004">
      <c r="A46" s="174"/>
      <c r="B46" s="177">
        <v>1394</v>
      </c>
      <c r="C46" s="177">
        <v>1594</v>
      </c>
      <c r="D46" s="177">
        <v>1312</v>
      </c>
    </row>
    <row r="47" spans="1:4" x14ac:dyDescent="0.55000000000000004">
      <c r="A47" s="174"/>
      <c r="B47" s="177">
        <v>1407</v>
      </c>
      <c r="C47" s="177">
        <v>1586</v>
      </c>
      <c r="D47" s="177">
        <v>1334</v>
      </c>
    </row>
    <row r="48" spans="1:4" x14ac:dyDescent="0.55000000000000004">
      <c r="A48" s="174"/>
      <c r="B48" s="177">
        <v>1369</v>
      </c>
      <c r="C48" s="177">
        <v>1592</v>
      </c>
      <c r="D48" s="177">
        <v>1411</v>
      </c>
    </row>
    <row r="49" spans="1:4" x14ac:dyDescent="0.55000000000000004">
      <c r="A49" s="174"/>
      <c r="B49" s="177">
        <v>1401</v>
      </c>
      <c r="C49" s="177">
        <v>1711</v>
      </c>
      <c r="D49" s="177">
        <v>1422</v>
      </c>
    </row>
    <row r="50" spans="1:4" x14ac:dyDescent="0.55000000000000004">
      <c r="A50" s="174"/>
      <c r="B50" s="177">
        <v>1406</v>
      </c>
      <c r="C50" s="177">
        <v>1609</v>
      </c>
      <c r="D50" s="177">
        <v>1510</v>
      </c>
    </row>
    <row r="51" spans="1:4" x14ac:dyDescent="0.55000000000000004">
      <c r="A51" s="174"/>
      <c r="B51" s="177">
        <v>1404</v>
      </c>
      <c r="C51" s="177">
        <v>1645</v>
      </c>
      <c r="D51" s="177">
        <v>1559</v>
      </c>
    </row>
    <row r="52" spans="1:4" x14ac:dyDescent="0.55000000000000004">
      <c r="A52" s="174"/>
      <c r="B52" s="177">
        <v>1419</v>
      </c>
      <c r="C52" s="177">
        <v>1705</v>
      </c>
      <c r="D52" s="177">
        <v>1627</v>
      </c>
    </row>
    <row r="53" spans="1:4" x14ac:dyDescent="0.55000000000000004">
      <c r="A53" s="174"/>
      <c r="B53" s="177">
        <v>1360</v>
      </c>
      <c r="C53" s="177">
        <v>1638</v>
      </c>
      <c r="D53" s="177">
        <v>1587</v>
      </c>
    </row>
    <row r="54" spans="1:4" x14ac:dyDescent="0.55000000000000004">
      <c r="A54" s="178" t="s">
        <v>358</v>
      </c>
      <c r="B54" s="177">
        <v>1396</v>
      </c>
      <c r="C54" s="177">
        <v>1649</v>
      </c>
      <c r="D54" s="177">
        <v>1549</v>
      </c>
    </row>
  </sheetData>
  <hyperlinks>
    <hyperlink ref="K1" location="Contents!A1" display="Return to contents page" xr:uid="{F0302667-0E99-4639-A027-C0510603B7FD}"/>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3FC1-92B1-477F-A29D-F282AA39BF27}">
  <dimension ref="A1:O5"/>
  <sheetViews>
    <sheetView showGridLines="0" workbookViewId="0"/>
  </sheetViews>
  <sheetFormatPr defaultRowHeight="14.4" x14ac:dyDescent="0.55000000000000004"/>
  <sheetData>
    <row r="1" spans="1:15" x14ac:dyDescent="0.55000000000000004">
      <c r="A1" s="172" t="s">
        <v>359</v>
      </c>
      <c r="O1" s="2" t="s">
        <v>887</v>
      </c>
    </row>
    <row r="3" spans="1:15" x14ac:dyDescent="0.55000000000000004">
      <c r="A3" s="377"/>
      <c r="B3" s="377" t="s">
        <v>172</v>
      </c>
    </row>
    <row r="4" spans="1:15" x14ac:dyDescent="0.55000000000000004">
      <c r="A4" s="174" t="s">
        <v>157</v>
      </c>
      <c r="B4" s="130">
        <v>-11.119719415798565</v>
      </c>
    </row>
    <row r="5" spans="1:15" x14ac:dyDescent="0.55000000000000004">
      <c r="A5" s="174" t="s">
        <v>158</v>
      </c>
      <c r="B5" s="130">
        <v>-8.2084059294319331</v>
      </c>
    </row>
  </sheetData>
  <hyperlinks>
    <hyperlink ref="O1" location="Contents!A1" display="Return to contents page" xr:uid="{6698C0C4-03D8-4C20-9331-7D8F286A585F}"/>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6E668-618F-4262-8911-E144CC412001}">
  <dimension ref="A1:J160"/>
  <sheetViews>
    <sheetView showGridLines="0" workbookViewId="0"/>
  </sheetViews>
  <sheetFormatPr defaultRowHeight="14.4" x14ac:dyDescent="0.55000000000000004"/>
  <sheetData>
    <row r="1" spans="1:10" x14ac:dyDescent="0.55000000000000004">
      <c r="A1" s="51" t="s">
        <v>61</v>
      </c>
      <c r="B1" s="52"/>
      <c r="C1" s="52"/>
      <c r="D1" s="52"/>
      <c r="E1" s="52"/>
      <c r="J1" s="2" t="s">
        <v>887</v>
      </c>
    </row>
    <row r="2" spans="1:10" x14ac:dyDescent="0.55000000000000004">
      <c r="A2" s="40"/>
      <c r="B2" s="52"/>
      <c r="C2" s="52"/>
      <c r="D2" s="52"/>
      <c r="E2" s="52"/>
    </row>
    <row r="3" spans="1:10" ht="32.4" x14ac:dyDescent="0.55000000000000004">
      <c r="A3" s="57" t="s">
        <v>22</v>
      </c>
      <c r="B3" s="58" t="s">
        <v>52</v>
      </c>
      <c r="C3" s="58" t="s">
        <v>59</v>
      </c>
      <c r="D3" s="58" t="s">
        <v>54</v>
      </c>
      <c r="E3" s="58" t="s">
        <v>55</v>
      </c>
    </row>
    <row r="4" spans="1:10" x14ac:dyDescent="0.55000000000000004">
      <c r="A4" s="53">
        <v>44531</v>
      </c>
      <c r="B4" s="54">
        <v>1440</v>
      </c>
      <c r="C4" s="55">
        <v>1421.7142857142858</v>
      </c>
      <c r="D4" s="54">
        <v>5</v>
      </c>
      <c r="E4" s="54">
        <v>532</v>
      </c>
    </row>
    <row r="5" spans="1:10" x14ac:dyDescent="0.55000000000000004">
      <c r="A5" s="42">
        <v>44532</v>
      </c>
      <c r="B5" s="54">
        <v>1722</v>
      </c>
      <c r="C5" s="52">
        <v>1425.4285714285713</v>
      </c>
      <c r="D5" s="54">
        <v>10</v>
      </c>
      <c r="E5" s="54">
        <v>513</v>
      </c>
    </row>
    <row r="6" spans="1:10" x14ac:dyDescent="0.55000000000000004">
      <c r="A6" s="42">
        <v>44533</v>
      </c>
      <c r="B6" s="54">
        <v>1542</v>
      </c>
      <c r="C6" s="52">
        <v>1442.8571428571429</v>
      </c>
      <c r="D6" s="54">
        <v>11</v>
      </c>
      <c r="E6" s="54">
        <v>511</v>
      </c>
    </row>
    <row r="7" spans="1:10" x14ac:dyDescent="0.55000000000000004">
      <c r="A7" s="42">
        <v>44534</v>
      </c>
      <c r="B7" s="54">
        <v>1710</v>
      </c>
      <c r="C7" s="52">
        <v>1492.4285714285713</v>
      </c>
      <c r="D7" s="54">
        <v>10</v>
      </c>
      <c r="E7" s="54">
        <v>517</v>
      </c>
    </row>
    <row r="8" spans="1:10" x14ac:dyDescent="0.55000000000000004">
      <c r="A8" s="42">
        <v>44535</v>
      </c>
      <c r="B8" s="54">
        <v>1284</v>
      </c>
      <c r="C8" s="52">
        <v>1533.8571428571429</v>
      </c>
      <c r="D8" s="54">
        <v>8</v>
      </c>
      <c r="E8" s="54">
        <v>541</v>
      </c>
    </row>
    <row r="9" spans="1:10" x14ac:dyDescent="0.55000000000000004">
      <c r="A9" s="42">
        <v>44536</v>
      </c>
      <c r="B9" s="54">
        <v>1296</v>
      </c>
      <c r="C9" s="52">
        <v>1526</v>
      </c>
      <c r="D9" s="54">
        <v>6</v>
      </c>
      <c r="E9" s="54">
        <v>562</v>
      </c>
    </row>
    <row r="10" spans="1:10" x14ac:dyDescent="0.55000000000000004">
      <c r="A10" s="42">
        <v>44537</v>
      </c>
      <c r="B10" s="54">
        <v>1453</v>
      </c>
      <c r="C10" s="52">
        <v>1555.4285714285713</v>
      </c>
      <c r="D10" s="54">
        <v>9</v>
      </c>
      <c r="E10" s="54">
        <v>543</v>
      </c>
    </row>
    <row r="11" spans="1:10" x14ac:dyDescent="0.55000000000000004">
      <c r="A11" s="42">
        <v>44538</v>
      </c>
      <c r="B11" s="54">
        <v>1730</v>
      </c>
      <c r="C11" s="52">
        <v>1564.2857142857142</v>
      </c>
      <c r="D11" s="54">
        <v>7</v>
      </c>
      <c r="E11" s="54">
        <v>529</v>
      </c>
    </row>
    <row r="12" spans="1:10" x14ac:dyDescent="0.55000000000000004">
      <c r="A12" s="42">
        <v>44539</v>
      </c>
      <c r="B12" s="54">
        <v>1667</v>
      </c>
      <c r="C12" s="52">
        <v>1605</v>
      </c>
      <c r="D12" s="54">
        <v>10</v>
      </c>
      <c r="E12" s="54">
        <v>539</v>
      </c>
    </row>
    <row r="13" spans="1:10" x14ac:dyDescent="0.55000000000000004">
      <c r="A13" s="42">
        <v>44540</v>
      </c>
      <c r="B13" s="54">
        <v>1748</v>
      </c>
      <c r="C13" s="52">
        <v>1687</v>
      </c>
      <c r="D13" s="54">
        <v>2</v>
      </c>
      <c r="E13" s="54">
        <v>544</v>
      </c>
    </row>
    <row r="14" spans="1:10" x14ac:dyDescent="0.55000000000000004">
      <c r="A14" s="42">
        <v>44541</v>
      </c>
      <c r="B14" s="54">
        <v>1772</v>
      </c>
      <c r="C14" s="52">
        <v>1767.4285714285713</v>
      </c>
      <c r="D14" s="54">
        <v>16</v>
      </c>
      <c r="E14" s="54">
        <v>541</v>
      </c>
    </row>
    <row r="15" spans="1:10" x14ac:dyDescent="0.55000000000000004">
      <c r="A15" s="42">
        <v>44542</v>
      </c>
      <c r="B15" s="54">
        <v>1569</v>
      </c>
      <c r="C15" s="52">
        <v>1922.2857142857142</v>
      </c>
      <c r="D15" s="54">
        <v>4</v>
      </c>
      <c r="E15" s="54">
        <v>535</v>
      </c>
    </row>
    <row r="16" spans="1:10" x14ac:dyDescent="0.55000000000000004">
      <c r="A16" s="42">
        <v>44543</v>
      </c>
      <c r="B16" s="54">
        <v>1870</v>
      </c>
      <c r="C16" s="52">
        <v>2173.1428571428573</v>
      </c>
      <c r="D16" s="54">
        <v>2</v>
      </c>
      <c r="E16" s="54">
        <v>569</v>
      </c>
    </row>
    <row r="17" spans="1:5" x14ac:dyDescent="0.55000000000000004">
      <c r="A17" s="42">
        <v>44544</v>
      </c>
      <c r="B17" s="54">
        <v>2016</v>
      </c>
      <c r="C17" s="52">
        <v>2465.8571428571427</v>
      </c>
      <c r="D17" s="54">
        <v>7</v>
      </c>
      <c r="E17" s="54">
        <v>610</v>
      </c>
    </row>
    <row r="18" spans="1:5" x14ac:dyDescent="0.55000000000000004">
      <c r="A18" s="42">
        <v>44545</v>
      </c>
      <c r="B18" s="54">
        <v>2814</v>
      </c>
      <c r="C18" s="52">
        <v>2799.8571428571427</v>
      </c>
      <c r="D18" s="54">
        <v>4</v>
      </c>
      <c r="E18" s="54">
        <v>625</v>
      </c>
    </row>
    <row r="19" spans="1:5" x14ac:dyDescent="0.55000000000000004">
      <c r="A19" s="42">
        <v>44546</v>
      </c>
      <c r="B19" s="54">
        <v>3423</v>
      </c>
      <c r="C19" s="52">
        <v>3141.1428571428573</v>
      </c>
      <c r="D19" s="54">
        <v>9</v>
      </c>
      <c r="E19" s="54">
        <v>672</v>
      </c>
    </row>
    <row r="20" spans="1:5" x14ac:dyDescent="0.55000000000000004">
      <c r="A20" s="42">
        <v>44547</v>
      </c>
      <c r="B20" s="54">
        <v>3797</v>
      </c>
      <c r="C20" s="52">
        <v>3443.4285714285716</v>
      </c>
      <c r="D20" s="54">
        <v>8</v>
      </c>
      <c r="E20" s="54">
        <v>716</v>
      </c>
    </row>
    <row r="21" spans="1:5" x14ac:dyDescent="0.55000000000000004">
      <c r="A21" s="42">
        <v>44548</v>
      </c>
      <c r="B21" s="54">
        <v>4110</v>
      </c>
      <c r="C21" s="52">
        <v>3809.2857142857142</v>
      </c>
      <c r="D21" s="54">
        <v>8</v>
      </c>
      <c r="E21" s="54">
        <v>717</v>
      </c>
    </row>
    <row r="22" spans="1:5" x14ac:dyDescent="0.55000000000000004">
      <c r="A22" s="42">
        <v>44549</v>
      </c>
      <c r="B22" s="54">
        <v>3958</v>
      </c>
      <c r="C22" s="52">
        <v>4225.7142857142853</v>
      </c>
      <c r="D22" s="54">
        <v>4</v>
      </c>
      <c r="E22" s="54">
        <v>759</v>
      </c>
    </row>
    <row r="23" spans="1:5" x14ac:dyDescent="0.55000000000000004">
      <c r="A23" s="42">
        <v>44550</v>
      </c>
      <c r="B23" s="54">
        <v>3986</v>
      </c>
      <c r="C23" s="52">
        <v>4978.8571428571431</v>
      </c>
      <c r="D23" s="54">
        <v>0</v>
      </c>
      <c r="E23" s="54">
        <v>755</v>
      </c>
    </row>
    <row r="24" spans="1:5" x14ac:dyDescent="0.55000000000000004">
      <c r="A24" s="42">
        <v>44551</v>
      </c>
      <c r="B24" s="54">
        <v>4577</v>
      </c>
      <c r="C24" s="52">
        <v>5740.4285714285716</v>
      </c>
      <c r="D24" s="54">
        <v>8</v>
      </c>
      <c r="E24" s="54">
        <v>776</v>
      </c>
    </row>
    <row r="25" spans="1:5" x14ac:dyDescent="0.55000000000000004">
      <c r="A25" s="42">
        <v>44552</v>
      </c>
      <c r="B25" s="54">
        <v>5729</v>
      </c>
      <c r="C25" s="52">
        <v>6580.8571428571431</v>
      </c>
      <c r="D25" s="54">
        <v>8</v>
      </c>
      <c r="E25" s="54">
        <v>794</v>
      </c>
    </row>
    <row r="26" spans="1:5" x14ac:dyDescent="0.55000000000000004">
      <c r="A26" s="42">
        <v>44553</v>
      </c>
      <c r="B26" s="54">
        <v>8695</v>
      </c>
      <c r="C26" s="52">
        <v>7389.5714285714284</v>
      </c>
      <c r="D26" s="54">
        <v>11</v>
      </c>
      <c r="E26" s="54">
        <v>861</v>
      </c>
    </row>
    <row r="27" spans="1:5" x14ac:dyDescent="0.55000000000000004">
      <c r="A27" s="42">
        <v>44554</v>
      </c>
      <c r="B27" s="54">
        <v>9128</v>
      </c>
      <c r="C27" s="52">
        <v>8275.2857142857138</v>
      </c>
      <c r="D27" s="54">
        <v>9</v>
      </c>
      <c r="E27" s="54">
        <v>910</v>
      </c>
    </row>
    <row r="28" spans="1:5" x14ac:dyDescent="0.55000000000000004">
      <c r="A28" s="42">
        <v>44555</v>
      </c>
      <c r="B28" s="54">
        <v>9993</v>
      </c>
      <c r="C28" s="52">
        <v>9231</v>
      </c>
      <c r="D28" s="54">
        <v>6</v>
      </c>
      <c r="E28" s="54">
        <v>906</v>
      </c>
    </row>
    <row r="29" spans="1:5" x14ac:dyDescent="0.55000000000000004">
      <c r="A29" s="42">
        <v>44556</v>
      </c>
      <c r="B29" s="54">
        <v>9619</v>
      </c>
      <c r="C29" s="52">
        <v>11018.714285714286</v>
      </c>
      <c r="D29" s="54">
        <v>2</v>
      </c>
      <c r="E29" s="54">
        <v>968</v>
      </c>
    </row>
    <row r="30" spans="1:5" x14ac:dyDescent="0.55000000000000004">
      <c r="A30" s="42">
        <v>44557</v>
      </c>
      <c r="B30" s="54">
        <v>10186</v>
      </c>
      <c r="C30" s="52">
        <v>12826</v>
      </c>
      <c r="D30" s="54">
        <v>7</v>
      </c>
      <c r="E30" s="54">
        <v>1000</v>
      </c>
    </row>
    <row r="31" spans="1:5" x14ac:dyDescent="0.55000000000000004">
      <c r="A31" s="42">
        <v>44558</v>
      </c>
      <c r="B31" s="54">
        <v>11267</v>
      </c>
      <c r="C31" s="52">
        <v>16228.571428571429</v>
      </c>
      <c r="D31" s="54">
        <v>5</v>
      </c>
      <c r="E31" s="54">
        <v>1066</v>
      </c>
    </row>
    <row r="32" spans="1:5" x14ac:dyDescent="0.55000000000000004">
      <c r="A32" s="42">
        <v>44559</v>
      </c>
      <c r="B32" s="54">
        <v>18243</v>
      </c>
      <c r="C32" s="52">
        <v>19847.571428571428</v>
      </c>
      <c r="D32" s="54">
        <v>8</v>
      </c>
      <c r="E32" s="54">
        <v>1176</v>
      </c>
    </row>
    <row r="33" spans="1:5" x14ac:dyDescent="0.55000000000000004">
      <c r="A33" s="42">
        <v>44560</v>
      </c>
      <c r="B33" s="54">
        <v>21346</v>
      </c>
      <c r="C33" s="52">
        <v>23094.428571428572</v>
      </c>
      <c r="D33" s="54">
        <v>16</v>
      </c>
      <c r="E33" s="54">
        <v>1306</v>
      </c>
    </row>
    <row r="34" spans="1:5" x14ac:dyDescent="0.55000000000000004">
      <c r="A34" s="42">
        <v>44561</v>
      </c>
      <c r="B34" s="54">
        <v>32946</v>
      </c>
      <c r="C34" s="52">
        <v>26956.142857142859</v>
      </c>
      <c r="D34" s="54">
        <v>13</v>
      </c>
      <c r="E34" s="54">
        <v>1463</v>
      </c>
    </row>
    <row r="35" spans="1:5" x14ac:dyDescent="0.55000000000000004">
      <c r="A35" s="42">
        <v>44562</v>
      </c>
      <c r="B35" s="54">
        <v>35326</v>
      </c>
      <c r="C35" s="52">
        <v>32169.285714285714</v>
      </c>
      <c r="D35" s="54">
        <v>14</v>
      </c>
      <c r="E35" s="54">
        <v>1602</v>
      </c>
    </row>
    <row r="36" spans="1:5" x14ac:dyDescent="0.55000000000000004">
      <c r="A36" s="42">
        <v>44563</v>
      </c>
      <c r="B36" s="54">
        <v>32347</v>
      </c>
      <c r="C36" s="52">
        <v>38816.571428571428</v>
      </c>
      <c r="D36" s="54">
        <v>6</v>
      </c>
      <c r="E36" s="54">
        <v>1830</v>
      </c>
    </row>
    <row r="37" spans="1:5" x14ac:dyDescent="0.55000000000000004">
      <c r="A37" s="42">
        <v>44564</v>
      </c>
      <c r="B37" s="54">
        <v>37218</v>
      </c>
      <c r="C37" s="52">
        <v>46110.142857142855</v>
      </c>
      <c r="D37" s="54">
        <v>7</v>
      </c>
      <c r="E37" s="54">
        <v>2002</v>
      </c>
    </row>
    <row r="38" spans="1:5" x14ac:dyDescent="0.55000000000000004">
      <c r="A38" s="42">
        <v>44565</v>
      </c>
      <c r="B38" s="54">
        <v>47759</v>
      </c>
      <c r="C38" s="52">
        <v>52570.142857142855</v>
      </c>
      <c r="D38" s="54">
        <v>5</v>
      </c>
      <c r="E38" s="54">
        <v>2209</v>
      </c>
    </row>
    <row r="39" spans="1:5" x14ac:dyDescent="0.55000000000000004">
      <c r="A39" s="42">
        <v>44566</v>
      </c>
      <c r="B39" s="54">
        <v>64774</v>
      </c>
      <c r="C39" s="52">
        <v>64099.571428571428</v>
      </c>
      <c r="D39" s="54">
        <v>18</v>
      </c>
      <c r="E39" s="54">
        <v>2523</v>
      </c>
    </row>
    <row r="40" spans="1:5" x14ac:dyDescent="0.55000000000000004">
      <c r="A40" s="42">
        <v>44567</v>
      </c>
      <c r="B40" s="54">
        <v>72401</v>
      </c>
      <c r="C40" s="52">
        <v>73714.428571428565</v>
      </c>
      <c r="D40" s="54">
        <v>12</v>
      </c>
      <c r="E40" s="54">
        <v>2702</v>
      </c>
    </row>
    <row r="41" spans="1:5" x14ac:dyDescent="0.55000000000000004">
      <c r="A41" s="42">
        <v>44568</v>
      </c>
      <c r="B41" s="54">
        <v>78166</v>
      </c>
      <c r="C41" s="52">
        <v>78579.428571428565</v>
      </c>
      <c r="D41" s="54">
        <v>18</v>
      </c>
      <c r="E41" s="54">
        <v>2899</v>
      </c>
    </row>
    <row r="42" spans="1:5" x14ac:dyDescent="0.55000000000000004">
      <c r="A42" s="42">
        <v>44569</v>
      </c>
      <c r="B42" s="54">
        <v>116032</v>
      </c>
      <c r="C42" s="52">
        <v>84734.857142857145</v>
      </c>
      <c r="D42" s="54">
        <v>26</v>
      </c>
      <c r="E42" s="54">
        <v>3105</v>
      </c>
    </row>
    <row r="43" spans="1:5" x14ac:dyDescent="0.55000000000000004">
      <c r="A43" s="42">
        <v>44570</v>
      </c>
      <c r="B43" s="54">
        <v>99651</v>
      </c>
      <c r="C43" s="52">
        <v>90294.142857142855</v>
      </c>
      <c r="D43" s="54">
        <v>22</v>
      </c>
      <c r="E43" s="54">
        <v>3326</v>
      </c>
    </row>
    <row r="44" spans="1:5" x14ac:dyDescent="0.55000000000000004">
      <c r="A44" s="42">
        <v>44571</v>
      </c>
      <c r="B44" s="54">
        <v>71273</v>
      </c>
      <c r="C44" s="52">
        <v>101480</v>
      </c>
      <c r="D44" s="54">
        <v>22</v>
      </c>
      <c r="E44" s="54">
        <v>3520</v>
      </c>
    </row>
    <row r="45" spans="1:5" x14ac:dyDescent="0.55000000000000004">
      <c r="A45" s="42">
        <v>44572</v>
      </c>
      <c r="B45" s="54">
        <v>90847</v>
      </c>
      <c r="C45" s="52">
        <v>108891.14285714286</v>
      </c>
      <c r="D45" s="54">
        <v>27</v>
      </c>
      <c r="E45" s="54">
        <v>3869</v>
      </c>
    </row>
    <row r="46" spans="1:5" x14ac:dyDescent="0.55000000000000004">
      <c r="A46" s="42">
        <v>44573</v>
      </c>
      <c r="B46" s="54">
        <v>103689</v>
      </c>
      <c r="C46" s="52">
        <v>106776.85714285714</v>
      </c>
      <c r="D46" s="54">
        <v>49</v>
      </c>
      <c r="E46" s="54">
        <v>4010</v>
      </c>
    </row>
    <row r="47" spans="1:5" x14ac:dyDescent="0.55000000000000004">
      <c r="A47" s="42">
        <v>44574</v>
      </c>
      <c r="B47" s="54">
        <v>150702</v>
      </c>
      <c r="C47" s="52">
        <v>104848.71428571429</v>
      </c>
      <c r="D47" s="54">
        <v>57</v>
      </c>
      <c r="E47" s="54">
        <v>4197</v>
      </c>
    </row>
    <row r="48" spans="1:5" x14ac:dyDescent="0.55000000000000004">
      <c r="A48" s="42">
        <v>44575</v>
      </c>
      <c r="B48" s="54">
        <v>130044</v>
      </c>
      <c r="C48" s="52">
        <v>105212.28571428571</v>
      </c>
      <c r="D48" s="54">
        <v>56</v>
      </c>
      <c r="E48" s="54">
        <v>4446</v>
      </c>
    </row>
    <row r="49" spans="1:5" x14ac:dyDescent="0.55000000000000004">
      <c r="A49" s="42">
        <v>44576</v>
      </c>
      <c r="B49" s="54">
        <v>101232</v>
      </c>
      <c r="C49" s="52">
        <v>102642.71428571429</v>
      </c>
      <c r="D49" s="54">
        <v>55</v>
      </c>
      <c r="E49" s="54">
        <v>4512</v>
      </c>
    </row>
    <row r="50" spans="1:5" x14ac:dyDescent="0.55000000000000004">
      <c r="A50" s="42">
        <v>44577</v>
      </c>
      <c r="B50" s="54">
        <v>86154</v>
      </c>
      <c r="C50" s="52">
        <v>99195</v>
      </c>
      <c r="D50" s="54">
        <v>35</v>
      </c>
      <c r="E50" s="54">
        <v>4643</v>
      </c>
    </row>
    <row r="51" spans="1:5" x14ac:dyDescent="0.55000000000000004">
      <c r="A51" s="42">
        <v>44578</v>
      </c>
      <c r="B51" s="54">
        <v>73818</v>
      </c>
      <c r="C51" s="52">
        <v>88475.857142857145</v>
      </c>
      <c r="D51" s="54">
        <v>30</v>
      </c>
      <c r="E51" s="54">
        <v>4906</v>
      </c>
    </row>
    <row r="52" spans="1:5" x14ac:dyDescent="0.55000000000000004">
      <c r="A52" s="42">
        <v>44579</v>
      </c>
      <c r="B52" s="54">
        <v>72860</v>
      </c>
      <c r="C52" s="52">
        <v>79115.71428571429</v>
      </c>
      <c r="D52" s="54">
        <v>78</v>
      </c>
      <c r="E52" s="54">
        <v>5025</v>
      </c>
    </row>
    <row r="53" spans="1:5" x14ac:dyDescent="0.55000000000000004">
      <c r="A53" s="42">
        <v>44580</v>
      </c>
      <c r="B53" s="54">
        <v>79555</v>
      </c>
      <c r="C53" s="52">
        <v>72528.857142857145</v>
      </c>
      <c r="D53" s="54">
        <v>65</v>
      </c>
      <c r="E53" s="54">
        <v>5307</v>
      </c>
    </row>
    <row r="54" spans="1:5" x14ac:dyDescent="0.55000000000000004">
      <c r="A54" s="42">
        <v>44581</v>
      </c>
      <c r="B54" s="54">
        <v>75668</v>
      </c>
      <c r="C54" s="52">
        <v>67218.428571428565</v>
      </c>
      <c r="D54" s="54">
        <v>55</v>
      </c>
      <c r="E54" s="54">
        <v>5277</v>
      </c>
    </row>
    <row r="55" spans="1:5" x14ac:dyDescent="0.55000000000000004">
      <c r="A55" s="42">
        <v>44582</v>
      </c>
      <c r="B55" s="54">
        <v>64523</v>
      </c>
      <c r="C55" s="52">
        <v>62484.857142857145</v>
      </c>
      <c r="D55" s="54">
        <v>93</v>
      </c>
      <c r="E55" s="54">
        <v>5147</v>
      </c>
    </row>
    <row r="56" spans="1:5" x14ac:dyDescent="0.55000000000000004">
      <c r="A56" s="42">
        <v>44583</v>
      </c>
      <c r="B56" s="54">
        <v>55124</v>
      </c>
      <c r="C56" s="52">
        <v>58768.428571428572</v>
      </c>
      <c r="D56" s="54">
        <v>74</v>
      </c>
      <c r="E56" s="54">
        <v>5108</v>
      </c>
    </row>
    <row r="57" spans="1:5" x14ac:dyDescent="0.55000000000000004">
      <c r="A57" s="42">
        <v>44584</v>
      </c>
      <c r="B57" s="54">
        <v>48981</v>
      </c>
      <c r="C57" s="52">
        <v>54913.857142857145</v>
      </c>
      <c r="D57" s="54">
        <v>40</v>
      </c>
      <c r="E57" s="54">
        <v>5036</v>
      </c>
    </row>
    <row r="58" spans="1:5" x14ac:dyDescent="0.55000000000000004">
      <c r="A58" s="42">
        <v>44585</v>
      </c>
      <c r="B58" s="54">
        <v>40683</v>
      </c>
      <c r="C58" s="52">
        <v>50800.142857142855</v>
      </c>
      <c r="D58" s="54">
        <v>51</v>
      </c>
      <c r="E58" s="54">
        <v>5173</v>
      </c>
    </row>
    <row r="59" spans="1:5" x14ac:dyDescent="0.55000000000000004">
      <c r="A59" s="42">
        <v>44586</v>
      </c>
      <c r="B59" s="54">
        <v>46845</v>
      </c>
      <c r="C59" s="52">
        <v>47322</v>
      </c>
      <c r="D59" s="54">
        <v>71</v>
      </c>
      <c r="E59" s="54">
        <v>5390</v>
      </c>
    </row>
    <row r="60" spans="1:5" x14ac:dyDescent="0.55000000000000004">
      <c r="A60" s="42">
        <v>44587</v>
      </c>
      <c r="B60" s="54">
        <v>52573</v>
      </c>
      <c r="C60" s="52">
        <v>45145.571428571428</v>
      </c>
      <c r="D60" s="54">
        <v>105</v>
      </c>
      <c r="E60" s="54">
        <v>5227</v>
      </c>
    </row>
    <row r="61" spans="1:5" x14ac:dyDescent="0.55000000000000004">
      <c r="A61" s="42">
        <v>44588</v>
      </c>
      <c r="B61" s="54">
        <v>46872</v>
      </c>
      <c r="C61" s="52">
        <v>43344.428571428572</v>
      </c>
      <c r="D61" s="54">
        <v>72</v>
      </c>
      <c r="E61" s="54">
        <v>5090</v>
      </c>
    </row>
    <row r="62" spans="1:5" x14ac:dyDescent="0.55000000000000004">
      <c r="A62" s="42">
        <v>44589</v>
      </c>
      <c r="B62" s="54">
        <v>40176</v>
      </c>
      <c r="C62" s="52">
        <v>42371</v>
      </c>
      <c r="D62" s="54">
        <v>134</v>
      </c>
      <c r="E62" s="54">
        <v>5021</v>
      </c>
    </row>
    <row r="63" spans="1:5" x14ac:dyDescent="0.55000000000000004">
      <c r="A63" s="42">
        <v>44590</v>
      </c>
      <c r="B63" s="54">
        <v>39889</v>
      </c>
      <c r="C63" s="52">
        <v>40707.142857142855</v>
      </c>
      <c r="D63" s="54">
        <v>95</v>
      </c>
      <c r="E63" s="54">
        <v>4953</v>
      </c>
    </row>
    <row r="64" spans="1:5" x14ac:dyDescent="0.55000000000000004">
      <c r="A64" s="42">
        <v>44591</v>
      </c>
      <c r="B64" s="54">
        <v>36373</v>
      </c>
      <c r="C64" s="52">
        <v>38923.857142857145</v>
      </c>
      <c r="D64" s="54">
        <v>85</v>
      </c>
      <c r="E64" s="54">
        <v>4790</v>
      </c>
    </row>
    <row r="65" spans="1:5" x14ac:dyDescent="0.55000000000000004">
      <c r="A65" s="42">
        <v>44592</v>
      </c>
      <c r="B65" s="54">
        <v>33869</v>
      </c>
      <c r="C65" s="52">
        <v>37543</v>
      </c>
      <c r="D65" s="54">
        <v>42</v>
      </c>
      <c r="E65" s="54">
        <v>4947</v>
      </c>
    </row>
    <row r="66" spans="1:5" x14ac:dyDescent="0.55000000000000004">
      <c r="A66" s="42">
        <v>44593</v>
      </c>
      <c r="B66" s="54">
        <v>35198</v>
      </c>
      <c r="C66" s="52">
        <v>36405.428571428572</v>
      </c>
      <c r="D66" s="54">
        <v>77</v>
      </c>
      <c r="E66" s="54">
        <v>4954</v>
      </c>
    </row>
    <row r="67" spans="1:5" x14ac:dyDescent="0.55000000000000004">
      <c r="A67" s="42">
        <v>44594</v>
      </c>
      <c r="B67" s="54">
        <v>40090</v>
      </c>
      <c r="C67" s="52">
        <v>34684.857142857145</v>
      </c>
      <c r="D67" s="54">
        <v>69</v>
      </c>
      <c r="E67" s="54">
        <v>4665</v>
      </c>
    </row>
    <row r="68" spans="1:5" x14ac:dyDescent="0.55000000000000004">
      <c r="A68" s="42">
        <v>44595</v>
      </c>
      <c r="B68" s="54">
        <v>37206</v>
      </c>
      <c r="C68" s="52">
        <v>32881.428571428572</v>
      </c>
      <c r="D68" s="54">
        <v>85</v>
      </c>
      <c r="E68" s="54">
        <v>4594</v>
      </c>
    </row>
    <row r="69" spans="1:5" x14ac:dyDescent="0.55000000000000004">
      <c r="A69" s="42">
        <v>44596</v>
      </c>
      <c r="B69" s="54">
        <v>32213</v>
      </c>
      <c r="C69" s="52">
        <v>31352.857142857141</v>
      </c>
      <c r="D69" s="54">
        <v>84</v>
      </c>
      <c r="E69" s="54">
        <v>4448</v>
      </c>
    </row>
    <row r="70" spans="1:5" x14ac:dyDescent="0.55000000000000004">
      <c r="A70" s="42">
        <v>44597</v>
      </c>
      <c r="B70" s="54">
        <v>27845</v>
      </c>
      <c r="C70" s="52">
        <v>30353.428571428572</v>
      </c>
      <c r="D70" s="54">
        <v>83</v>
      </c>
      <c r="E70" s="54">
        <v>4256</v>
      </c>
    </row>
    <row r="71" spans="1:5" x14ac:dyDescent="0.55000000000000004">
      <c r="A71" s="42">
        <v>44598</v>
      </c>
      <c r="B71" s="54">
        <v>23749</v>
      </c>
      <c r="C71" s="52">
        <v>29064</v>
      </c>
      <c r="D71" s="54">
        <v>45</v>
      </c>
      <c r="E71" s="54">
        <v>4147</v>
      </c>
    </row>
    <row r="72" spans="1:5" x14ac:dyDescent="0.55000000000000004">
      <c r="A72" s="42">
        <v>44599</v>
      </c>
      <c r="B72" s="54">
        <v>23169</v>
      </c>
      <c r="C72" s="52">
        <v>27956.142857142859</v>
      </c>
      <c r="D72" s="54">
        <v>46</v>
      </c>
      <c r="E72" s="54">
        <v>3916</v>
      </c>
    </row>
    <row r="73" spans="1:5" x14ac:dyDescent="0.55000000000000004">
      <c r="A73" s="42">
        <v>44600</v>
      </c>
      <c r="B73" s="54">
        <v>28202</v>
      </c>
      <c r="C73" s="52">
        <v>27229.857142857141</v>
      </c>
      <c r="D73" s="54">
        <v>56</v>
      </c>
      <c r="E73" s="54">
        <v>3800</v>
      </c>
    </row>
    <row r="74" spans="1:5" x14ac:dyDescent="0.55000000000000004">
      <c r="A74" s="42">
        <v>44601</v>
      </c>
      <c r="B74" s="54">
        <v>31064</v>
      </c>
      <c r="C74" s="52">
        <v>26502.714285714286</v>
      </c>
      <c r="D74" s="54">
        <v>63</v>
      </c>
      <c r="E74" s="54">
        <v>3588</v>
      </c>
    </row>
    <row r="75" spans="1:5" x14ac:dyDescent="0.55000000000000004">
      <c r="A75" s="42">
        <v>44602</v>
      </c>
      <c r="B75" s="54">
        <v>29451</v>
      </c>
      <c r="C75" s="52">
        <v>26544.142857142859</v>
      </c>
      <c r="D75" s="54">
        <v>65</v>
      </c>
      <c r="E75" s="54">
        <v>3414</v>
      </c>
    </row>
    <row r="76" spans="1:5" x14ac:dyDescent="0.55000000000000004">
      <c r="A76" s="42">
        <v>44603</v>
      </c>
      <c r="B76" s="54">
        <v>27129</v>
      </c>
      <c r="C76" s="52">
        <v>26045.714285714286</v>
      </c>
      <c r="D76" s="54">
        <v>48</v>
      </c>
      <c r="E76" s="54">
        <v>3293</v>
      </c>
    </row>
    <row r="77" spans="1:5" x14ac:dyDescent="0.55000000000000004">
      <c r="A77" s="42">
        <v>44604</v>
      </c>
      <c r="B77" s="54">
        <v>22755</v>
      </c>
      <c r="C77" s="52">
        <v>25574.428571428572</v>
      </c>
      <c r="D77" s="54">
        <v>67</v>
      </c>
      <c r="E77" s="54">
        <v>3126</v>
      </c>
    </row>
    <row r="78" spans="1:5" x14ac:dyDescent="0.55000000000000004">
      <c r="A78" s="42">
        <v>44605</v>
      </c>
      <c r="B78" s="54">
        <v>24039</v>
      </c>
      <c r="C78" s="52">
        <v>25312.285714285714</v>
      </c>
      <c r="D78" s="54">
        <v>47</v>
      </c>
      <c r="E78" s="54">
        <v>3010</v>
      </c>
    </row>
    <row r="79" spans="1:5" x14ac:dyDescent="0.55000000000000004">
      <c r="A79" s="42">
        <v>44606</v>
      </c>
      <c r="B79" s="54">
        <v>19680</v>
      </c>
      <c r="C79" s="52">
        <v>25112.428571428572</v>
      </c>
      <c r="D79" s="54">
        <v>25</v>
      </c>
      <c r="E79" s="54">
        <v>3069</v>
      </c>
    </row>
    <row r="80" spans="1:5" x14ac:dyDescent="0.55000000000000004">
      <c r="A80" s="42">
        <v>44607</v>
      </c>
      <c r="B80" s="54">
        <v>24903</v>
      </c>
      <c r="C80" s="52">
        <v>24931.857142857141</v>
      </c>
      <c r="D80" s="54">
        <v>51</v>
      </c>
      <c r="E80" s="54">
        <v>2949</v>
      </c>
    </row>
    <row r="81" spans="1:5" x14ac:dyDescent="0.55000000000000004">
      <c r="A81" s="42">
        <v>44608</v>
      </c>
      <c r="B81" s="54">
        <v>29229</v>
      </c>
      <c r="C81" s="52">
        <v>24850.714285714286</v>
      </c>
      <c r="D81" s="54">
        <v>63</v>
      </c>
      <c r="E81" s="54">
        <v>2738</v>
      </c>
    </row>
    <row r="82" spans="1:5" x14ac:dyDescent="0.55000000000000004">
      <c r="A82" s="42">
        <v>44609</v>
      </c>
      <c r="B82" s="54">
        <v>28052</v>
      </c>
      <c r="C82" s="52">
        <v>23948.285714285714</v>
      </c>
      <c r="D82" s="54">
        <v>66</v>
      </c>
      <c r="E82" s="54">
        <v>2677</v>
      </c>
    </row>
    <row r="83" spans="1:5" x14ac:dyDescent="0.55000000000000004">
      <c r="A83" s="42">
        <v>44610</v>
      </c>
      <c r="B83" s="54">
        <v>25865</v>
      </c>
      <c r="C83" s="52">
        <v>23670.571428571428</v>
      </c>
      <c r="D83" s="54">
        <v>37</v>
      </c>
      <c r="E83" s="54">
        <v>2528</v>
      </c>
    </row>
    <row r="84" spans="1:5" x14ac:dyDescent="0.55000000000000004">
      <c r="A84" s="42">
        <v>44611</v>
      </c>
      <c r="B84" s="54">
        <v>22187</v>
      </c>
      <c r="C84" s="52">
        <v>23667.428571428572</v>
      </c>
      <c r="D84" s="54">
        <v>45</v>
      </c>
      <c r="E84" s="54">
        <v>2467</v>
      </c>
    </row>
    <row r="85" spans="1:5" x14ac:dyDescent="0.55000000000000004">
      <c r="A85" s="42">
        <v>44612</v>
      </c>
      <c r="B85" s="54">
        <v>17722</v>
      </c>
      <c r="C85" s="52">
        <v>23408</v>
      </c>
      <c r="D85" s="54">
        <v>33</v>
      </c>
      <c r="E85" s="54">
        <v>2392</v>
      </c>
    </row>
    <row r="86" spans="1:5" x14ac:dyDescent="0.55000000000000004">
      <c r="A86" s="42">
        <v>44613</v>
      </c>
      <c r="B86" s="54">
        <v>17736</v>
      </c>
      <c r="C86" s="52">
        <v>23072.428571428572</v>
      </c>
      <c r="D86" s="54">
        <v>16</v>
      </c>
      <c r="E86" s="54">
        <v>2416</v>
      </c>
    </row>
    <row r="87" spans="1:5" x14ac:dyDescent="0.55000000000000004">
      <c r="A87" s="42">
        <v>44614</v>
      </c>
      <c r="B87" s="54">
        <v>24881</v>
      </c>
      <c r="C87" s="52">
        <v>22911.571428571428</v>
      </c>
      <c r="D87" s="54">
        <v>36</v>
      </c>
      <c r="E87" s="54">
        <v>2415</v>
      </c>
    </row>
    <row r="88" spans="1:5" x14ac:dyDescent="0.55000000000000004">
      <c r="A88" s="42">
        <v>44615</v>
      </c>
      <c r="B88" s="54">
        <v>27413</v>
      </c>
      <c r="C88" s="52">
        <v>22945.428571428572</v>
      </c>
      <c r="D88" s="54">
        <v>61</v>
      </c>
      <c r="E88" s="54">
        <v>2322</v>
      </c>
    </row>
    <row r="89" spans="1:5" x14ac:dyDescent="0.55000000000000004">
      <c r="A89" s="42">
        <v>44616</v>
      </c>
      <c r="B89" s="54">
        <v>25703</v>
      </c>
      <c r="C89" s="52">
        <v>23080.857142857141</v>
      </c>
      <c r="D89" s="54">
        <v>42</v>
      </c>
      <c r="E89" s="54">
        <v>2186</v>
      </c>
    </row>
    <row r="90" spans="1:5" x14ac:dyDescent="0.55000000000000004">
      <c r="A90" s="42">
        <v>44617</v>
      </c>
      <c r="B90" s="54">
        <v>24739</v>
      </c>
      <c r="C90" s="52">
        <v>23276.857142857141</v>
      </c>
      <c r="D90" s="54">
        <v>29</v>
      </c>
      <c r="E90" s="54">
        <v>2072</v>
      </c>
    </row>
    <row r="91" spans="1:5" x14ac:dyDescent="0.55000000000000004">
      <c r="A91" s="42">
        <v>44618</v>
      </c>
      <c r="B91" s="54">
        <v>22424</v>
      </c>
      <c r="C91" s="52">
        <v>23324.857142857141</v>
      </c>
      <c r="D91" s="54">
        <v>35</v>
      </c>
      <c r="E91" s="54">
        <v>2025</v>
      </c>
    </row>
    <row r="92" spans="1:5" x14ac:dyDescent="0.55000000000000004">
      <c r="A92" s="42">
        <v>44619</v>
      </c>
      <c r="B92" s="54">
        <v>18670</v>
      </c>
      <c r="C92" s="52">
        <v>23576.857142857141</v>
      </c>
      <c r="D92" s="54">
        <v>27</v>
      </c>
      <c r="E92" s="54">
        <v>1995</v>
      </c>
    </row>
    <row r="93" spans="1:5" x14ac:dyDescent="0.55000000000000004">
      <c r="A93" s="42">
        <v>44620</v>
      </c>
      <c r="B93" s="54">
        <v>19108</v>
      </c>
      <c r="C93" s="52">
        <v>24477.285714285714</v>
      </c>
      <c r="D93" s="54">
        <v>12</v>
      </c>
      <c r="E93" s="54">
        <v>2003</v>
      </c>
    </row>
    <row r="94" spans="1:5" x14ac:dyDescent="0.55000000000000004">
      <c r="A94" s="42">
        <v>44621</v>
      </c>
      <c r="B94" s="54">
        <v>25217</v>
      </c>
      <c r="C94" s="52">
        <v>24947.714285714286</v>
      </c>
      <c r="D94" s="54">
        <v>41</v>
      </c>
      <c r="E94" s="54">
        <v>1940</v>
      </c>
    </row>
    <row r="95" spans="1:5" x14ac:dyDescent="0.55000000000000004">
      <c r="A95" s="42">
        <v>44622</v>
      </c>
      <c r="B95" s="54">
        <v>29177</v>
      </c>
      <c r="C95" s="52">
        <v>25467.571428571428</v>
      </c>
      <c r="D95" s="54">
        <v>60</v>
      </c>
      <c r="E95" s="54">
        <v>1904</v>
      </c>
    </row>
    <row r="96" spans="1:5" x14ac:dyDescent="0.55000000000000004">
      <c r="A96" s="42">
        <v>44623</v>
      </c>
      <c r="B96" s="54">
        <v>32006</v>
      </c>
      <c r="C96" s="52">
        <v>25981.857142857141</v>
      </c>
      <c r="D96" s="54">
        <v>45</v>
      </c>
      <c r="E96" s="54">
        <v>1837</v>
      </c>
    </row>
    <row r="97" spans="1:5" x14ac:dyDescent="0.55000000000000004">
      <c r="A97" s="42">
        <v>44624</v>
      </c>
      <c r="B97" s="54">
        <v>28032</v>
      </c>
      <c r="C97" s="52">
        <v>26659.714285714286</v>
      </c>
      <c r="D97" s="54">
        <v>38</v>
      </c>
      <c r="E97" s="54">
        <v>1753</v>
      </c>
    </row>
    <row r="98" spans="1:5" x14ac:dyDescent="0.55000000000000004">
      <c r="A98" s="42">
        <v>44625</v>
      </c>
      <c r="B98" s="54">
        <v>26063</v>
      </c>
      <c r="C98" s="52">
        <v>27563</v>
      </c>
      <c r="D98" s="54">
        <v>48</v>
      </c>
      <c r="E98" s="54">
        <v>1752</v>
      </c>
    </row>
    <row r="99" spans="1:5" x14ac:dyDescent="0.55000000000000004">
      <c r="A99" s="42">
        <v>44626</v>
      </c>
      <c r="B99" s="54">
        <v>22270</v>
      </c>
      <c r="C99" s="52">
        <v>28161.571428571428</v>
      </c>
      <c r="D99" s="54">
        <v>13</v>
      </c>
      <c r="E99" s="54">
        <v>1737</v>
      </c>
    </row>
    <row r="100" spans="1:5" x14ac:dyDescent="0.55000000000000004">
      <c r="A100" s="42">
        <v>44627</v>
      </c>
      <c r="B100" s="54">
        <v>23853</v>
      </c>
      <c r="C100" s="52">
        <v>29028.857142857141</v>
      </c>
      <c r="D100" s="54">
        <v>32</v>
      </c>
      <c r="E100" s="54">
        <v>1809</v>
      </c>
    </row>
    <row r="101" spans="1:5" x14ac:dyDescent="0.55000000000000004">
      <c r="A101" s="42">
        <v>44628</v>
      </c>
      <c r="B101" s="54">
        <v>31540</v>
      </c>
      <c r="C101" s="52">
        <v>30006.142857142859</v>
      </c>
      <c r="D101" s="54">
        <v>16</v>
      </c>
      <c r="E101" s="54">
        <v>1788</v>
      </c>
    </row>
    <row r="102" spans="1:5" x14ac:dyDescent="0.55000000000000004">
      <c r="A102" s="42">
        <v>44629</v>
      </c>
      <c r="B102" s="54">
        <v>33367</v>
      </c>
      <c r="C102" s="52">
        <v>30814.428571428572</v>
      </c>
      <c r="D102" s="54">
        <v>35</v>
      </c>
      <c r="E102" s="54">
        <v>1737</v>
      </c>
    </row>
    <row r="103" spans="1:5" x14ac:dyDescent="0.55000000000000004">
      <c r="A103" s="42">
        <v>44630</v>
      </c>
      <c r="B103" s="54">
        <v>38077</v>
      </c>
      <c r="C103" s="52">
        <v>31820.285714285714</v>
      </c>
      <c r="D103" s="54">
        <v>21</v>
      </c>
      <c r="E103" s="54">
        <v>1688</v>
      </c>
    </row>
    <row r="104" spans="1:5" x14ac:dyDescent="0.55000000000000004">
      <c r="A104" s="42">
        <v>44631</v>
      </c>
      <c r="B104" s="54">
        <v>34873</v>
      </c>
      <c r="C104" s="52">
        <v>32136</v>
      </c>
      <c r="D104" s="54">
        <v>29</v>
      </c>
      <c r="E104" s="54">
        <v>1689</v>
      </c>
    </row>
    <row r="105" spans="1:5" x14ac:dyDescent="0.55000000000000004">
      <c r="A105" s="42">
        <v>44632</v>
      </c>
      <c r="B105" s="54">
        <v>31721</v>
      </c>
      <c r="C105" s="52">
        <v>32480.571428571428</v>
      </c>
      <c r="D105" s="54">
        <v>22</v>
      </c>
      <c r="E105" s="54">
        <v>1655</v>
      </c>
    </row>
    <row r="106" spans="1:5" x14ac:dyDescent="0.55000000000000004">
      <c r="A106" s="42">
        <v>44633</v>
      </c>
      <c r="B106" s="54">
        <v>29311</v>
      </c>
      <c r="C106" s="52">
        <v>36068.714285714283</v>
      </c>
      <c r="D106" s="54">
        <v>15</v>
      </c>
      <c r="E106" s="54">
        <v>1702</v>
      </c>
    </row>
    <row r="107" spans="1:5" x14ac:dyDescent="0.55000000000000004">
      <c r="A107" s="42">
        <v>44634</v>
      </c>
      <c r="B107" s="54">
        <v>26063</v>
      </c>
      <c r="C107" s="52">
        <v>38074.142857142855</v>
      </c>
      <c r="D107" s="54">
        <v>5</v>
      </c>
      <c r="E107" s="54">
        <v>1727</v>
      </c>
    </row>
    <row r="108" spans="1:5" x14ac:dyDescent="0.55000000000000004">
      <c r="A108" s="42">
        <v>44635</v>
      </c>
      <c r="B108" s="54">
        <v>33952</v>
      </c>
      <c r="C108" s="52">
        <v>40063.571428571428</v>
      </c>
      <c r="D108" s="54">
        <v>25</v>
      </c>
      <c r="E108" s="54">
        <v>1801</v>
      </c>
    </row>
    <row r="109" spans="1:5" x14ac:dyDescent="0.55000000000000004">
      <c r="A109" s="42">
        <v>44636</v>
      </c>
      <c r="B109" s="54">
        <v>58484</v>
      </c>
      <c r="C109" s="52">
        <v>42163.714285714283</v>
      </c>
      <c r="D109" s="54">
        <v>23</v>
      </c>
      <c r="E109" s="54">
        <v>1782</v>
      </c>
    </row>
    <row r="110" spans="1:5" x14ac:dyDescent="0.55000000000000004">
      <c r="A110" s="42">
        <v>44637</v>
      </c>
      <c r="B110" s="54">
        <v>52115</v>
      </c>
      <c r="C110" s="52">
        <v>43748.285714285717</v>
      </c>
      <c r="D110" s="54">
        <v>26</v>
      </c>
      <c r="E110" s="54">
        <v>1855</v>
      </c>
    </row>
    <row r="111" spans="1:5" x14ac:dyDescent="0.55000000000000004">
      <c r="A111" s="42">
        <v>44638</v>
      </c>
      <c r="B111" s="54">
        <v>48799</v>
      </c>
      <c r="C111" s="52">
        <v>45706.142857142855</v>
      </c>
      <c r="D111" s="54">
        <v>29</v>
      </c>
      <c r="E111" s="54">
        <v>1812</v>
      </c>
    </row>
    <row r="112" spans="1:5" x14ac:dyDescent="0.55000000000000004">
      <c r="A112" s="42">
        <v>44639</v>
      </c>
      <c r="B112" s="54">
        <v>46422</v>
      </c>
      <c r="C112" s="52">
        <v>48481</v>
      </c>
      <c r="D112" s="54">
        <v>27</v>
      </c>
      <c r="E112" s="54">
        <v>1903</v>
      </c>
    </row>
    <row r="113" spans="1:5" x14ac:dyDescent="0.55000000000000004">
      <c r="A113" s="42">
        <v>44640</v>
      </c>
      <c r="B113" s="54">
        <v>40403</v>
      </c>
      <c r="C113" s="52">
        <v>48941.285714285717</v>
      </c>
      <c r="D113" s="54">
        <v>9</v>
      </c>
      <c r="E113" s="54">
        <v>1943</v>
      </c>
    </row>
    <row r="114" spans="1:5" x14ac:dyDescent="0.55000000000000004">
      <c r="A114" s="42">
        <v>44641</v>
      </c>
      <c r="B114" s="54">
        <v>39768</v>
      </c>
      <c r="C114" s="52">
        <v>50511</v>
      </c>
      <c r="D114" s="54">
        <v>6</v>
      </c>
      <c r="E114" s="54">
        <v>2046</v>
      </c>
    </row>
    <row r="115" spans="1:5" x14ac:dyDescent="0.55000000000000004">
      <c r="A115" s="42">
        <v>44642</v>
      </c>
      <c r="B115" s="54">
        <v>53376</v>
      </c>
      <c r="C115" s="52">
        <v>51898.428571428572</v>
      </c>
      <c r="D115" s="54">
        <v>27</v>
      </c>
      <c r="E115" s="54">
        <v>2107</v>
      </c>
    </row>
    <row r="116" spans="1:5" x14ac:dyDescent="0.55000000000000004">
      <c r="A116" s="42">
        <v>44643</v>
      </c>
      <c r="B116" s="54">
        <v>61706</v>
      </c>
      <c r="C116" s="52">
        <v>52691.857142857145</v>
      </c>
      <c r="D116" s="54">
        <v>26</v>
      </c>
      <c r="E116" s="54">
        <v>2104</v>
      </c>
    </row>
    <row r="117" spans="1:5" x14ac:dyDescent="0.55000000000000004">
      <c r="A117" s="42">
        <v>44644</v>
      </c>
      <c r="B117" s="54">
        <v>63103</v>
      </c>
      <c r="C117" s="52">
        <v>53529</v>
      </c>
      <c r="D117" s="54">
        <v>35</v>
      </c>
      <c r="E117" s="54">
        <v>2149</v>
      </c>
    </row>
    <row r="118" spans="1:5" x14ac:dyDescent="0.55000000000000004">
      <c r="A118" s="42">
        <v>44645</v>
      </c>
      <c r="B118" s="54">
        <v>58511</v>
      </c>
      <c r="C118" s="52">
        <v>54546.142857142855</v>
      </c>
      <c r="D118" s="54">
        <v>28</v>
      </c>
      <c r="E118" s="54">
        <v>2152</v>
      </c>
    </row>
    <row r="119" spans="1:5" x14ac:dyDescent="0.55000000000000004">
      <c r="A119" s="42">
        <v>44646</v>
      </c>
      <c r="B119" s="54">
        <v>51976</v>
      </c>
      <c r="C119" s="52">
        <v>55441.285714285717</v>
      </c>
      <c r="D119" s="54">
        <v>30</v>
      </c>
      <c r="E119" s="54">
        <v>2159</v>
      </c>
    </row>
    <row r="120" spans="1:5" x14ac:dyDescent="0.55000000000000004">
      <c r="A120" s="42">
        <v>44647</v>
      </c>
      <c r="B120" s="54">
        <v>46263</v>
      </c>
      <c r="C120" s="52">
        <v>56193.857142857145</v>
      </c>
      <c r="D120" s="54">
        <v>9</v>
      </c>
      <c r="E120" s="54">
        <v>2176</v>
      </c>
    </row>
    <row r="121" spans="1:5" x14ac:dyDescent="0.55000000000000004">
      <c r="A121" s="42">
        <v>44648</v>
      </c>
      <c r="B121" s="54">
        <v>46888</v>
      </c>
      <c r="C121" s="52">
        <v>55704</v>
      </c>
      <c r="D121" s="54">
        <v>6</v>
      </c>
      <c r="E121" s="54">
        <v>2301</v>
      </c>
    </row>
    <row r="122" spans="1:5" x14ac:dyDescent="0.55000000000000004">
      <c r="A122" s="42">
        <v>44649</v>
      </c>
      <c r="B122" s="54">
        <v>59642</v>
      </c>
      <c r="C122" s="52">
        <v>56500.428571428572</v>
      </c>
      <c r="D122" s="54">
        <v>31</v>
      </c>
      <c r="E122" s="54">
        <v>2364</v>
      </c>
    </row>
    <row r="123" spans="1:5" x14ac:dyDescent="0.55000000000000004">
      <c r="A123" s="42">
        <v>44650</v>
      </c>
      <c r="B123" s="54">
        <v>66974</v>
      </c>
      <c r="C123" s="52">
        <v>56839.142857142855</v>
      </c>
      <c r="D123" s="54">
        <v>34</v>
      </c>
      <c r="E123" s="54">
        <v>2446</v>
      </c>
    </row>
    <row r="124" spans="1:5" x14ac:dyDescent="0.55000000000000004">
      <c r="A124" s="42">
        <v>44651</v>
      </c>
      <c r="B124" s="54">
        <v>59674</v>
      </c>
      <c r="C124" s="52">
        <v>57021.285714285717</v>
      </c>
      <c r="D124" s="54">
        <v>32</v>
      </c>
      <c r="E124" s="54">
        <v>2492</v>
      </c>
    </row>
    <row r="125" spans="1:5" x14ac:dyDescent="0.55000000000000004">
      <c r="A125" s="42">
        <v>44652</v>
      </c>
      <c r="B125" s="54">
        <v>64086</v>
      </c>
      <c r="C125" s="52">
        <v>56999.428571428572</v>
      </c>
      <c r="D125" s="54">
        <v>347</v>
      </c>
      <c r="E125" s="54">
        <v>2533</v>
      </c>
    </row>
    <row r="126" spans="1:5" x14ac:dyDescent="0.55000000000000004">
      <c r="A126" s="42">
        <v>44653</v>
      </c>
      <c r="B126" s="54">
        <v>54347</v>
      </c>
      <c r="C126" s="52">
        <v>56801.142857142855</v>
      </c>
      <c r="D126" s="54">
        <v>26</v>
      </c>
      <c r="E126" s="54">
        <v>2522</v>
      </c>
    </row>
    <row r="127" spans="1:5" x14ac:dyDescent="0.55000000000000004">
      <c r="A127" s="42">
        <v>44654</v>
      </c>
      <c r="B127" s="54">
        <v>47538</v>
      </c>
      <c r="C127" s="52">
        <v>56260.285714285717</v>
      </c>
      <c r="D127" s="54">
        <v>17</v>
      </c>
      <c r="E127" s="54">
        <v>2581</v>
      </c>
    </row>
    <row r="128" spans="1:5" x14ac:dyDescent="0.55000000000000004">
      <c r="A128" s="42">
        <v>44655</v>
      </c>
      <c r="B128" s="54">
        <v>46735</v>
      </c>
      <c r="C128" s="52">
        <v>56823.142857142855</v>
      </c>
      <c r="D128" s="54">
        <v>14</v>
      </c>
      <c r="E128" s="54">
        <v>2699</v>
      </c>
    </row>
    <row r="129" spans="1:5" x14ac:dyDescent="0.55000000000000004">
      <c r="A129" s="42">
        <v>44656</v>
      </c>
      <c r="B129" s="54">
        <v>58254</v>
      </c>
      <c r="C129" s="52">
        <v>55933.571428571428</v>
      </c>
      <c r="D129" s="54">
        <v>37</v>
      </c>
      <c r="E129" s="54">
        <v>2836</v>
      </c>
    </row>
    <row r="130" spans="1:5" x14ac:dyDescent="0.55000000000000004">
      <c r="A130" s="42">
        <v>44657</v>
      </c>
      <c r="B130" s="54">
        <v>63188</v>
      </c>
      <c r="C130" s="52">
        <v>55379.714285714283</v>
      </c>
      <c r="D130" s="54">
        <v>27</v>
      </c>
      <c r="E130" s="54">
        <v>2811</v>
      </c>
    </row>
    <row r="131" spans="1:5" x14ac:dyDescent="0.55000000000000004">
      <c r="A131" s="42">
        <v>44658</v>
      </c>
      <c r="B131" s="54">
        <v>63614</v>
      </c>
      <c r="C131" s="52">
        <v>54949</v>
      </c>
      <c r="D131" s="54">
        <v>33</v>
      </c>
      <c r="E131" s="54">
        <v>2746</v>
      </c>
    </row>
    <row r="132" spans="1:5" x14ac:dyDescent="0.55000000000000004">
      <c r="A132" s="42">
        <v>44659</v>
      </c>
      <c r="B132" s="54">
        <v>57859</v>
      </c>
      <c r="C132" s="52">
        <v>54244.857142857145</v>
      </c>
      <c r="D132" s="54">
        <v>31</v>
      </c>
      <c r="E132" s="54">
        <v>2818</v>
      </c>
    </row>
    <row r="133" spans="1:5" x14ac:dyDescent="0.55000000000000004">
      <c r="A133" s="42">
        <v>44660</v>
      </c>
      <c r="B133" s="54">
        <v>50470</v>
      </c>
      <c r="C133" s="52">
        <v>52743.428571428572</v>
      </c>
      <c r="D133" s="54">
        <v>24</v>
      </c>
      <c r="E133" s="54">
        <v>2844</v>
      </c>
    </row>
    <row r="134" spans="1:5" x14ac:dyDescent="0.55000000000000004">
      <c r="A134" s="42">
        <v>44661</v>
      </c>
      <c r="B134" s="54">
        <v>44523</v>
      </c>
      <c r="C134" s="52">
        <v>51457.285714285717</v>
      </c>
      <c r="D134" s="54">
        <v>14</v>
      </c>
      <c r="E134" s="54">
        <v>2941</v>
      </c>
    </row>
    <row r="135" spans="1:5" x14ac:dyDescent="0.55000000000000004">
      <c r="A135" s="42">
        <v>44662</v>
      </c>
      <c r="B135" s="54">
        <v>41806</v>
      </c>
      <c r="C135" s="52">
        <v>50097.285714285717</v>
      </c>
      <c r="D135" s="54">
        <v>5</v>
      </c>
      <c r="E135" s="54">
        <v>3092</v>
      </c>
    </row>
    <row r="136" spans="1:5" x14ac:dyDescent="0.55000000000000004">
      <c r="A136" s="42">
        <v>44663</v>
      </c>
      <c r="B136" s="54">
        <v>47744</v>
      </c>
      <c r="C136" s="52">
        <v>48635.285714285717</v>
      </c>
      <c r="D136" s="54">
        <v>40</v>
      </c>
      <c r="E136" s="54">
        <v>3145</v>
      </c>
    </row>
    <row r="137" spans="1:5" x14ac:dyDescent="0.55000000000000004">
      <c r="A137" s="42">
        <v>44664</v>
      </c>
      <c r="B137" s="54">
        <v>54185</v>
      </c>
      <c r="C137" s="52">
        <v>47379.857142857145</v>
      </c>
      <c r="D137" s="54">
        <v>39</v>
      </c>
      <c r="E137" s="54">
        <v>3147</v>
      </c>
    </row>
    <row r="138" spans="1:5" x14ac:dyDescent="0.55000000000000004">
      <c r="A138" s="42">
        <v>44665</v>
      </c>
      <c r="B138" s="54">
        <v>54094</v>
      </c>
      <c r="C138" s="52">
        <v>45700</v>
      </c>
      <c r="D138" s="54">
        <v>45</v>
      </c>
      <c r="E138" s="54">
        <v>3138</v>
      </c>
    </row>
    <row r="139" spans="1:5" x14ac:dyDescent="0.55000000000000004">
      <c r="A139" s="42">
        <v>44666</v>
      </c>
      <c r="B139" s="54">
        <v>47625</v>
      </c>
      <c r="C139" s="52">
        <v>44853.714285714283</v>
      </c>
      <c r="D139" s="54">
        <v>27</v>
      </c>
      <c r="E139" s="54">
        <v>2944</v>
      </c>
    </row>
    <row r="140" spans="1:5" x14ac:dyDescent="0.55000000000000004">
      <c r="A140" s="42">
        <v>44667</v>
      </c>
      <c r="B140" s="54">
        <v>41682</v>
      </c>
      <c r="C140" s="52">
        <v>43596.571428571428</v>
      </c>
      <c r="D140" s="54">
        <v>42</v>
      </c>
      <c r="E140" s="54">
        <v>3002</v>
      </c>
    </row>
    <row r="141" spans="1:5" x14ac:dyDescent="0.55000000000000004">
      <c r="A141" s="42">
        <v>44668</v>
      </c>
      <c r="B141" s="54">
        <v>32764</v>
      </c>
      <c r="C141" s="52">
        <v>43136.714285714283</v>
      </c>
      <c r="D141" s="54">
        <v>15</v>
      </c>
      <c r="E141" s="54">
        <v>3012</v>
      </c>
    </row>
    <row r="142" spans="1:5" x14ac:dyDescent="0.55000000000000004">
      <c r="A142" s="42">
        <v>44669</v>
      </c>
      <c r="B142" s="54">
        <v>35882</v>
      </c>
      <c r="C142" s="52">
        <v>43149.428571428572</v>
      </c>
      <c r="D142" s="54">
        <v>9</v>
      </c>
      <c r="E142" s="54">
        <v>3150</v>
      </c>
    </row>
    <row r="143" spans="1:5" x14ac:dyDescent="0.55000000000000004">
      <c r="A143" s="42">
        <v>44670</v>
      </c>
      <c r="B143" s="52">
        <v>38944</v>
      </c>
      <c r="C143" s="52">
        <v>43335.571428571428</v>
      </c>
      <c r="D143" s="52">
        <v>21</v>
      </c>
      <c r="E143" s="52">
        <v>3276</v>
      </c>
    </row>
    <row r="144" spans="1:5" x14ac:dyDescent="0.55000000000000004">
      <c r="A144" s="42">
        <v>44671</v>
      </c>
      <c r="B144" s="52">
        <v>50966</v>
      </c>
      <c r="C144" s="52">
        <v>43365.571428571428</v>
      </c>
      <c r="D144" s="52">
        <v>35</v>
      </c>
      <c r="E144" s="52">
        <v>3329</v>
      </c>
    </row>
    <row r="145" spans="1:5" x14ac:dyDescent="0.55000000000000004">
      <c r="A145" s="42">
        <v>44672</v>
      </c>
      <c r="B145" s="52">
        <v>54183</v>
      </c>
      <c r="C145" s="52">
        <v>43540</v>
      </c>
      <c r="D145" s="52">
        <v>51</v>
      </c>
      <c r="E145" s="52">
        <v>3312</v>
      </c>
    </row>
    <row r="146" spans="1:5" x14ac:dyDescent="0.55000000000000004">
      <c r="A146" s="42">
        <v>44673</v>
      </c>
      <c r="B146" s="52">
        <v>48928</v>
      </c>
      <c r="C146" s="52">
        <v>42834.428571428572</v>
      </c>
      <c r="D146" s="52">
        <v>46</v>
      </c>
      <c r="E146" s="52">
        <v>3236</v>
      </c>
    </row>
    <row r="147" spans="1:5" x14ac:dyDescent="0.55000000000000004">
      <c r="A147" s="42">
        <v>44674</v>
      </c>
      <c r="B147" s="52">
        <v>41892</v>
      </c>
      <c r="C147" s="52">
        <v>42496.857142857145</v>
      </c>
      <c r="D147" s="52">
        <v>31</v>
      </c>
      <c r="E147" s="52">
        <v>3189</v>
      </c>
    </row>
    <row r="148" spans="1:5" x14ac:dyDescent="0.55000000000000004">
      <c r="A148" s="42">
        <v>44675</v>
      </c>
      <c r="B148" s="52">
        <v>33985</v>
      </c>
      <c r="C148" s="52">
        <v>41754</v>
      </c>
      <c r="D148" s="52">
        <v>19</v>
      </c>
      <c r="E148" s="52">
        <v>3142</v>
      </c>
    </row>
    <row r="149" spans="1:5" x14ac:dyDescent="0.55000000000000004">
      <c r="A149" s="42">
        <v>44676</v>
      </c>
      <c r="B149" s="52">
        <v>30943</v>
      </c>
      <c r="C149" s="52">
        <v>40792.571428571428</v>
      </c>
      <c r="D149" s="52">
        <v>13</v>
      </c>
      <c r="E149" s="52">
        <v>3131</v>
      </c>
    </row>
    <row r="150" spans="1:5" x14ac:dyDescent="0.55000000000000004">
      <c r="A150" s="42">
        <v>44677</v>
      </c>
      <c r="B150" s="52">
        <v>36581</v>
      </c>
      <c r="C150" s="52">
        <v>39816.285714285717</v>
      </c>
      <c r="D150" s="52">
        <v>67</v>
      </c>
      <c r="E150" s="52">
        <v>3291</v>
      </c>
    </row>
    <row r="151" spans="1:5" x14ac:dyDescent="0.55000000000000004">
      <c r="A151" s="42">
        <v>44678</v>
      </c>
      <c r="B151" s="52">
        <v>45766</v>
      </c>
      <c r="C151" s="52">
        <v>39514.857142857145</v>
      </c>
      <c r="D151" s="52">
        <v>44</v>
      </c>
      <c r="E151" s="52">
        <v>3398</v>
      </c>
    </row>
    <row r="152" spans="1:5" x14ac:dyDescent="0.55000000000000004">
      <c r="A152" s="42">
        <v>44679</v>
      </c>
      <c r="B152" s="52">
        <v>47453</v>
      </c>
      <c r="C152" s="52"/>
      <c r="D152" s="52">
        <v>50</v>
      </c>
      <c r="E152" s="52">
        <v>3284</v>
      </c>
    </row>
    <row r="153" spans="1:5" x14ac:dyDescent="0.55000000000000004">
      <c r="A153" s="42">
        <v>44680</v>
      </c>
      <c r="B153" s="52">
        <v>42094</v>
      </c>
      <c r="C153" s="52"/>
      <c r="D153" s="52">
        <v>26</v>
      </c>
      <c r="E153" s="52">
        <v>3169</v>
      </c>
    </row>
    <row r="154" spans="1:5" x14ac:dyDescent="0.55000000000000004">
      <c r="A154" s="46">
        <v>44681</v>
      </c>
      <c r="B154" s="56">
        <v>39782</v>
      </c>
      <c r="C154" s="56"/>
      <c r="D154" s="56">
        <v>34</v>
      </c>
      <c r="E154" s="56">
        <v>3157</v>
      </c>
    </row>
    <row r="155" spans="1:5" x14ac:dyDescent="0.55000000000000004">
      <c r="A155" s="49" t="s">
        <v>35</v>
      </c>
      <c r="B155" s="52"/>
      <c r="C155" s="52"/>
      <c r="D155" s="52"/>
      <c r="E155" s="52"/>
    </row>
    <row r="156" spans="1:5" x14ac:dyDescent="0.55000000000000004">
      <c r="A156" s="35" t="s">
        <v>36</v>
      </c>
      <c r="B156" s="52"/>
      <c r="C156" s="52"/>
      <c r="D156" s="52"/>
      <c r="E156" s="52"/>
    </row>
    <row r="157" spans="1:5" x14ac:dyDescent="0.55000000000000004">
      <c r="A157" s="35" t="s">
        <v>56</v>
      </c>
      <c r="B157" s="52"/>
      <c r="C157" s="52"/>
      <c r="D157" s="52"/>
      <c r="E157" s="52"/>
    </row>
    <row r="158" spans="1:5" x14ac:dyDescent="0.55000000000000004">
      <c r="A158" s="35" t="s">
        <v>57</v>
      </c>
      <c r="B158" s="52"/>
      <c r="C158" s="52"/>
      <c r="D158" s="52"/>
      <c r="E158" s="52"/>
    </row>
    <row r="159" spans="1:5" x14ac:dyDescent="0.55000000000000004">
      <c r="A159" s="35" t="s">
        <v>60</v>
      </c>
      <c r="B159" s="52"/>
      <c r="C159" s="52"/>
      <c r="D159" s="52"/>
      <c r="E159" s="52"/>
    </row>
    <row r="160" spans="1:5" x14ac:dyDescent="0.55000000000000004">
      <c r="A160" s="13" t="s">
        <v>50</v>
      </c>
      <c r="B160" s="52"/>
      <c r="C160" s="52"/>
      <c r="D160" s="52"/>
      <c r="E160" s="52"/>
    </row>
  </sheetData>
  <hyperlinks>
    <hyperlink ref="J1" location="Contents!A1" display="Return to contents page" xr:uid="{7CB45B97-460C-4BB3-A95C-2008A3F6319C}"/>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A111D-6FB0-4850-896B-1742863B1674}">
  <dimension ref="A1:O11"/>
  <sheetViews>
    <sheetView showGridLines="0" workbookViewId="0"/>
  </sheetViews>
  <sheetFormatPr defaultRowHeight="14.4" x14ac:dyDescent="0.55000000000000004"/>
  <sheetData>
    <row r="1" spans="1:15" x14ac:dyDescent="0.55000000000000004">
      <c r="A1" s="172" t="s">
        <v>360</v>
      </c>
      <c r="O1" s="2" t="s">
        <v>887</v>
      </c>
    </row>
    <row r="3" spans="1:15" x14ac:dyDescent="0.55000000000000004">
      <c r="A3" s="377"/>
      <c r="B3" s="377" t="s">
        <v>172</v>
      </c>
    </row>
    <row r="4" spans="1:15" x14ac:dyDescent="0.55000000000000004">
      <c r="A4" s="175" t="s">
        <v>193</v>
      </c>
      <c r="B4" s="130">
        <v>-31.794115675893035</v>
      </c>
    </row>
    <row r="5" spans="1:15" x14ac:dyDescent="0.55000000000000004">
      <c r="A5" s="175" t="s">
        <v>328</v>
      </c>
      <c r="B5" s="130">
        <v>-21.849469155780085</v>
      </c>
    </row>
    <row r="6" spans="1:15" x14ac:dyDescent="0.55000000000000004">
      <c r="A6" s="175" t="s">
        <v>329</v>
      </c>
      <c r="B6" s="130">
        <v>-6.4697153648995007</v>
      </c>
    </row>
    <row r="7" spans="1:15" x14ac:dyDescent="0.55000000000000004">
      <c r="A7" s="175" t="s">
        <v>512</v>
      </c>
      <c r="B7" s="130">
        <v>-1.1609263657957245</v>
      </c>
    </row>
    <row r="8" spans="1:15" x14ac:dyDescent="0.55000000000000004">
      <c r="A8" s="175" t="s">
        <v>513</v>
      </c>
      <c r="B8" s="130">
        <v>0.91165700335672872</v>
      </c>
    </row>
    <row r="9" spans="1:15" x14ac:dyDescent="0.55000000000000004">
      <c r="A9" s="175" t="s">
        <v>514</v>
      </c>
      <c r="B9" s="130">
        <v>-3.1670057038012045</v>
      </c>
    </row>
    <row r="10" spans="1:15" x14ac:dyDescent="0.55000000000000004">
      <c r="A10" s="175" t="s">
        <v>515</v>
      </c>
      <c r="B10" s="130">
        <v>-3.4018280530547731</v>
      </c>
    </row>
    <row r="11" spans="1:15" x14ac:dyDescent="0.55000000000000004">
      <c r="A11" s="175" t="s">
        <v>343</v>
      </c>
      <c r="B11" s="130">
        <v>-5.0800215788527243</v>
      </c>
    </row>
  </sheetData>
  <hyperlinks>
    <hyperlink ref="O1" location="Contents!A1" display="Return to contents page" xr:uid="{FCE2BE1A-131D-455C-9474-26B556B80803}"/>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488D-E51D-4917-9B98-5773CEE9EE88}">
  <dimension ref="A1:P8"/>
  <sheetViews>
    <sheetView showGridLines="0" workbookViewId="0"/>
  </sheetViews>
  <sheetFormatPr defaultRowHeight="14.4" x14ac:dyDescent="0.55000000000000004"/>
  <cols>
    <col min="1" max="1" width="15" customWidth="1"/>
  </cols>
  <sheetData>
    <row r="1" spans="1:16" x14ac:dyDescent="0.55000000000000004">
      <c r="A1" s="172" t="s">
        <v>361</v>
      </c>
      <c r="P1" s="2" t="s">
        <v>887</v>
      </c>
    </row>
    <row r="3" spans="1:16" x14ac:dyDescent="0.55000000000000004">
      <c r="A3" s="377"/>
      <c r="B3" s="401" t="s">
        <v>172</v>
      </c>
    </row>
    <row r="4" spans="1:16" x14ac:dyDescent="0.55000000000000004">
      <c r="A4" s="183" t="s">
        <v>344</v>
      </c>
      <c r="B4" s="130">
        <v>-7.0542470947812301</v>
      </c>
    </row>
    <row r="5" spans="1:16" x14ac:dyDescent="0.55000000000000004">
      <c r="A5" s="183" t="s">
        <v>345</v>
      </c>
      <c r="B5" s="130">
        <v>-9.2379228047074307</v>
      </c>
    </row>
    <row r="6" spans="1:16" x14ac:dyDescent="0.55000000000000004">
      <c r="A6" s="183" t="s">
        <v>346</v>
      </c>
      <c r="B6" s="130">
        <v>-10.99422101662932</v>
      </c>
    </row>
    <row r="7" spans="1:16" x14ac:dyDescent="0.55000000000000004">
      <c r="A7" s="183" t="s">
        <v>347</v>
      </c>
      <c r="B7" s="130">
        <v>-13.927600271923863</v>
      </c>
    </row>
    <row r="8" spans="1:16" x14ac:dyDescent="0.55000000000000004">
      <c r="A8" s="183" t="s">
        <v>516</v>
      </c>
      <c r="B8" s="130">
        <v>-10.880006682537694</v>
      </c>
    </row>
  </sheetData>
  <hyperlinks>
    <hyperlink ref="P1" location="Contents!A1" display="Return to contents page" xr:uid="{7D90702D-F9E5-4431-8D07-678951839606}"/>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ABD9-A960-495C-A8A8-13AD924AB0B3}">
  <dimension ref="A1:O15"/>
  <sheetViews>
    <sheetView showGridLines="0" workbookViewId="0">
      <selection activeCell="O1" sqref="O1"/>
    </sheetView>
  </sheetViews>
  <sheetFormatPr defaultRowHeight="14.4" x14ac:dyDescent="0.55000000000000004"/>
  <sheetData>
    <row r="1" spans="1:15" x14ac:dyDescent="0.55000000000000004">
      <c r="A1" s="134" t="s">
        <v>539</v>
      </c>
      <c r="O1" s="2" t="s">
        <v>887</v>
      </c>
    </row>
    <row r="3" spans="1:15" x14ac:dyDescent="0.55000000000000004">
      <c r="A3" s="190"/>
      <c r="B3" s="176" t="s">
        <v>352</v>
      </c>
      <c r="C3" s="176" t="s">
        <v>353</v>
      </c>
    </row>
    <row r="4" spans="1:15" x14ac:dyDescent="0.55000000000000004">
      <c r="A4" s="191" t="s">
        <v>222</v>
      </c>
      <c r="B4" s="177">
        <v>5087</v>
      </c>
      <c r="C4" s="177">
        <v>6818</v>
      </c>
    </row>
    <row r="5" spans="1:15" x14ac:dyDescent="0.55000000000000004">
      <c r="A5" s="191" t="s">
        <v>223</v>
      </c>
      <c r="B5" s="177">
        <v>5136</v>
      </c>
      <c r="C5" s="177">
        <v>6420</v>
      </c>
    </row>
    <row r="6" spans="1:15" x14ac:dyDescent="0.55000000000000004">
      <c r="A6" s="191" t="s">
        <v>312</v>
      </c>
      <c r="B6" s="177">
        <v>4929</v>
      </c>
      <c r="C6" s="177">
        <v>5414</v>
      </c>
    </row>
    <row r="7" spans="1:15" x14ac:dyDescent="0.55000000000000004">
      <c r="A7" s="191" t="s">
        <v>225</v>
      </c>
      <c r="B7" s="177">
        <v>4309</v>
      </c>
      <c r="C7" s="177">
        <v>4635</v>
      </c>
    </row>
    <row r="8" spans="1:15" x14ac:dyDescent="0.55000000000000004">
      <c r="A8" s="191" t="s">
        <v>226</v>
      </c>
      <c r="B8" s="177">
        <v>4099</v>
      </c>
      <c r="C8" s="177">
        <v>4156</v>
      </c>
    </row>
    <row r="9" spans="1:15" x14ac:dyDescent="0.55000000000000004">
      <c r="A9" s="191" t="s">
        <v>227</v>
      </c>
      <c r="B9" s="177">
        <v>4294</v>
      </c>
      <c r="C9" s="177">
        <v>4588</v>
      </c>
    </row>
    <row r="10" spans="1:15" x14ac:dyDescent="0.55000000000000004">
      <c r="A10" s="191" t="s">
        <v>216</v>
      </c>
      <c r="B10" s="177">
        <v>3537</v>
      </c>
      <c r="C10" s="177">
        <v>4117</v>
      </c>
    </row>
    <row r="11" spans="1:15" x14ac:dyDescent="0.55000000000000004">
      <c r="A11" s="191" t="s">
        <v>217</v>
      </c>
      <c r="B11" s="177">
        <v>3647</v>
      </c>
      <c r="C11" s="177">
        <v>4154</v>
      </c>
    </row>
    <row r="12" spans="1:15" x14ac:dyDescent="0.55000000000000004">
      <c r="A12" s="191" t="s">
        <v>218</v>
      </c>
      <c r="B12" s="177">
        <v>4285</v>
      </c>
      <c r="C12" s="177">
        <v>5918</v>
      </c>
    </row>
    <row r="13" spans="1:15" x14ac:dyDescent="0.55000000000000004">
      <c r="A13" s="191" t="s">
        <v>219</v>
      </c>
      <c r="B13" s="177">
        <v>4928</v>
      </c>
      <c r="C13" s="177">
        <v>2582</v>
      </c>
    </row>
    <row r="14" spans="1:15" x14ac:dyDescent="0.55000000000000004">
      <c r="A14" s="191" t="s">
        <v>220</v>
      </c>
      <c r="B14" s="177">
        <v>5239</v>
      </c>
      <c r="C14" s="177">
        <v>2605</v>
      </c>
    </row>
    <row r="15" spans="1:15" x14ac:dyDescent="0.55000000000000004">
      <c r="A15" s="191" t="s">
        <v>221</v>
      </c>
      <c r="B15" s="177">
        <v>6123</v>
      </c>
      <c r="C15" s="177">
        <v>3658</v>
      </c>
    </row>
  </sheetData>
  <hyperlinks>
    <hyperlink ref="O1" location="Contents!A1" display="Return to contents page" xr:uid="{8ACBD58C-7BF5-410D-8F47-84345D2FCCC1}"/>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65D23-C60B-46A5-AEC3-CC16C739A967}">
  <dimension ref="A1:AH15"/>
  <sheetViews>
    <sheetView showGridLines="0" topLeftCell="U1" workbookViewId="0">
      <selection activeCell="U1" sqref="U1"/>
    </sheetView>
  </sheetViews>
  <sheetFormatPr defaultRowHeight="14.4" x14ac:dyDescent="0.55000000000000004"/>
  <sheetData>
    <row r="1" spans="1:34" x14ac:dyDescent="0.55000000000000004">
      <c r="A1" s="134" t="s">
        <v>540</v>
      </c>
      <c r="O1" s="2" t="s">
        <v>887</v>
      </c>
      <c r="U1" s="134" t="s">
        <v>540</v>
      </c>
      <c r="AH1" s="2" t="s">
        <v>887</v>
      </c>
    </row>
    <row r="3" spans="1:34" x14ac:dyDescent="0.55000000000000004">
      <c r="A3" s="190"/>
      <c r="B3" s="176" t="s">
        <v>352</v>
      </c>
      <c r="C3" s="176" t="s">
        <v>353</v>
      </c>
      <c r="U3" s="190"/>
      <c r="V3" s="176" t="s">
        <v>352</v>
      </c>
      <c r="W3" s="176" t="s">
        <v>353</v>
      </c>
    </row>
    <row r="4" spans="1:34" x14ac:dyDescent="0.55000000000000004">
      <c r="A4" s="191" t="s">
        <v>222</v>
      </c>
      <c r="B4" s="177">
        <v>2159</v>
      </c>
      <c r="C4" s="177">
        <v>2985</v>
      </c>
      <c r="U4" s="191" t="s">
        <v>222</v>
      </c>
      <c r="V4" s="177">
        <v>2159</v>
      </c>
      <c r="W4" s="177">
        <v>2985</v>
      </c>
    </row>
    <row r="5" spans="1:34" x14ac:dyDescent="0.55000000000000004">
      <c r="A5" s="191" t="s">
        <v>223</v>
      </c>
      <c r="B5" s="177">
        <v>2363</v>
      </c>
      <c r="C5" s="177">
        <v>2945</v>
      </c>
      <c r="U5" s="191" t="s">
        <v>223</v>
      </c>
      <c r="V5" s="177">
        <v>2363</v>
      </c>
      <c r="W5" s="177">
        <v>2945</v>
      </c>
    </row>
    <row r="6" spans="1:34" x14ac:dyDescent="0.55000000000000004">
      <c r="A6" s="191" t="s">
        <v>312</v>
      </c>
      <c r="B6" s="177">
        <v>2252</v>
      </c>
      <c r="C6" s="177">
        <v>2771</v>
      </c>
      <c r="U6" s="191" t="s">
        <v>312</v>
      </c>
      <c r="V6" s="177">
        <v>2252</v>
      </c>
      <c r="W6" s="177">
        <v>2771</v>
      </c>
    </row>
    <row r="7" spans="1:34" x14ac:dyDescent="0.55000000000000004">
      <c r="A7" s="191" t="s">
        <v>225</v>
      </c>
      <c r="B7" s="177">
        <v>2101</v>
      </c>
      <c r="C7" s="177">
        <v>2529</v>
      </c>
      <c r="U7" s="191" t="s">
        <v>225</v>
      </c>
      <c r="V7" s="177">
        <v>2101</v>
      </c>
      <c r="W7" s="177">
        <v>2529</v>
      </c>
    </row>
    <row r="8" spans="1:34" x14ac:dyDescent="0.55000000000000004">
      <c r="A8" s="191" t="s">
        <v>226</v>
      </c>
      <c r="B8" s="177">
        <v>2077</v>
      </c>
      <c r="C8" s="177">
        <v>2501</v>
      </c>
      <c r="U8" s="191" t="s">
        <v>226</v>
      </c>
      <c r="V8" s="177">
        <v>2077</v>
      </c>
      <c r="W8" s="177">
        <v>2501</v>
      </c>
    </row>
    <row r="9" spans="1:34" x14ac:dyDescent="0.55000000000000004">
      <c r="A9" s="191" t="s">
        <v>227</v>
      </c>
      <c r="B9" s="177">
        <v>2460</v>
      </c>
      <c r="C9" s="177">
        <v>2773</v>
      </c>
      <c r="U9" s="191" t="s">
        <v>227</v>
      </c>
      <c r="V9" s="177">
        <v>2460</v>
      </c>
      <c r="W9" s="177">
        <v>2773</v>
      </c>
    </row>
    <row r="10" spans="1:34" x14ac:dyDescent="0.55000000000000004">
      <c r="A10" s="191" t="s">
        <v>216</v>
      </c>
      <c r="B10" s="177">
        <v>2238</v>
      </c>
      <c r="C10" s="177">
        <v>2412</v>
      </c>
      <c r="U10" s="191" t="s">
        <v>216</v>
      </c>
      <c r="V10" s="177">
        <v>2238</v>
      </c>
      <c r="W10" s="177">
        <v>2412</v>
      </c>
    </row>
    <row r="11" spans="1:34" x14ac:dyDescent="0.55000000000000004">
      <c r="A11" s="191" t="s">
        <v>217</v>
      </c>
      <c r="B11" s="177">
        <v>1997</v>
      </c>
      <c r="C11" s="177">
        <v>2386</v>
      </c>
      <c r="U11" s="191" t="s">
        <v>217</v>
      </c>
      <c r="V11" s="177">
        <v>1997</v>
      </c>
      <c r="W11" s="177">
        <v>2386</v>
      </c>
    </row>
    <row r="12" spans="1:34" x14ac:dyDescent="0.55000000000000004">
      <c r="A12" s="191" t="s">
        <v>218</v>
      </c>
      <c r="B12" s="177">
        <v>2336</v>
      </c>
      <c r="C12" s="177">
        <v>2951</v>
      </c>
      <c r="U12" s="191" t="s">
        <v>218</v>
      </c>
      <c r="V12" s="177">
        <v>2336</v>
      </c>
      <c r="W12" s="177">
        <v>2951</v>
      </c>
    </row>
    <row r="13" spans="1:34" x14ac:dyDescent="0.55000000000000004">
      <c r="A13" s="191" t="s">
        <v>219</v>
      </c>
      <c r="B13" s="177">
        <v>2606</v>
      </c>
      <c r="C13" s="177">
        <v>1351</v>
      </c>
      <c r="U13" s="191" t="s">
        <v>219</v>
      </c>
      <c r="V13" s="177">
        <v>2606</v>
      </c>
      <c r="W13" s="177">
        <v>1351</v>
      </c>
    </row>
    <row r="14" spans="1:34" x14ac:dyDescent="0.55000000000000004">
      <c r="A14" s="191" t="s">
        <v>220</v>
      </c>
      <c r="B14" s="177">
        <v>2484</v>
      </c>
      <c r="C14" s="177">
        <v>1352</v>
      </c>
      <c r="U14" s="191" t="s">
        <v>220</v>
      </c>
      <c r="V14" s="177">
        <v>2484</v>
      </c>
      <c r="W14" s="177">
        <v>1352</v>
      </c>
    </row>
    <row r="15" spans="1:34" x14ac:dyDescent="0.55000000000000004">
      <c r="A15" s="191" t="s">
        <v>221</v>
      </c>
      <c r="B15" s="177">
        <v>2745</v>
      </c>
      <c r="C15" s="177">
        <v>1498</v>
      </c>
      <c r="U15" s="191" t="s">
        <v>221</v>
      </c>
      <c r="V15" s="177">
        <v>2745</v>
      </c>
      <c r="W15" s="177">
        <v>1498</v>
      </c>
    </row>
  </sheetData>
  <hyperlinks>
    <hyperlink ref="O1" location="Contents!A1" display="Return to contents page" xr:uid="{2EF1EA1E-C4AF-4470-B3F9-205949A6D7ED}"/>
    <hyperlink ref="AH1" location="Contents!A1" display="Return to contents page" xr:uid="{2807CD8A-BC76-49A0-92D8-5909B490B022}"/>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67455-3612-42E6-926E-D1A842679E43}">
  <dimension ref="A1:Q15"/>
  <sheetViews>
    <sheetView showGridLines="0" workbookViewId="0"/>
  </sheetViews>
  <sheetFormatPr defaultRowHeight="14.4" x14ac:dyDescent="0.55000000000000004"/>
  <sheetData>
    <row r="1" spans="1:17" x14ac:dyDescent="0.55000000000000004">
      <c r="A1" s="134" t="s">
        <v>541</v>
      </c>
      <c r="Q1" s="2" t="s">
        <v>887</v>
      </c>
    </row>
    <row r="3" spans="1:17" x14ac:dyDescent="0.55000000000000004">
      <c r="A3" s="190"/>
      <c r="B3" s="176" t="s">
        <v>352</v>
      </c>
      <c r="C3" s="176" t="s">
        <v>353</v>
      </c>
    </row>
    <row r="4" spans="1:17" x14ac:dyDescent="0.55000000000000004">
      <c r="A4" s="191" t="s">
        <v>222</v>
      </c>
      <c r="B4" s="177">
        <v>9925</v>
      </c>
      <c r="C4" s="177">
        <v>10222</v>
      </c>
    </row>
    <row r="5" spans="1:17" x14ac:dyDescent="0.55000000000000004">
      <c r="A5" s="191" t="s">
        <v>223</v>
      </c>
      <c r="B5" s="177">
        <v>10141</v>
      </c>
      <c r="C5" s="177">
        <v>10605</v>
      </c>
    </row>
    <row r="6" spans="1:17" x14ac:dyDescent="0.55000000000000004">
      <c r="A6" s="191" t="s">
        <v>312</v>
      </c>
      <c r="B6" s="177">
        <v>10032</v>
      </c>
      <c r="C6" s="177">
        <v>10351</v>
      </c>
    </row>
    <row r="7" spans="1:17" x14ac:dyDescent="0.55000000000000004">
      <c r="A7" s="191" t="s">
        <v>225</v>
      </c>
      <c r="B7" s="177">
        <v>10587</v>
      </c>
      <c r="C7" s="177">
        <v>11335</v>
      </c>
    </row>
    <row r="8" spans="1:17" x14ac:dyDescent="0.55000000000000004">
      <c r="A8" s="191" t="s">
        <v>226</v>
      </c>
      <c r="B8" s="177">
        <v>10808</v>
      </c>
      <c r="C8" s="177">
        <v>11377</v>
      </c>
    </row>
    <row r="9" spans="1:17" x14ac:dyDescent="0.55000000000000004">
      <c r="A9" s="191" t="s">
        <v>227</v>
      </c>
      <c r="B9" s="177">
        <v>11575</v>
      </c>
      <c r="C9" s="177">
        <v>12105</v>
      </c>
    </row>
    <row r="10" spans="1:17" x14ac:dyDescent="0.55000000000000004">
      <c r="A10" s="191" t="s">
        <v>216</v>
      </c>
      <c r="B10" s="177">
        <v>11804</v>
      </c>
      <c r="C10" s="177">
        <v>12126</v>
      </c>
    </row>
    <row r="11" spans="1:17" x14ac:dyDescent="0.55000000000000004">
      <c r="A11" s="191" t="s">
        <v>217</v>
      </c>
      <c r="B11" s="177">
        <v>10456</v>
      </c>
      <c r="C11" s="177">
        <v>11358</v>
      </c>
    </row>
    <row r="12" spans="1:17" x14ac:dyDescent="0.55000000000000004">
      <c r="A12" s="191" t="s">
        <v>218</v>
      </c>
      <c r="B12" s="177">
        <v>12013</v>
      </c>
      <c r="C12" s="177">
        <v>10715</v>
      </c>
    </row>
    <row r="13" spans="1:17" x14ac:dyDescent="0.55000000000000004">
      <c r="A13" s="191" t="s">
        <v>219</v>
      </c>
      <c r="B13" s="177">
        <v>11050</v>
      </c>
      <c r="C13" s="177">
        <v>8295</v>
      </c>
    </row>
    <row r="14" spans="1:17" x14ac:dyDescent="0.55000000000000004">
      <c r="A14" s="191" t="s">
        <v>220</v>
      </c>
      <c r="B14" s="177">
        <v>11173</v>
      </c>
      <c r="C14" s="177">
        <v>9856</v>
      </c>
    </row>
    <row r="15" spans="1:17" x14ac:dyDescent="0.55000000000000004">
      <c r="A15" s="191" t="s">
        <v>221</v>
      </c>
      <c r="B15" s="177">
        <v>10350</v>
      </c>
      <c r="C15" s="177">
        <v>10374</v>
      </c>
    </row>
  </sheetData>
  <hyperlinks>
    <hyperlink ref="Q1" location="Contents!A1" display="Return to contents page" xr:uid="{42FDA20B-8CBC-43DA-B275-60A15C950D53}"/>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9682A-8A40-4839-BE1C-FDC12839669F}">
  <dimension ref="A1:P15"/>
  <sheetViews>
    <sheetView showGridLines="0" workbookViewId="0">
      <selection activeCell="P1" sqref="P1"/>
    </sheetView>
  </sheetViews>
  <sheetFormatPr defaultRowHeight="14.4" x14ac:dyDescent="0.55000000000000004"/>
  <sheetData>
    <row r="1" spans="1:16" x14ac:dyDescent="0.55000000000000004">
      <c r="A1" s="134" t="s">
        <v>542</v>
      </c>
      <c r="P1" s="2" t="s">
        <v>887</v>
      </c>
    </row>
    <row r="3" spans="1:16" x14ac:dyDescent="0.55000000000000004">
      <c r="A3" s="190"/>
      <c r="B3" s="176" t="s">
        <v>352</v>
      </c>
      <c r="C3" s="176" t="s">
        <v>353</v>
      </c>
    </row>
    <row r="4" spans="1:16" x14ac:dyDescent="0.55000000000000004">
      <c r="A4" s="191" t="s">
        <v>222</v>
      </c>
      <c r="B4" s="177">
        <v>2560</v>
      </c>
      <c r="C4" s="177">
        <v>2801</v>
      </c>
    </row>
    <row r="5" spans="1:16" x14ac:dyDescent="0.55000000000000004">
      <c r="A5" s="191" t="s">
        <v>223</v>
      </c>
      <c r="B5" s="177">
        <v>2636</v>
      </c>
      <c r="C5" s="177">
        <v>3013</v>
      </c>
    </row>
    <row r="6" spans="1:16" x14ac:dyDescent="0.55000000000000004">
      <c r="A6" s="191" t="s">
        <v>312</v>
      </c>
      <c r="B6" s="177">
        <v>2731</v>
      </c>
      <c r="C6" s="177">
        <v>2972</v>
      </c>
    </row>
    <row r="7" spans="1:16" x14ac:dyDescent="0.55000000000000004">
      <c r="A7" s="191" t="s">
        <v>225</v>
      </c>
      <c r="B7" s="177">
        <v>2858</v>
      </c>
      <c r="C7" s="177">
        <v>3264</v>
      </c>
    </row>
    <row r="8" spans="1:16" x14ac:dyDescent="0.55000000000000004">
      <c r="A8" s="191" t="s">
        <v>226</v>
      </c>
      <c r="B8" s="177">
        <v>2858</v>
      </c>
      <c r="C8" s="177">
        <v>3280</v>
      </c>
    </row>
    <row r="9" spans="1:16" x14ac:dyDescent="0.55000000000000004">
      <c r="A9" s="191" t="s">
        <v>227</v>
      </c>
      <c r="B9" s="177">
        <v>3023</v>
      </c>
      <c r="C9" s="177">
        <v>3337</v>
      </c>
    </row>
    <row r="10" spans="1:16" x14ac:dyDescent="0.55000000000000004">
      <c r="A10" s="191" t="s">
        <v>216</v>
      </c>
      <c r="B10" s="177">
        <v>3062</v>
      </c>
      <c r="C10" s="177">
        <v>3426</v>
      </c>
    </row>
    <row r="11" spans="1:16" x14ac:dyDescent="0.55000000000000004">
      <c r="A11" s="191" t="s">
        <v>217</v>
      </c>
      <c r="B11" s="177">
        <v>2769</v>
      </c>
      <c r="C11" s="177">
        <v>3223</v>
      </c>
    </row>
    <row r="12" spans="1:16" x14ac:dyDescent="0.55000000000000004">
      <c r="A12" s="191" t="s">
        <v>218</v>
      </c>
      <c r="B12" s="177">
        <v>3141</v>
      </c>
      <c r="C12" s="177">
        <v>3047</v>
      </c>
    </row>
    <row r="13" spans="1:16" x14ac:dyDescent="0.55000000000000004">
      <c r="A13" s="191" t="s">
        <v>219</v>
      </c>
      <c r="B13" s="177">
        <v>2603</v>
      </c>
      <c r="C13" s="177">
        <v>2641</v>
      </c>
    </row>
    <row r="14" spans="1:16" x14ac:dyDescent="0.55000000000000004">
      <c r="A14" s="191" t="s">
        <v>220</v>
      </c>
      <c r="B14" s="177">
        <v>2701</v>
      </c>
      <c r="C14" s="177">
        <v>2913</v>
      </c>
    </row>
    <row r="15" spans="1:16" x14ac:dyDescent="0.55000000000000004">
      <c r="A15" s="191" t="s">
        <v>221</v>
      </c>
      <c r="B15" s="177">
        <v>2608</v>
      </c>
      <c r="C15" s="177">
        <v>2836</v>
      </c>
    </row>
  </sheetData>
  <hyperlinks>
    <hyperlink ref="P1" location="Contents!A1" display="Return to contents page" xr:uid="{4C758376-177F-4B07-84DC-2A735EA4003F}"/>
  </hyperlink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FA49F-B77A-4E2C-8960-50AE8A55C390}">
  <dimension ref="A1:K11"/>
  <sheetViews>
    <sheetView showGridLines="0" workbookViewId="0">
      <selection activeCell="B3" sqref="A3:B3"/>
    </sheetView>
  </sheetViews>
  <sheetFormatPr defaultRowHeight="14.4" x14ac:dyDescent="0.55000000000000004"/>
  <sheetData>
    <row r="1" spans="1:11" x14ac:dyDescent="0.55000000000000004">
      <c r="A1" s="134" t="s">
        <v>535</v>
      </c>
      <c r="K1" s="2" t="s">
        <v>887</v>
      </c>
    </row>
    <row r="3" spans="1:11" x14ac:dyDescent="0.55000000000000004">
      <c r="A3" s="158" t="s">
        <v>522</v>
      </c>
      <c r="B3" s="173" t="s">
        <v>65</v>
      </c>
    </row>
    <row r="4" spans="1:11" x14ac:dyDescent="0.55000000000000004">
      <c r="A4" s="168" t="s">
        <v>321</v>
      </c>
      <c r="B4" s="192">
        <v>392013</v>
      </c>
    </row>
    <row r="5" spans="1:11" x14ac:dyDescent="0.55000000000000004">
      <c r="A5" s="168" t="s">
        <v>322</v>
      </c>
      <c r="B5" s="192">
        <v>417415</v>
      </c>
    </row>
    <row r="6" spans="1:11" x14ac:dyDescent="0.55000000000000004">
      <c r="A6" s="168" t="s">
        <v>323</v>
      </c>
      <c r="B6" s="192">
        <v>466376</v>
      </c>
    </row>
    <row r="7" spans="1:11" x14ac:dyDescent="0.55000000000000004">
      <c r="A7" s="168" t="s">
        <v>324</v>
      </c>
      <c r="B7" s="192">
        <v>503135</v>
      </c>
    </row>
    <row r="8" spans="1:11" x14ac:dyDescent="0.55000000000000004">
      <c r="A8" s="168" t="s">
        <v>309</v>
      </c>
      <c r="B8" s="192">
        <v>534913</v>
      </c>
    </row>
    <row r="9" spans="1:11" x14ac:dyDescent="0.55000000000000004">
      <c r="A9" s="168" t="s">
        <v>310</v>
      </c>
      <c r="B9" s="192">
        <v>589451</v>
      </c>
    </row>
    <row r="10" spans="1:11" x14ac:dyDescent="0.55000000000000004">
      <c r="A10" s="168" t="s">
        <v>311</v>
      </c>
      <c r="B10" s="192">
        <v>615429</v>
      </c>
    </row>
    <row r="11" spans="1:11" x14ac:dyDescent="0.55000000000000004">
      <c r="A11" s="168" t="s">
        <v>325</v>
      </c>
      <c r="B11" s="177">
        <v>658301</v>
      </c>
    </row>
  </sheetData>
  <hyperlinks>
    <hyperlink ref="K1" location="Contents!A1" display="Return to contents page" xr:uid="{7310D535-1492-4205-9D5A-E8863928B89C}"/>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9D84-41FF-4B5B-BD95-C0DFDC7EF936}">
  <dimension ref="A1:L11"/>
  <sheetViews>
    <sheetView showGridLines="0" workbookViewId="0"/>
  </sheetViews>
  <sheetFormatPr defaultRowHeight="14.4" x14ac:dyDescent="0.55000000000000004"/>
  <sheetData>
    <row r="1" spans="1:12" x14ac:dyDescent="0.55000000000000004">
      <c r="A1" s="134" t="s">
        <v>538</v>
      </c>
      <c r="L1" s="2" t="s">
        <v>887</v>
      </c>
    </row>
    <row r="3" spans="1:12" x14ac:dyDescent="0.55000000000000004">
      <c r="A3" s="158" t="s">
        <v>522</v>
      </c>
      <c r="B3" s="173" t="s">
        <v>543</v>
      </c>
    </row>
    <row r="4" spans="1:12" x14ac:dyDescent="0.55000000000000004">
      <c r="A4" s="168" t="s">
        <v>321</v>
      </c>
      <c r="B4" s="117">
        <v>516.22227372568443</v>
      </c>
    </row>
    <row r="5" spans="1:12" x14ac:dyDescent="0.55000000000000004">
      <c r="A5" s="168" t="s">
        <v>322</v>
      </c>
      <c r="B5" s="117">
        <v>538.65525560363938</v>
      </c>
    </row>
    <row r="6" spans="1:12" x14ac:dyDescent="0.55000000000000004">
      <c r="A6" s="168" t="s">
        <v>323</v>
      </c>
      <c r="B6" s="117">
        <v>589.93491913908576</v>
      </c>
    </row>
    <row r="7" spans="1:12" x14ac:dyDescent="0.55000000000000004">
      <c r="A7" s="168" t="s">
        <v>324</v>
      </c>
      <c r="B7" s="117">
        <v>624.2063819453017</v>
      </c>
    </row>
    <row r="8" spans="1:12" x14ac:dyDescent="0.55000000000000004">
      <c r="A8" s="168" t="s">
        <v>309</v>
      </c>
      <c r="B8" s="117">
        <v>651.0696928276966</v>
      </c>
    </row>
    <row r="9" spans="1:12" x14ac:dyDescent="0.55000000000000004">
      <c r="A9" s="168" t="s">
        <v>310</v>
      </c>
      <c r="B9" s="117">
        <v>703.79477811308811</v>
      </c>
    </row>
    <row r="10" spans="1:12" x14ac:dyDescent="0.55000000000000004">
      <c r="A10" s="168" t="s">
        <v>311</v>
      </c>
      <c r="B10" s="117">
        <v>720.76861185382461</v>
      </c>
    </row>
    <row r="11" spans="1:12" x14ac:dyDescent="0.55000000000000004">
      <c r="A11" s="168" t="s">
        <v>325</v>
      </c>
      <c r="B11" s="117">
        <v>756.18846214152757</v>
      </c>
    </row>
  </sheetData>
  <hyperlinks>
    <hyperlink ref="L1" location="Contents!A1" display="Return to contents page" xr:uid="{5177BA6B-FD1B-443E-A101-7D69A0D1AF75}"/>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DFED-89E3-452F-983E-0F24BBB4C513}">
  <dimension ref="A1:M54"/>
  <sheetViews>
    <sheetView showGridLines="0" workbookViewId="0">
      <selection activeCell="A3" sqref="A3"/>
    </sheetView>
  </sheetViews>
  <sheetFormatPr defaultRowHeight="14.4" x14ac:dyDescent="0.55000000000000004"/>
  <cols>
    <col min="1" max="1" width="12" customWidth="1"/>
  </cols>
  <sheetData>
    <row r="1" spans="1:13" x14ac:dyDescent="0.55000000000000004">
      <c r="A1" s="134" t="s">
        <v>537</v>
      </c>
      <c r="M1" s="2" t="s">
        <v>887</v>
      </c>
    </row>
    <row r="3" spans="1:13" s="131" customFormat="1" ht="28.8" x14ac:dyDescent="0.55000000000000004">
      <c r="A3" s="387" t="s">
        <v>350</v>
      </c>
      <c r="B3" s="343" t="s">
        <v>351</v>
      </c>
      <c r="C3" s="343" t="s">
        <v>352</v>
      </c>
      <c r="D3" s="343" t="s">
        <v>353</v>
      </c>
      <c r="E3" s="344" t="s">
        <v>325</v>
      </c>
    </row>
    <row r="4" spans="1:13" x14ac:dyDescent="0.55000000000000004">
      <c r="A4" s="174" t="s">
        <v>354</v>
      </c>
      <c r="B4" s="177">
        <v>1340</v>
      </c>
      <c r="C4" s="177">
        <v>1478</v>
      </c>
      <c r="D4" s="177">
        <v>1698</v>
      </c>
      <c r="E4" s="177">
        <v>1562</v>
      </c>
    </row>
    <row r="5" spans="1:13" x14ac:dyDescent="0.55000000000000004">
      <c r="A5" s="174"/>
      <c r="B5" s="177">
        <v>1353</v>
      </c>
      <c r="C5" s="177">
        <v>1408</v>
      </c>
      <c r="D5" s="177">
        <v>1652</v>
      </c>
      <c r="E5" s="177">
        <v>1527</v>
      </c>
    </row>
    <row r="6" spans="1:13" x14ac:dyDescent="0.55000000000000004">
      <c r="A6" s="174"/>
      <c r="B6" s="177">
        <v>1389</v>
      </c>
      <c r="C6" s="177">
        <v>1452</v>
      </c>
      <c r="D6" s="177">
        <v>1689</v>
      </c>
      <c r="E6" s="177">
        <v>1597</v>
      </c>
    </row>
    <row r="7" spans="1:13" x14ac:dyDescent="0.55000000000000004">
      <c r="A7" s="174"/>
      <c r="B7" s="177">
        <v>1412</v>
      </c>
      <c r="C7" s="177">
        <v>1502</v>
      </c>
      <c r="D7" s="177">
        <v>1723</v>
      </c>
      <c r="E7" s="177">
        <v>1650</v>
      </c>
    </row>
    <row r="8" spans="1:13" x14ac:dyDescent="0.55000000000000004">
      <c r="A8" s="174"/>
      <c r="B8" s="177">
        <v>1485</v>
      </c>
      <c r="C8" s="177">
        <v>1513</v>
      </c>
      <c r="D8" s="177">
        <v>1714</v>
      </c>
      <c r="E8" s="177">
        <v>1671</v>
      </c>
    </row>
    <row r="9" spans="1:13" x14ac:dyDescent="0.55000000000000004">
      <c r="A9" s="174"/>
      <c r="B9" s="177">
        <v>1506</v>
      </c>
      <c r="C9" s="177">
        <v>1534</v>
      </c>
      <c r="D9" s="177">
        <v>1714</v>
      </c>
      <c r="E9" s="177">
        <v>1645</v>
      </c>
    </row>
    <row r="10" spans="1:13" x14ac:dyDescent="0.55000000000000004">
      <c r="A10" s="174"/>
      <c r="B10" s="177">
        <v>1552</v>
      </c>
      <c r="C10" s="177">
        <v>1533</v>
      </c>
      <c r="D10" s="177">
        <v>1734</v>
      </c>
      <c r="E10" s="177">
        <v>1684</v>
      </c>
    </row>
    <row r="11" spans="1:13" x14ac:dyDescent="0.55000000000000004">
      <c r="A11" s="174"/>
      <c r="B11" s="177">
        <v>1513</v>
      </c>
      <c r="C11" s="177">
        <v>1506</v>
      </c>
      <c r="D11" s="177">
        <v>1738</v>
      </c>
      <c r="E11" s="177">
        <v>1698</v>
      </c>
    </row>
    <row r="12" spans="1:13" x14ac:dyDescent="0.55000000000000004">
      <c r="A12" s="174"/>
      <c r="B12" s="177">
        <v>1474</v>
      </c>
      <c r="C12" s="177">
        <v>1540</v>
      </c>
      <c r="D12" s="177">
        <v>1728</v>
      </c>
      <c r="E12" s="177">
        <v>1720</v>
      </c>
    </row>
    <row r="13" spans="1:13" x14ac:dyDescent="0.55000000000000004">
      <c r="A13" s="174"/>
      <c r="B13" s="177">
        <v>1490</v>
      </c>
      <c r="C13" s="177">
        <v>1529</v>
      </c>
      <c r="D13" s="177">
        <v>1696</v>
      </c>
      <c r="E13" s="177">
        <v>1746</v>
      </c>
    </row>
    <row r="14" spans="1:13" x14ac:dyDescent="0.55000000000000004">
      <c r="A14" s="174"/>
      <c r="B14" s="177">
        <v>1479</v>
      </c>
      <c r="C14" s="177">
        <v>1568</v>
      </c>
      <c r="D14" s="177">
        <v>1699</v>
      </c>
      <c r="E14" s="177">
        <v>1700</v>
      </c>
    </row>
    <row r="15" spans="1:13" x14ac:dyDescent="0.55000000000000004">
      <c r="A15" s="174"/>
      <c r="B15" s="177">
        <v>1522</v>
      </c>
      <c r="C15" s="177">
        <v>1529</v>
      </c>
      <c r="D15" s="177">
        <v>1721</v>
      </c>
      <c r="E15" s="177">
        <v>1701</v>
      </c>
    </row>
    <row r="16" spans="1:13" x14ac:dyDescent="0.55000000000000004">
      <c r="A16" s="174"/>
      <c r="B16" s="177">
        <v>1495</v>
      </c>
      <c r="C16" s="177">
        <v>1515</v>
      </c>
      <c r="D16" s="177">
        <v>1680</v>
      </c>
      <c r="E16" s="177">
        <v>1678</v>
      </c>
    </row>
    <row r="17" spans="1:5" x14ac:dyDescent="0.55000000000000004">
      <c r="A17" s="174" t="s">
        <v>544</v>
      </c>
      <c r="B17" s="177">
        <v>1426</v>
      </c>
      <c r="C17" s="177">
        <v>1553</v>
      </c>
      <c r="D17" s="177">
        <v>1680</v>
      </c>
      <c r="E17" s="177">
        <v>1685</v>
      </c>
    </row>
    <row r="18" spans="1:5" x14ac:dyDescent="0.55000000000000004">
      <c r="A18" s="174"/>
      <c r="B18" s="177">
        <v>1445</v>
      </c>
      <c r="C18" s="177">
        <v>1527</v>
      </c>
      <c r="D18" s="177">
        <v>1737</v>
      </c>
      <c r="E18" s="177">
        <v>1773</v>
      </c>
    </row>
    <row r="19" spans="1:5" x14ac:dyDescent="0.55000000000000004">
      <c r="A19" s="174"/>
      <c r="B19" s="177">
        <v>1404</v>
      </c>
      <c r="C19" s="177">
        <v>1556</v>
      </c>
      <c r="D19" s="177">
        <v>1684</v>
      </c>
      <c r="E19" s="177">
        <v>1783</v>
      </c>
    </row>
    <row r="20" spans="1:5" x14ac:dyDescent="0.55000000000000004">
      <c r="A20" s="174"/>
      <c r="B20" s="177">
        <v>1458</v>
      </c>
      <c r="C20" s="177">
        <v>1570</v>
      </c>
      <c r="D20" s="177">
        <v>1727</v>
      </c>
      <c r="E20" s="177">
        <v>1778</v>
      </c>
    </row>
    <row r="21" spans="1:5" x14ac:dyDescent="0.55000000000000004">
      <c r="A21" s="174"/>
      <c r="B21" s="177">
        <v>1436</v>
      </c>
      <c r="C21" s="177">
        <v>1585</v>
      </c>
      <c r="D21" s="177">
        <v>1754</v>
      </c>
      <c r="E21" s="177">
        <v>1795</v>
      </c>
    </row>
    <row r="22" spans="1:5" x14ac:dyDescent="0.55000000000000004">
      <c r="A22" s="174"/>
      <c r="B22" s="177">
        <v>1407</v>
      </c>
      <c r="C22" s="177">
        <v>1625</v>
      </c>
      <c r="D22" s="177">
        <v>1735</v>
      </c>
      <c r="E22" s="177">
        <v>1795</v>
      </c>
    </row>
    <row r="23" spans="1:5" x14ac:dyDescent="0.55000000000000004">
      <c r="A23" s="174"/>
      <c r="B23" s="177">
        <v>1448</v>
      </c>
      <c r="C23" s="177">
        <v>1591</v>
      </c>
      <c r="D23" s="177">
        <v>1724</v>
      </c>
      <c r="E23" s="177">
        <v>1847</v>
      </c>
    </row>
    <row r="24" spans="1:5" x14ac:dyDescent="0.55000000000000004">
      <c r="A24" s="174"/>
      <c r="B24" s="177">
        <v>1446</v>
      </c>
      <c r="C24" s="177">
        <v>1581</v>
      </c>
      <c r="D24" s="177">
        <v>1777</v>
      </c>
      <c r="E24" s="177">
        <v>1864</v>
      </c>
    </row>
    <row r="25" spans="1:5" x14ac:dyDescent="0.55000000000000004">
      <c r="A25" s="174"/>
      <c r="B25" s="177">
        <v>1460</v>
      </c>
      <c r="C25" s="177">
        <v>1583</v>
      </c>
      <c r="D25" s="177">
        <v>1789</v>
      </c>
      <c r="E25" s="177">
        <v>1841</v>
      </c>
    </row>
    <row r="26" spans="1:5" x14ac:dyDescent="0.55000000000000004">
      <c r="A26" s="174"/>
      <c r="B26" s="177">
        <v>1469</v>
      </c>
      <c r="C26" s="177">
        <v>1615</v>
      </c>
      <c r="D26" s="177">
        <v>1760</v>
      </c>
      <c r="E26" s="177">
        <v>1815</v>
      </c>
    </row>
    <row r="27" spans="1:5" x14ac:dyDescent="0.55000000000000004">
      <c r="A27" s="174"/>
      <c r="B27" s="177">
        <v>1444</v>
      </c>
      <c r="C27" s="177">
        <v>1624</v>
      </c>
      <c r="D27" s="177">
        <v>1791</v>
      </c>
      <c r="E27" s="177">
        <v>1797</v>
      </c>
    </row>
    <row r="28" spans="1:5" x14ac:dyDescent="0.55000000000000004">
      <c r="A28" s="174"/>
      <c r="B28" s="177">
        <v>1500</v>
      </c>
      <c r="C28" s="177">
        <v>1640</v>
      </c>
      <c r="D28" s="177">
        <v>1830</v>
      </c>
      <c r="E28" s="177">
        <v>1882</v>
      </c>
    </row>
    <row r="29" spans="1:5" x14ac:dyDescent="0.55000000000000004">
      <c r="A29" s="174"/>
      <c r="B29" s="177">
        <v>1588</v>
      </c>
      <c r="C29" s="177">
        <v>1777</v>
      </c>
      <c r="D29" s="177">
        <v>1975</v>
      </c>
      <c r="E29" s="177">
        <v>1941</v>
      </c>
    </row>
    <row r="30" spans="1:5" x14ac:dyDescent="0.55000000000000004">
      <c r="A30" s="174" t="s">
        <v>545</v>
      </c>
      <c r="B30" s="177">
        <v>1674</v>
      </c>
      <c r="C30" s="177">
        <v>1874</v>
      </c>
      <c r="D30" s="177">
        <v>2052</v>
      </c>
      <c r="E30" s="177">
        <v>2096</v>
      </c>
    </row>
    <row r="31" spans="1:5" x14ac:dyDescent="0.55000000000000004">
      <c r="A31" s="174"/>
      <c r="B31" s="177">
        <v>1487</v>
      </c>
      <c r="C31" s="177">
        <v>1659</v>
      </c>
      <c r="D31" s="177">
        <v>1810</v>
      </c>
      <c r="E31" s="177">
        <v>1899</v>
      </c>
    </row>
    <row r="32" spans="1:5" x14ac:dyDescent="0.55000000000000004">
      <c r="A32" s="174"/>
      <c r="B32" s="177">
        <v>1466</v>
      </c>
      <c r="C32" s="177">
        <v>1607</v>
      </c>
      <c r="D32" s="177">
        <v>1765</v>
      </c>
      <c r="E32" s="177">
        <v>1833</v>
      </c>
    </row>
    <row r="33" spans="1:5" x14ac:dyDescent="0.55000000000000004">
      <c r="A33" s="174"/>
      <c r="B33" s="177">
        <v>1511</v>
      </c>
      <c r="C33" s="177">
        <v>1632</v>
      </c>
      <c r="D33" s="177">
        <v>1822</v>
      </c>
      <c r="E33" s="177">
        <v>1795</v>
      </c>
    </row>
    <row r="34" spans="1:5" x14ac:dyDescent="0.55000000000000004">
      <c r="A34" s="174"/>
      <c r="B34" s="177">
        <v>1568</v>
      </c>
      <c r="C34" s="177">
        <v>1732</v>
      </c>
      <c r="D34" s="177">
        <v>1934</v>
      </c>
      <c r="E34" s="177">
        <v>1861</v>
      </c>
    </row>
    <row r="35" spans="1:5" x14ac:dyDescent="0.55000000000000004">
      <c r="A35" s="174"/>
      <c r="B35" s="177">
        <v>1520</v>
      </c>
      <c r="C35" s="177">
        <v>1684</v>
      </c>
      <c r="D35" s="177">
        <v>1801</v>
      </c>
      <c r="E35" s="177">
        <v>1902</v>
      </c>
    </row>
    <row r="36" spans="1:5" x14ac:dyDescent="0.55000000000000004">
      <c r="A36" s="174"/>
      <c r="B36" s="177">
        <v>1593</v>
      </c>
      <c r="C36" s="177">
        <v>1682</v>
      </c>
      <c r="D36" s="177">
        <v>1885</v>
      </c>
      <c r="E36" s="177">
        <v>1922</v>
      </c>
    </row>
    <row r="37" spans="1:5" x14ac:dyDescent="0.55000000000000004">
      <c r="A37" s="174"/>
      <c r="B37" s="177">
        <v>1532</v>
      </c>
      <c r="C37" s="177">
        <v>1713</v>
      </c>
      <c r="D37" s="177">
        <v>1881</v>
      </c>
      <c r="E37" s="177">
        <v>1940</v>
      </c>
    </row>
    <row r="38" spans="1:5" x14ac:dyDescent="0.55000000000000004">
      <c r="A38" s="174"/>
      <c r="B38" s="177">
        <v>1542</v>
      </c>
      <c r="C38" s="177">
        <v>1724</v>
      </c>
      <c r="D38" s="177">
        <v>1928</v>
      </c>
      <c r="E38" s="177">
        <v>1956</v>
      </c>
    </row>
    <row r="39" spans="1:5" x14ac:dyDescent="0.55000000000000004">
      <c r="A39" s="174"/>
      <c r="B39" s="177">
        <v>1499</v>
      </c>
      <c r="C39" s="177">
        <v>1751</v>
      </c>
      <c r="D39" s="177">
        <v>1885</v>
      </c>
      <c r="E39" s="177">
        <v>1934</v>
      </c>
    </row>
    <row r="40" spans="1:5" x14ac:dyDescent="0.55000000000000004">
      <c r="A40" s="174"/>
      <c r="B40" s="177">
        <v>1505</v>
      </c>
      <c r="C40" s="177">
        <v>1720</v>
      </c>
      <c r="D40" s="177">
        <v>1852</v>
      </c>
      <c r="E40" s="177">
        <v>1858</v>
      </c>
    </row>
    <row r="41" spans="1:5" x14ac:dyDescent="0.55000000000000004">
      <c r="A41" s="174"/>
      <c r="B41" s="177">
        <v>1498</v>
      </c>
      <c r="C41" s="177">
        <v>1714</v>
      </c>
      <c r="D41" s="177">
        <v>1429</v>
      </c>
      <c r="E41" s="177">
        <v>1894</v>
      </c>
    </row>
    <row r="42" spans="1:5" x14ac:dyDescent="0.55000000000000004">
      <c r="A42" s="178" t="s">
        <v>546</v>
      </c>
      <c r="B42" s="177">
        <v>1548</v>
      </c>
      <c r="C42" s="177">
        <v>1638</v>
      </c>
      <c r="D42" s="177">
        <v>1252</v>
      </c>
      <c r="E42" s="177">
        <v>1871</v>
      </c>
    </row>
    <row r="43" spans="1:5" x14ac:dyDescent="0.55000000000000004">
      <c r="A43" s="174"/>
      <c r="B43" s="177">
        <v>1442</v>
      </c>
      <c r="C43" s="177">
        <v>1660</v>
      </c>
      <c r="D43" s="177">
        <v>1228</v>
      </c>
      <c r="E43" s="177">
        <v>1879</v>
      </c>
    </row>
    <row r="44" spans="1:5" x14ac:dyDescent="0.55000000000000004">
      <c r="A44" s="174"/>
      <c r="B44" s="177">
        <v>1420</v>
      </c>
      <c r="C44" s="177">
        <v>1664</v>
      </c>
      <c r="D44" s="177">
        <v>1277</v>
      </c>
      <c r="E44" s="177">
        <v>1779</v>
      </c>
    </row>
    <row r="45" spans="1:5" x14ac:dyDescent="0.55000000000000004">
      <c r="A45" s="174"/>
      <c r="B45" s="177">
        <v>1453</v>
      </c>
      <c r="C45" s="177">
        <v>1702</v>
      </c>
      <c r="D45" s="177">
        <v>1334</v>
      </c>
      <c r="E45" s="177">
        <v>1805</v>
      </c>
    </row>
    <row r="46" spans="1:5" x14ac:dyDescent="0.55000000000000004">
      <c r="A46" s="174"/>
      <c r="B46" s="177">
        <v>1394</v>
      </c>
      <c r="C46" s="177">
        <v>1594</v>
      </c>
      <c r="D46" s="177">
        <v>1312</v>
      </c>
      <c r="E46" s="177">
        <v>1864</v>
      </c>
    </row>
    <row r="47" spans="1:5" x14ac:dyDescent="0.55000000000000004">
      <c r="A47" s="174"/>
      <c r="B47" s="177">
        <v>1407</v>
      </c>
      <c r="C47" s="177">
        <v>1586</v>
      </c>
      <c r="D47" s="177">
        <v>1334</v>
      </c>
      <c r="E47" s="177">
        <v>1866</v>
      </c>
    </row>
    <row r="48" spans="1:5" x14ac:dyDescent="0.55000000000000004">
      <c r="A48" s="174"/>
      <c r="B48" s="177">
        <v>1369</v>
      </c>
      <c r="C48" s="177">
        <v>1592</v>
      </c>
      <c r="D48" s="177">
        <v>1411</v>
      </c>
      <c r="E48" s="177">
        <v>1849</v>
      </c>
    </row>
    <row r="49" spans="1:5" x14ac:dyDescent="0.55000000000000004">
      <c r="A49" s="174"/>
      <c r="B49" s="177">
        <v>1401</v>
      </c>
      <c r="C49" s="177">
        <v>1711</v>
      </c>
      <c r="D49" s="177">
        <v>1422</v>
      </c>
      <c r="E49" s="177">
        <v>1887</v>
      </c>
    </row>
    <row r="50" spans="1:5" x14ac:dyDescent="0.55000000000000004">
      <c r="A50" s="174"/>
      <c r="B50" s="177">
        <v>1406</v>
      </c>
      <c r="C50" s="177">
        <v>1609</v>
      </c>
      <c r="D50" s="177">
        <v>1510</v>
      </c>
      <c r="E50" s="177">
        <v>1823</v>
      </c>
    </row>
    <row r="51" spans="1:5" x14ac:dyDescent="0.55000000000000004">
      <c r="A51" s="174"/>
      <c r="B51" s="177">
        <v>1404</v>
      </c>
      <c r="C51" s="177">
        <v>1645</v>
      </c>
      <c r="D51" s="177">
        <v>1559</v>
      </c>
      <c r="E51" s="177">
        <v>1813</v>
      </c>
    </row>
    <row r="52" spans="1:5" x14ac:dyDescent="0.55000000000000004">
      <c r="A52" s="174"/>
      <c r="B52" s="177">
        <v>1419</v>
      </c>
      <c r="C52" s="177">
        <v>1705</v>
      </c>
      <c r="D52" s="177">
        <v>1627</v>
      </c>
      <c r="E52" s="177">
        <v>1818</v>
      </c>
    </row>
    <row r="53" spans="1:5" x14ac:dyDescent="0.55000000000000004">
      <c r="A53" s="178"/>
      <c r="B53" s="177">
        <v>1360</v>
      </c>
      <c r="C53" s="177">
        <v>1638</v>
      </c>
      <c r="D53" s="177">
        <v>1587</v>
      </c>
      <c r="E53" s="177">
        <v>1832</v>
      </c>
    </row>
    <row r="54" spans="1:5" x14ac:dyDescent="0.55000000000000004">
      <c r="A54" s="193" t="s">
        <v>547</v>
      </c>
      <c r="B54" s="177">
        <v>1396</v>
      </c>
      <c r="C54" s="177">
        <v>1649</v>
      </c>
      <c r="D54" s="177">
        <v>1549</v>
      </c>
      <c r="E54" s="177">
        <v>1772</v>
      </c>
    </row>
  </sheetData>
  <hyperlinks>
    <hyperlink ref="M1" location="Contents!A1" display="Return to contents page" xr:uid="{1CB210C1-D4F6-4EE9-B2FE-B27D7676A696}"/>
  </hyperlink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7DCC-100B-4EDC-B237-FDB024124F4F}">
  <dimension ref="A1:M54"/>
  <sheetViews>
    <sheetView showGridLines="0" workbookViewId="0">
      <selection activeCell="A3" sqref="A3"/>
    </sheetView>
  </sheetViews>
  <sheetFormatPr defaultRowHeight="14.4" x14ac:dyDescent="0.55000000000000004"/>
  <sheetData>
    <row r="1" spans="1:13" x14ac:dyDescent="0.55000000000000004">
      <c r="A1" s="134" t="s">
        <v>536</v>
      </c>
      <c r="M1" s="2" t="s">
        <v>887</v>
      </c>
    </row>
    <row r="3" spans="1:13" x14ac:dyDescent="0.55000000000000004">
      <c r="A3" s="377"/>
      <c r="B3" s="176" t="s">
        <v>351</v>
      </c>
      <c r="C3" s="176" t="s">
        <v>352</v>
      </c>
      <c r="D3" s="176"/>
      <c r="E3" s="194" t="s">
        <v>325</v>
      </c>
    </row>
    <row r="4" spans="1:13" x14ac:dyDescent="0.55000000000000004">
      <c r="A4" s="174" t="s">
        <v>354</v>
      </c>
      <c r="B4" s="177">
        <v>1340</v>
      </c>
      <c r="C4" s="177">
        <v>1478</v>
      </c>
      <c r="D4" s="177"/>
      <c r="E4" s="177">
        <v>1562</v>
      </c>
    </row>
    <row r="5" spans="1:13" x14ac:dyDescent="0.55000000000000004">
      <c r="A5" s="174"/>
      <c r="B5" s="177">
        <v>1353</v>
      </c>
      <c r="C5" s="177">
        <v>1408</v>
      </c>
      <c r="D5" s="177"/>
      <c r="E5" s="177">
        <v>1527</v>
      </c>
    </row>
    <row r="6" spans="1:13" x14ac:dyDescent="0.55000000000000004">
      <c r="A6" s="174"/>
      <c r="B6" s="177">
        <v>1389</v>
      </c>
      <c r="C6" s="177">
        <v>1452</v>
      </c>
      <c r="D6" s="177"/>
      <c r="E6" s="177">
        <v>1597</v>
      </c>
    </row>
    <row r="7" spans="1:13" x14ac:dyDescent="0.55000000000000004">
      <c r="A7" s="174"/>
      <c r="B7" s="177">
        <v>1412</v>
      </c>
      <c r="C7" s="177">
        <v>1502</v>
      </c>
      <c r="D7" s="177"/>
      <c r="E7" s="177">
        <v>1650</v>
      </c>
    </row>
    <row r="8" spans="1:13" x14ac:dyDescent="0.55000000000000004">
      <c r="A8" s="174"/>
      <c r="B8" s="177">
        <v>1485</v>
      </c>
      <c r="C8" s="177">
        <v>1513</v>
      </c>
      <c r="D8" s="177"/>
      <c r="E8" s="177">
        <v>1671</v>
      </c>
    </row>
    <row r="9" spans="1:13" x14ac:dyDescent="0.55000000000000004">
      <c r="A9" s="174"/>
      <c r="B9" s="177">
        <v>1506</v>
      </c>
      <c r="C9" s="177">
        <v>1534</v>
      </c>
      <c r="D9" s="177"/>
      <c r="E9" s="177">
        <v>1645</v>
      </c>
    </row>
    <row r="10" spans="1:13" x14ac:dyDescent="0.55000000000000004">
      <c r="A10" s="174"/>
      <c r="B10" s="177">
        <v>1552</v>
      </c>
      <c r="C10" s="177">
        <v>1533</v>
      </c>
      <c r="D10" s="177"/>
      <c r="E10" s="177">
        <v>1684</v>
      </c>
    </row>
    <row r="11" spans="1:13" x14ac:dyDescent="0.55000000000000004">
      <c r="A11" s="174"/>
      <c r="B11" s="177">
        <v>1513</v>
      </c>
      <c r="C11" s="177">
        <v>1506</v>
      </c>
      <c r="D11" s="177"/>
      <c r="E11" s="177">
        <v>1698</v>
      </c>
    </row>
    <row r="12" spans="1:13" x14ac:dyDescent="0.55000000000000004">
      <c r="A12" s="174"/>
      <c r="B12" s="177">
        <v>1474</v>
      </c>
      <c r="C12" s="177">
        <v>1540</v>
      </c>
      <c r="D12" s="177"/>
      <c r="E12" s="177">
        <v>1720</v>
      </c>
    </row>
    <row r="13" spans="1:13" x14ac:dyDescent="0.55000000000000004">
      <c r="A13" s="174"/>
      <c r="B13" s="177">
        <v>1490</v>
      </c>
      <c r="C13" s="177">
        <v>1529</v>
      </c>
      <c r="D13" s="177"/>
      <c r="E13" s="177">
        <v>1746</v>
      </c>
    </row>
    <row r="14" spans="1:13" x14ac:dyDescent="0.55000000000000004">
      <c r="A14" s="174"/>
      <c r="B14" s="177">
        <v>1479</v>
      </c>
      <c r="C14" s="177">
        <v>1568</v>
      </c>
      <c r="D14" s="177"/>
      <c r="E14" s="177">
        <v>1700</v>
      </c>
    </row>
    <row r="15" spans="1:13" x14ac:dyDescent="0.55000000000000004">
      <c r="A15" s="174"/>
      <c r="B15" s="177">
        <v>1522</v>
      </c>
      <c r="C15" s="177">
        <v>1529</v>
      </c>
      <c r="D15" s="177"/>
      <c r="E15" s="177">
        <v>1701</v>
      </c>
    </row>
    <row r="16" spans="1:13" x14ac:dyDescent="0.55000000000000004">
      <c r="A16" s="174"/>
      <c r="B16" s="177">
        <v>1495</v>
      </c>
      <c r="C16" s="177">
        <v>1515</v>
      </c>
      <c r="D16" s="177"/>
      <c r="E16" s="177">
        <v>1678</v>
      </c>
    </row>
    <row r="17" spans="1:5" x14ac:dyDescent="0.55000000000000004">
      <c r="A17" s="174" t="s">
        <v>544</v>
      </c>
      <c r="B17" s="177">
        <v>1426</v>
      </c>
      <c r="C17" s="177">
        <v>1553</v>
      </c>
      <c r="D17" s="177"/>
      <c r="E17" s="177">
        <v>1685</v>
      </c>
    </row>
    <row r="18" spans="1:5" x14ac:dyDescent="0.55000000000000004">
      <c r="A18" s="174"/>
      <c r="B18" s="177">
        <v>1445</v>
      </c>
      <c r="C18" s="177">
        <v>1527</v>
      </c>
      <c r="D18" s="177"/>
      <c r="E18" s="177">
        <v>1773</v>
      </c>
    </row>
    <row r="19" spans="1:5" x14ac:dyDescent="0.55000000000000004">
      <c r="A19" s="174"/>
      <c r="B19" s="177">
        <v>1404</v>
      </c>
      <c r="C19" s="177">
        <v>1556</v>
      </c>
      <c r="D19" s="177"/>
      <c r="E19" s="177">
        <v>1783</v>
      </c>
    </row>
    <row r="20" spans="1:5" x14ac:dyDescent="0.55000000000000004">
      <c r="A20" s="174"/>
      <c r="B20" s="177">
        <v>1458</v>
      </c>
      <c r="C20" s="177">
        <v>1570</v>
      </c>
      <c r="D20" s="177"/>
      <c r="E20" s="177">
        <v>1778</v>
      </c>
    </row>
    <row r="21" spans="1:5" x14ac:dyDescent="0.55000000000000004">
      <c r="A21" s="174"/>
      <c r="B21" s="177">
        <v>1436</v>
      </c>
      <c r="C21" s="177">
        <v>1585</v>
      </c>
      <c r="D21" s="177"/>
      <c r="E21" s="177">
        <v>1795</v>
      </c>
    </row>
    <row r="22" spans="1:5" x14ac:dyDescent="0.55000000000000004">
      <c r="A22" s="174"/>
      <c r="B22" s="177">
        <v>1407</v>
      </c>
      <c r="C22" s="177">
        <v>1625</v>
      </c>
      <c r="D22" s="177"/>
      <c r="E22" s="177">
        <v>1795</v>
      </c>
    </row>
    <row r="23" spans="1:5" x14ac:dyDescent="0.55000000000000004">
      <c r="A23" s="174"/>
      <c r="B23" s="177">
        <v>1448</v>
      </c>
      <c r="C23" s="177">
        <v>1591</v>
      </c>
      <c r="D23" s="177"/>
      <c r="E23" s="177">
        <v>1847</v>
      </c>
    </row>
    <row r="24" spans="1:5" x14ac:dyDescent="0.55000000000000004">
      <c r="A24" s="174"/>
      <c r="B24" s="177">
        <v>1446</v>
      </c>
      <c r="C24" s="177">
        <v>1581</v>
      </c>
      <c r="D24" s="177"/>
      <c r="E24" s="177">
        <v>1864</v>
      </c>
    </row>
    <row r="25" spans="1:5" x14ac:dyDescent="0.55000000000000004">
      <c r="A25" s="174"/>
      <c r="B25" s="177">
        <v>1460</v>
      </c>
      <c r="C25" s="177">
        <v>1583</v>
      </c>
      <c r="D25" s="177"/>
      <c r="E25" s="177">
        <v>1841</v>
      </c>
    </row>
    <row r="26" spans="1:5" x14ac:dyDescent="0.55000000000000004">
      <c r="A26" s="174"/>
      <c r="B26" s="177">
        <v>1469</v>
      </c>
      <c r="C26" s="177">
        <v>1615</v>
      </c>
      <c r="D26" s="177"/>
      <c r="E26" s="177">
        <v>1815</v>
      </c>
    </row>
    <row r="27" spans="1:5" x14ac:dyDescent="0.55000000000000004">
      <c r="A27" s="174"/>
      <c r="B27" s="177">
        <v>1444</v>
      </c>
      <c r="C27" s="177">
        <v>1624</v>
      </c>
      <c r="D27" s="177"/>
      <c r="E27" s="177">
        <v>1797</v>
      </c>
    </row>
    <row r="28" spans="1:5" x14ac:dyDescent="0.55000000000000004">
      <c r="A28" s="174"/>
      <c r="B28" s="177">
        <v>1500</v>
      </c>
      <c r="C28" s="177">
        <v>1640</v>
      </c>
      <c r="D28" s="177"/>
      <c r="E28" s="177">
        <v>1882</v>
      </c>
    </row>
    <row r="29" spans="1:5" x14ac:dyDescent="0.55000000000000004">
      <c r="A29" s="174"/>
      <c r="B29" s="177">
        <v>1588</v>
      </c>
      <c r="C29" s="177">
        <v>1777</v>
      </c>
      <c r="D29" s="177"/>
      <c r="E29" s="177">
        <v>1941</v>
      </c>
    </row>
    <row r="30" spans="1:5" x14ac:dyDescent="0.55000000000000004">
      <c r="A30" s="174" t="s">
        <v>545</v>
      </c>
      <c r="B30" s="177">
        <v>1674</v>
      </c>
      <c r="C30" s="177">
        <v>1874</v>
      </c>
      <c r="D30" s="177"/>
      <c r="E30" s="177">
        <v>2096</v>
      </c>
    </row>
    <row r="31" spans="1:5" x14ac:dyDescent="0.55000000000000004">
      <c r="A31" s="174"/>
      <c r="B31" s="177">
        <v>1487</v>
      </c>
      <c r="C31" s="177">
        <v>1659</v>
      </c>
      <c r="D31" s="177"/>
      <c r="E31" s="177">
        <v>1899</v>
      </c>
    </row>
    <row r="32" spans="1:5" x14ac:dyDescent="0.55000000000000004">
      <c r="A32" s="174"/>
      <c r="B32" s="177">
        <v>1466</v>
      </c>
      <c r="C32" s="177">
        <v>1607</v>
      </c>
      <c r="D32" s="177"/>
      <c r="E32" s="177">
        <v>1833</v>
      </c>
    </row>
    <row r="33" spans="1:5" x14ac:dyDescent="0.55000000000000004">
      <c r="A33" s="174"/>
      <c r="B33" s="177">
        <v>1511</v>
      </c>
      <c r="C33" s="177">
        <v>1632</v>
      </c>
      <c r="D33" s="177"/>
      <c r="E33" s="177">
        <v>1795</v>
      </c>
    </row>
    <row r="34" spans="1:5" x14ac:dyDescent="0.55000000000000004">
      <c r="A34" s="174"/>
      <c r="B34" s="177">
        <v>1568</v>
      </c>
      <c r="C34" s="177">
        <v>1732</v>
      </c>
      <c r="D34" s="177"/>
      <c r="E34" s="177">
        <v>1861</v>
      </c>
    </row>
    <row r="35" spans="1:5" x14ac:dyDescent="0.55000000000000004">
      <c r="A35" s="174"/>
      <c r="B35" s="177">
        <v>1520</v>
      </c>
      <c r="C35" s="177">
        <v>1684</v>
      </c>
      <c r="D35" s="177"/>
      <c r="E35" s="177">
        <v>1902</v>
      </c>
    </row>
    <row r="36" spans="1:5" x14ac:dyDescent="0.55000000000000004">
      <c r="A36" s="174"/>
      <c r="B36" s="177">
        <v>1593</v>
      </c>
      <c r="C36" s="177">
        <v>1682</v>
      </c>
      <c r="D36" s="177"/>
      <c r="E36" s="177">
        <v>1922</v>
      </c>
    </row>
    <row r="37" spans="1:5" x14ac:dyDescent="0.55000000000000004">
      <c r="A37" s="174"/>
      <c r="B37" s="177">
        <v>1532</v>
      </c>
      <c r="C37" s="177">
        <v>1713</v>
      </c>
      <c r="D37" s="177"/>
      <c r="E37" s="177">
        <v>1940</v>
      </c>
    </row>
    <row r="38" spans="1:5" x14ac:dyDescent="0.55000000000000004">
      <c r="A38" s="174"/>
      <c r="B38" s="177">
        <v>1542</v>
      </c>
      <c r="C38" s="177">
        <v>1724</v>
      </c>
      <c r="D38" s="177"/>
      <c r="E38" s="177">
        <v>1956</v>
      </c>
    </row>
    <row r="39" spans="1:5" x14ac:dyDescent="0.55000000000000004">
      <c r="A39" s="174"/>
      <c r="B39" s="177">
        <v>1499</v>
      </c>
      <c r="C39" s="177">
        <v>1751</v>
      </c>
      <c r="D39" s="177"/>
      <c r="E39" s="177">
        <v>1934</v>
      </c>
    </row>
    <row r="40" spans="1:5" x14ac:dyDescent="0.55000000000000004">
      <c r="A40" s="174"/>
      <c r="B40" s="177">
        <v>1505</v>
      </c>
      <c r="C40" s="177">
        <v>1720</v>
      </c>
      <c r="D40" s="177"/>
      <c r="E40" s="177">
        <v>1858</v>
      </c>
    </row>
    <row r="41" spans="1:5" x14ac:dyDescent="0.55000000000000004">
      <c r="A41" s="174"/>
      <c r="B41" s="177">
        <v>1498</v>
      </c>
      <c r="C41" s="177">
        <v>1714</v>
      </c>
      <c r="D41" s="177"/>
      <c r="E41" s="177">
        <v>1894</v>
      </c>
    </row>
    <row r="42" spans="1:5" x14ac:dyDescent="0.55000000000000004">
      <c r="A42" s="178" t="s">
        <v>546</v>
      </c>
      <c r="B42" s="177">
        <v>1548</v>
      </c>
      <c r="C42" s="177">
        <v>1638</v>
      </c>
      <c r="D42" s="177"/>
      <c r="E42" s="177">
        <v>1871</v>
      </c>
    </row>
    <row r="43" spans="1:5" x14ac:dyDescent="0.55000000000000004">
      <c r="A43" s="174"/>
      <c r="B43" s="177">
        <v>1442</v>
      </c>
      <c r="C43" s="177">
        <v>1660</v>
      </c>
      <c r="D43" s="177"/>
      <c r="E43" s="177">
        <v>1879</v>
      </c>
    </row>
    <row r="44" spans="1:5" x14ac:dyDescent="0.55000000000000004">
      <c r="A44" s="174"/>
      <c r="B44" s="177">
        <v>1420</v>
      </c>
      <c r="C44" s="177">
        <v>1664</v>
      </c>
      <c r="D44" s="177"/>
      <c r="E44" s="177">
        <v>1779</v>
      </c>
    </row>
    <row r="45" spans="1:5" x14ac:dyDescent="0.55000000000000004">
      <c r="A45" s="174"/>
      <c r="B45" s="177">
        <v>1453</v>
      </c>
      <c r="C45" s="177">
        <v>1702</v>
      </c>
      <c r="D45" s="177"/>
      <c r="E45" s="177">
        <v>1805</v>
      </c>
    </row>
    <row r="46" spans="1:5" x14ac:dyDescent="0.55000000000000004">
      <c r="A46" s="174"/>
      <c r="B46" s="177">
        <v>1394</v>
      </c>
      <c r="C46" s="177">
        <v>1594</v>
      </c>
      <c r="D46" s="177"/>
      <c r="E46" s="177">
        <v>1864</v>
      </c>
    </row>
    <row r="47" spans="1:5" x14ac:dyDescent="0.55000000000000004">
      <c r="A47" s="174"/>
      <c r="B47" s="177">
        <v>1407</v>
      </c>
      <c r="C47" s="177">
        <v>1586</v>
      </c>
      <c r="D47" s="177"/>
      <c r="E47" s="177">
        <v>1866</v>
      </c>
    </row>
    <row r="48" spans="1:5" x14ac:dyDescent="0.55000000000000004">
      <c r="A48" s="174"/>
      <c r="B48" s="177">
        <v>1369</v>
      </c>
      <c r="C48" s="177">
        <v>1592</v>
      </c>
      <c r="D48" s="177"/>
      <c r="E48" s="177">
        <v>1849</v>
      </c>
    </row>
    <row r="49" spans="1:5" x14ac:dyDescent="0.55000000000000004">
      <c r="A49" s="174"/>
      <c r="B49" s="177">
        <v>1401</v>
      </c>
      <c r="C49" s="177">
        <v>1711</v>
      </c>
      <c r="D49" s="177"/>
      <c r="E49" s="177">
        <v>1887</v>
      </c>
    </row>
    <row r="50" spans="1:5" x14ac:dyDescent="0.55000000000000004">
      <c r="A50" s="174"/>
      <c r="B50" s="177">
        <v>1406</v>
      </c>
      <c r="C50" s="177">
        <v>1609</v>
      </c>
      <c r="D50" s="177"/>
      <c r="E50" s="177">
        <v>1823</v>
      </c>
    </row>
    <row r="51" spans="1:5" x14ac:dyDescent="0.55000000000000004">
      <c r="A51" s="174"/>
      <c r="B51" s="177">
        <v>1404</v>
      </c>
      <c r="C51" s="177">
        <v>1645</v>
      </c>
      <c r="D51" s="177"/>
      <c r="E51" s="177">
        <v>1813</v>
      </c>
    </row>
    <row r="52" spans="1:5" x14ac:dyDescent="0.55000000000000004">
      <c r="A52" s="174"/>
      <c r="B52" s="177">
        <v>1419</v>
      </c>
      <c r="C52" s="177">
        <v>1705</v>
      </c>
      <c r="D52" s="177"/>
      <c r="E52" s="177">
        <v>1818</v>
      </c>
    </row>
    <row r="53" spans="1:5" x14ac:dyDescent="0.55000000000000004">
      <c r="A53" s="178"/>
      <c r="B53" s="177">
        <v>1360</v>
      </c>
      <c r="C53" s="177">
        <v>1638</v>
      </c>
      <c r="D53" s="177"/>
      <c r="E53" s="177">
        <v>1832</v>
      </c>
    </row>
    <row r="54" spans="1:5" x14ac:dyDescent="0.55000000000000004">
      <c r="A54" s="193" t="s">
        <v>547</v>
      </c>
      <c r="B54" s="177">
        <v>1396</v>
      </c>
      <c r="C54" s="177">
        <v>1649</v>
      </c>
      <c r="D54" s="177"/>
      <c r="E54" s="177">
        <v>1772</v>
      </c>
    </row>
  </sheetData>
  <hyperlinks>
    <hyperlink ref="M1" location="Contents!A1" display="Return to contents page" xr:uid="{6708AD92-A309-49B4-BCDF-08BE270D5EA6}"/>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32061-36DA-4FF4-AE32-13168129EE6E}">
  <dimension ref="A1:O20"/>
  <sheetViews>
    <sheetView showGridLines="0" workbookViewId="0"/>
  </sheetViews>
  <sheetFormatPr defaultRowHeight="14.4" x14ac:dyDescent="0.55000000000000004"/>
  <cols>
    <col min="4" max="4" width="13.15625" customWidth="1"/>
    <col min="8" max="8" width="12.83984375" customWidth="1"/>
  </cols>
  <sheetData>
    <row r="1" spans="1:15" x14ac:dyDescent="0.55000000000000004">
      <c r="A1" s="59" t="s">
        <v>102</v>
      </c>
      <c r="O1" s="2" t="s">
        <v>887</v>
      </c>
    </row>
    <row r="3" spans="1:15" x14ac:dyDescent="0.55000000000000004">
      <c r="A3" s="70"/>
      <c r="B3" s="437" t="s">
        <v>62</v>
      </c>
      <c r="C3" s="437"/>
      <c r="D3" s="437"/>
      <c r="E3" s="71"/>
      <c r="F3" s="437" t="s">
        <v>63</v>
      </c>
      <c r="G3" s="437"/>
      <c r="H3" s="437"/>
    </row>
    <row r="4" spans="1:15" ht="32.4" x14ac:dyDescent="0.55000000000000004">
      <c r="A4" s="72" t="s">
        <v>64</v>
      </c>
      <c r="B4" s="73" t="s">
        <v>65</v>
      </c>
      <c r="C4" s="74" t="s">
        <v>66</v>
      </c>
      <c r="D4" s="74" t="s">
        <v>67</v>
      </c>
      <c r="E4" s="74"/>
      <c r="F4" s="74" t="s">
        <v>65</v>
      </c>
      <c r="G4" s="74" t="s">
        <v>66</v>
      </c>
      <c r="H4" s="74" t="s">
        <v>67</v>
      </c>
    </row>
    <row r="5" spans="1:15" x14ac:dyDescent="0.55000000000000004">
      <c r="A5" s="64" t="s">
        <v>68</v>
      </c>
      <c r="B5" s="54">
        <v>166015</v>
      </c>
      <c r="C5" s="54">
        <v>10137.342473214798</v>
      </c>
      <c r="D5" s="33" t="s">
        <v>69</v>
      </c>
      <c r="E5" s="54"/>
      <c r="F5" s="54">
        <v>155956</v>
      </c>
      <c r="G5" s="54">
        <v>10060.937453632443</v>
      </c>
      <c r="H5" s="33" t="s">
        <v>70</v>
      </c>
    </row>
    <row r="6" spans="1:15" x14ac:dyDescent="0.55000000000000004">
      <c r="A6" s="64" t="s">
        <v>71</v>
      </c>
      <c r="B6" s="54">
        <v>206323</v>
      </c>
      <c r="C6" s="54">
        <v>13008.401242059803</v>
      </c>
      <c r="D6" s="33" t="s">
        <v>72</v>
      </c>
      <c r="E6" s="54"/>
      <c r="F6" s="54">
        <v>219957</v>
      </c>
      <c r="G6" s="54">
        <v>14659.021159102131</v>
      </c>
      <c r="H6" s="33" t="s">
        <v>73</v>
      </c>
    </row>
    <row r="7" spans="1:15" x14ac:dyDescent="0.55000000000000004">
      <c r="A7" s="64" t="s">
        <v>74</v>
      </c>
      <c r="B7" s="54">
        <v>313944</v>
      </c>
      <c r="C7" s="54">
        <v>16954.860702315669</v>
      </c>
      <c r="D7" s="33" t="s">
        <v>75</v>
      </c>
      <c r="E7" s="54"/>
      <c r="F7" s="54">
        <v>338650</v>
      </c>
      <c r="G7" s="54">
        <v>18902.425750836275</v>
      </c>
      <c r="H7" s="33" t="s">
        <v>76</v>
      </c>
    </row>
    <row r="8" spans="1:15" x14ac:dyDescent="0.55000000000000004">
      <c r="A8" s="64" t="s">
        <v>77</v>
      </c>
      <c r="B8" s="54">
        <v>259738</v>
      </c>
      <c r="C8" s="54">
        <v>14027.17644600003</v>
      </c>
      <c r="D8" s="33" t="s">
        <v>78</v>
      </c>
      <c r="E8" s="54"/>
      <c r="F8" s="54">
        <v>287153</v>
      </c>
      <c r="G8" s="54">
        <v>15157.543907063558</v>
      </c>
      <c r="H8" s="33" t="s">
        <v>79</v>
      </c>
    </row>
    <row r="9" spans="1:15" x14ac:dyDescent="0.55000000000000004">
      <c r="A9" s="64" t="s">
        <v>80</v>
      </c>
      <c r="B9" s="54">
        <v>195790</v>
      </c>
      <c r="C9" s="54">
        <v>12015.939423806891</v>
      </c>
      <c r="D9" s="33" t="s">
        <v>81</v>
      </c>
      <c r="E9" s="54"/>
      <c r="F9" s="54">
        <v>222362</v>
      </c>
      <c r="G9" s="54">
        <v>13349.88746114873</v>
      </c>
      <c r="H9" s="33" t="s">
        <v>82</v>
      </c>
    </row>
    <row r="10" spans="1:15" x14ac:dyDescent="0.55000000000000004">
      <c r="A10" s="64" t="s">
        <v>83</v>
      </c>
      <c r="B10" s="54">
        <v>151622</v>
      </c>
      <c r="C10" s="54">
        <v>9968.5798609992507</v>
      </c>
      <c r="D10" s="33" t="s">
        <v>84</v>
      </c>
      <c r="E10" s="54"/>
      <c r="F10" s="54">
        <v>164240</v>
      </c>
      <c r="G10" s="54">
        <v>10293.725928920392</v>
      </c>
      <c r="H10" s="33" t="s">
        <v>85</v>
      </c>
    </row>
    <row r="11" spans="1:15" x14ac:dyDescent="0.55000000000000004">
      <c r="A11" s="64" t="s">
        <v>86</v>
      </c>
      <c r="B11" s="54">
        <v>100786</v>
      </c>
      <c r="C11" s="54">
        <v>7744.0422908030559</v>
      </c>
      <c r="D11" s="33" t="s">
        <v>87</v>
      </c>
      <c r="E11" s="54"/>
      <c r="F11" s="54">
        <v>101562</v>
      </c>
      <c r="G11" s="54">
        <v>7343.6380372134927</v>
      </c>
      <c r="H11" s="33" t="s">
        <v>88</v>
      </c>
    </row>
    <row r="12" spans="1:15" x14ac:dyDescent="0.55000000000000004">
      <c r="A12" s="64" t="s">
        <v>89</v>
      </c>
      <c r="B12" s="54">
        <v>56065</v>
      </c>
      <c r="C12" s="54">
        <v>6213.8339128035013</v>
      </c>
      <c r="D12" s="33" t="s">
        <v>90</v>
      </c>
      <c r="E12" s="54"/>
      <c r="F12" s="54">
        <v>50597</v>
      </c>
      <c r="G12" s="54">
        <v>5283.4156697021999</v>
      </c>
      <c r="H12" s="33" t="s">
        <v>91</v>
      </c>
    </row>
    <row r="13" spans="1:15" x14ac:dyDescent="0.55000000000000004">
      <c r="A13" s="64" t="s">
        <v>92</v>
      </c>
      <c r="B13" s="54">
        <v>23082</v>
      </c>
      <c r="C13" s="54">
        <v>6268.7734583358233</v>
      </c>
      <c r="D13" s="33" t="s">
        <v>93</v>
      </c>
      <c r="E13" s="54"/>
      <c r="F13" s="54">
        <v>23292</v>
      </c>
      <c r="G13" s="54">
        <v>4936.4400493389676</v>
      </c>
      <c r="H13" s="33" t="s">
        <v>94</v>
      </c>
    </row>
    <row r="14" spans="1:15" x14ac:dyDescent="0.55000000000000004">
      <c r="A14" s="64" t="s">
        <v>95</v>
      </c>
      <c r="B14" s="54">
        <v>5445</v>
      </c>
      <c r="C14" s="54">
        <v>7591.177782734776</v>
      </c>
      <c r="D14" s="33" t="s">
        <v>96</v>
      </c>
      <c r="E14" s="54"/>
      <c r="F14" s="54">
        <v>9435</v>
      </c>
      <c r="G14" s="54">
        <v>6875.6194251734387</v>
      </c>
      <c r="H14" s="33" t="s">
        <v>97</v>
      </c>
    </row>
    <row r="15" spans="1:15" x14ac:dyDescent="0.55000000000000004">
      <c r="A15" s="65" t="s">
        <v>98</v>
      </c>
      <c r="B15" s="66">
        <v>1478810</v>
      </c>
      <c r="C15" s="66">
        <v>11624.828415454156</v>
      </c>
      <c r="D15" s="67" t="s">
        <v>99</v>
      </c>
      <c r="E15" s="66"/>
      <c r="F15" s="66">
        <v>1573204</v>
      </c>
      <c r="G15" s="66">
        <v>12150.618473558106</v>
      </c>
      <c r="H15" s="67" t="s">
        <v>100</v>
      </c>
    </row>
    <row r="16" spans="1:15" x14ac:dyDescent="0.55000000000000004">
      <c r="A16" s="49"/>
    </row>
    <row r="17" spans="1:1" x14ac:dyDescent="0.55000000000000004">
      <c r="A17" s="68"/>
    </row>
    <row r="18" spans="1:1" x14ac:dyDescent="0.55000000000000004">
      <c r="A18" s="69"/>
    </row>
    <row r="19" spans="1:1" x14ac:dyDescent="0.55000000000000004">
      <c r="A19" s="68"/>
    </row>
    <row r="20" spans="1:1" x14ac:dyDescent="0.55000000000000004">
      <c r="A20" s="68"/>
    </row>
  </sheetData>
  <mergeCells count="2">
    <mergeCell ref="B3:D3"/>
    <mergeCell ref="F3:H3"/>
  </mergeCells>
  <hyperlinks>
    <hyperlink ref="O1" location="Contents!A1" display="Return to contents page" xr:uid="{69762E6D-1889-4BAA-B028-FFC2C708FA4C}"/>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11C8B-A6CD-4ADE-B55E-10C2099182B7}">
  <dimension ref="A1:N11"/>
  <sheetViews>
    <sheetView showGridLines="0" workbookViewId="0"/>
  </sheetViews>
  <sheetFormatPr defaultRowHeight="14.4" x14ac:dyDescent="0.55000000000000004"/>
  <sheetData>
    <row r="1" spans="1:14" x14ac:dyDescent="0.55000000000000004">
      <c r="A1" s="134" t="s">
        <v>534</v>
      </c>
      <c r="N1" s="2" t="s">
        <v>887</v>
      </c>
    </row>
    <row r="4" spans="1:14" s="131" customFormat="1" ht="28.8" x14ac:dyDescent="0.55000000000000004">
      <c r="A4" s="387"/>
      <c r="B4" s="387" t="s">
        <v>548</v>
      </c>
      <c r="C4" s="387" t="s">
        <v>549</v>
      </c>
      <c r="D4" s="387" t="s">
        <v>98</v>
      </c>
    </row>
    <row r="5" spans="1:14" x14ac:dyDescent="0.55000000000000004">
      <c r="A5" s="168" t="s">
        <v>321</v>
      </c>
      <c r="B5" s="177">
        <v>219453</v>
      </c>
      <c r="C5" s="177">
        <v>173731</v>
      </c>
      <c r="D5" s="177">
        <v>393184</v>
      </c>
    </row>
    <row r="6" spans="1:14" x14ac:dyDescent="0.55000000000000004">
      <c r="A6" s="168" t="s">
        <v>322</v>
      </c>
      <c r="B6" s="177">
        <v>234290</v>
      </c>
      <c r="C6" s="177">
        <v>190329</v>
      </c>
      <c r="D6" s="177">
        <v>424619</v>
      </c>
    </row>
    <row r="7" spans="1:14" x14ac:dyDescent="0.55000000000000004">
      <c r="A7" s="168" t="s">
        <v>323</v>
      </c>
      <c r="B7" s="177">
        <v>256219</v>
      </c>
      <c r="C7" s="177">
        <v>205819</v>
      </c>
      <c r="D7" s="177">
        <v>462038</v>
      </c>
    </row>
    <row r="8" spans="1:14" x14ac:dyDescent="0.55000000000000004">
      <c r="A8" s="168" t="s">
        <v>324</v>
      </c>
      <c r="B8" s="177">
        <v>281715</v>
      </c>
      <c r="C8" s="177">
        <v>217198</v>
      </c>
      <c r="D8" s="177">
        <v>498913</v>
      </c>
    </row>
    <row r="9" spans="1:14" x14ac:dyDescent="0.55000000000000004">
      <c r="A9" s="168" t="s">
        <v>309</v>
      </c>
      <c r="B9" s="177">
        <v>293975</v>
      </c>
      <c r="C9" s="177">
        <v>234364</v>
      </c>
      <c r="D9" s="177">
        <v>528339</v>
      </c>
    </row>
    <row r="10" spans="1:14" x14ac:dyDescent="0.55000000000000004">
      <c r="A10" s="168" t="s">
        <v>310</v>
      </c>
      <c r="B10" s="177">
        <v>314766</v>
      </c>
      <c r="C10" s="177">
        <v>241303</v>
      </c>
      <c r="D10" s="177">
        <v>556069</v>
      </c>
    </row>
    <row r="11" spans="1:14" x14ac:dyDescent="0.55000000000000004">
      <c r="A11" s="168" t="s">
        <v>311</v>
      </c>
      <c r="B11" s="177">
        <v>321485</v>
      </c>
      <c r="C11" s="177">
        <v>257029</v>
      </c>
      <c r="D11" s="177">
        <v>578514</v>
      </c>
    </row>
  </sheetData>
  <hyperlinks>
    <hyperlink ref="N1" location="Contents!A1" display="Return to contents page" xr:uid="{43D0D4D4-8980-471F-AEE8-24C75AB54396}"/>
  </hyperlink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26DF4-16BB-46E6-9A77-BC54EFC8D958}">
  <dimension ref="A1:O10"/>
  <sheetViews>
    <sheetView showGridLines="0" workbookViewId="0"/>
  </sheetViews>
  <sheetFormatPr defaultRowHeight="14.4" x14ac:dyDescent="0.55000000000000004"/>
  <sheetData>
    <row r="1" spans="1:15" x14ac:dyDescent="0.55000000000000004">
      <c r="A1" s="172" t="s">
        <v>703</v>
      </c>
      <c r="O1" s="2" t="s">
        <v>887</v>
      </c>
    </row>
    <row r="3" spans="1:15" x14ac:dyDescent="0.55000000000000004">
      <c r="A3" s="377"/>
      <c r="B3" s="377" t="s">
        <v>550</v>
      </c>
      <c r="C3" s="377" t="s">
        <v>549</v>
      </c>
      <c r="D3" s="377" t="s">
        <v>98</v>
      </c>
    </row>
    <row r="4" spans="1:15" x14ac:dyDescent="0.55000000000000004">
      <c r="A4" s="168" t="s">
        <v>321</v>
      </c>
      <c r="B4" s="130">
        <v>288.98665767697145</v>
      </c>
      <c r="C4" s="130">
        <v>228.77764726332256</v>
      </c>
      <c r="D4" s="130">
        <v>517.76430494029398</v>
      </c>
    </row>
    <row r="5" spans="1:15" x14ac:dyDescent="0.55000000000000004">
      <c r="A5" s="168" t="s">
        <v>322</v>
      </c>
      <c r="B5" s="130">
        <v>302.34049664417404</v>
      </c>
      <c r="C5" s="130">
        <v>245.61084291172907</v>
      </c>
      <c r="D5" s="130">
        <v>547.95133955590313</v>
      </c>
    </row>
    <row r="6" spans="1:15" x14ac:dyDescent="0.55000000000000004">
      <c r="A6" s="168" t="s">
        <v>323</v>
      </c>
      <c r="B6" s="130">
        <v>324.10015748429896</v>
      </c>
      <c r="C6" s="130">
        <v>260.34747740511409</v>
      </c>
      <c r="D6" s="130">
        <v>584.44763488941305</v>
      </c>
    </row>
    <row r="7" spans="1:15" x14ac:dyDescent="0.55000000000000004">
      <c r="A7" s="168" t="s">
        <v>324</v>
      </c>
      <c r="B7" s="130">
        <v>349.50498734554117</v>
      </c>
      <c r="C7" s="130">
        <v>269.46305394273236</v>
      </c>
      <c r="D7" s="130">
        <v>618.96804128827353</v>
      </c>
    </row>
    <row r="8" spans="1:15" x14ac:dyDescent="0.55000000000000004">
      <c r="A8" s="168" t="s">
        <v>309</v>
      </c>
      <c r="B8" s="130">
        <v>357.81185529052777</v>
      </c>
      <c r="C8" s="130">
        <v>285.25628932157241</v>
      </c>
      <c r="D8" s="130">
        <v>643.06814461210013</v>
      </c>
    </row>
    <row r="9" spans="1:15" x14ac:dyDescent="0.55000000000000004">
      <c r="A9" s="168" t="s">
        <v>310</v>
      </c>
      <c r="B9" s="130">
        <v>375.82519136559392</v>
      </c>
      <c r="C9" s="130">
        <v>288.11163261626706</v>
      </c>
      <c r="D9" s="130">
        <v>663.93682398186104</v>
      </c>
    </row>
    <row r="10" spans="1:15" x14ac:dyDescent="0.55000000000000004">
      <c r="A10" s="168" t="s">
        <v>311</v>
      </c>
      <c r="B10" s="130">
        <v>376.51182700494581</v>
      </c>
      <c r="C10" s="130">
        <v>301.02324644463727</v>
      </c>
      <c r="D10" s="130">
        <v>677.53507344958302</v>
      </c>
    </row>
  </sheetData>
  <hyperlinks>
    <hyperlink ref="O1" location="Contents!A1" display="Return to contents page" xr:uid="{8E0C66AC-D482-48ED-95C5-A62FE76B643E}"/>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862A-90AA-4DA2-8CA7-8B01BA8941C5}">
  <dimension ref="A1:N54"/>
  <sheetViews>
    <sheetView showGridLines="0" workbookViewId="0"/>
  </sheetViews>
  <sheetFormatPr defaultRowHeight="14.4" x14ac:dyDescent="0.55000000000000004"/>
  <sheetData>
    <row r="1" spans="1:14" x14ac:dyDescent="0.55000000000000004">
      <c r="A1" s="172" t="s">
        <v>533</v>
      </c>
      <c r="N1" s="2" t="s">
        <v>887</v>
      </c>
    </row>
    <row r="3" spans="1:14" ht="21.9" x14ac:dyDescent="0.55000000000000004">
      <c r="A3" s="402" t="s">
        <v>551</v>
      </c>
      <c r="B3" s="159" t="s">
        <v>351</v>
      </c>
      <c r="C3" s="159" t="s">
        <v>352</v>
      </c>
      <c r="D3" s="159" t="s">
        <v>353</v>
      </c>
    </row>
    <row r="4" spans="1:14" x14ac:dyDescent="0.55000000000000004">
      <c r="A4" s="174" t="s">
        <v>354</v>
      </c>
      <c r="B4" s="195">
        <v>774</v>
      </c>
      <c r="C4" s="195">
        <v>831</v>
      </c>
      <c r="D4" s="195">
        <v>897</v>
      </c>
    </row>
    <row r="5" spans="1:14" x14ac:dyDescent="0.55000000000000004">
      <c r="A5" s="174"/>
      <c r="B5" s="195">
        <v>796</v>
      </c>
      <c r="C5" s="195">
        <v>821</v>
      </c>
      <c r="D5" s="195">
        <v>862</v>
      </c>
    </row>
    <row r="6" spans="1:14" x14ac:dyDescent="0.55000000000000004">
      <c r="A6" s="174"/>
      <c r="B6" s="195">
        <v>799</v>
      </c>
      <c r="C6" s="195">
        <v>852</v>
      </c>
      <c r="D6" s="195">
        <v>880</v>
      </c>
    </row>
    <row r="7" spans="1:14" x14ac:dyDescent="0.55000000000000004">
      <c r="A7" s="174"/>
      <c r="B7" s="195">
        <v>806</v>
      </c>
      <c r="C7" s="195">
        <v>837</v>
      </c>
      <c r="D7" s="195">
        <v>947</v>
      </c>
    </row>
    <row r="8" spans="1:14" x14ac:dyDescent="0.55000000000000004">
      <c r="A8" s="174"/>
      <c r="B8" s="195">
        <v>804</v>
      </c>
      <c r="C8" s="195">
        <v>844</v>
      </c>
      <c r="D8" s="195">
        <v>942</v>
      </c>
    </row>
    <row r="9" spans="1:14" x14ac:dyDescent="0.55000000000000004">
      <c r="A9" s="174"/>
      <c r="B9" s="195">
        <v>820</v>
      </c>
      <c r="C9" s="195">
        <v>842</v>
      </c>
      <c r="D9" s="195">
        <v>918</v>
      </c>
    </row>
    <row r="10" spans="1:14" x14ac:dyDescent="0.55000000000000004">
      <c r="A10" s="174"/>
      <c r="B10" s="195">
        <v>830</v>
      </c>
      <c r="C10" s="195">
        <v>847</v>
      </c>
      <c r="D10" s="195">
        <v>927</v>
      </c>
    </row>
    <row r="11" spans="1:14" x14ac:dyDescent="0.55000000000000004">
      <c r="A11" s="174"/>
      <c r="B11" s="195">
        <v>817</v>
      </c>
      <c r="C11" s="195">
        <v>861</v>
      </c>
      <c r="D11" s="195">
        <v>933</v>
      </c>
    </row>
    <row r="12" spans="1:14" x14ac:dyDescent="0.55000000000000004">
      <c r="A12" s="174"/>
      <c r="B12" s="195">
        <v>811</v>
      </c>
      <c r="C12" s="195">
        <v>870</v>
      </c>
      <c r="D12" s="195">
        <v>921</v>
      </c>
    </row>
    <row r="13" spans="1:14" x14ac:dyDescent="0.55000000000000004">
      <c r="A13" s="174"/>
      <c r="B13" s="195">
        <v>835</v>
      </c>
      <c r="C13" s="195">
        <v>855</v>
      </c>
      <c r="D13" s="195">
        <v>931</v>
      </c>
    </row>
    <row r="14" spans="1:14" x14ac:dyDescent="0.55000000000000004">
      <c r="A14" s="174"/>
      <c r="B14" s="195">
        <v>819</v>
      </c>
      <c r="C14" s="195">
        <v>883</v>
      </c>
      <c r="D14" s="195">
        <v>895</v>
      </c>
    </row>
    <row r="15" spans="1:14" x14ac:dyDescent="0.55000000000000004">
      <c r="A15" s="174"/>
      <c r="B15" s="195">
        <v>837</v>
      </c>
      <c r="C15" s="195">
        <v>864</v>
      </c>
      <c r="D15" s="195">
        <v>928</v>
      </c>
    </row>
    <row r="16" spans="1:14" x14ac:dyDescent="0.55000000000000004">
      <c r="A16" s="174"/>
      <c r="B16" s="195">
        <v>803</v>
      </c>
      <c r="C16" s="195">
        <v>846</v>
      </c>
      <c r="D16" s="195">
        <v>914</v>
      </c>
    </row>
    <row r="17" spans="1:4" x14ac:dyDescent="0.55000000000000004">
      <c r="A17" s="174" t="s">
        <v>544</v>
      </c>
      <c r="B17" s="195">
        <v>768</v>
      </c>
      <c r="C17" s="195">
        <v>802</v>
      </c>
      <c r="D17" s="195">
        <v>895</v>
      </c>
    </row>
    <row r="18" spans="1:4" x14ac:dyDescent="0.55000000000000004">
      <c r="A18" s="174"/>
      <c r="B18" s="195">
        <v>826</v>
      </c>
      <c r="C18" s="195">
        <v>857</v>
      </c>
      <c r="D18" s="195">
        <v>895</v>
      </c>
    </row>
    <row r="19" spans="1:4" x14ac:dyDescent="0.55000000000000004">
      <c r="A19" s="174"/>
      <c r="B19" s="195">
        <v>814</v>
      </c>
      <c r="C19" s="195">
        <v>864</v>
      </c>
      <c r="D19" s="195">
        <v>929</v>
      </c>
    </row>
    <row r="20" spans="1:4" x14ac:dyDescent="0.55000000000000004">
      <c r="A20" s="174"/>
      <c r="B20" s="195">
        <v>820</v>
      </c>
      <c r="C20" s="195">
        <v>876</v>
      </c>
      <c r="D20" s="195">
        <v>940</v>
      </c>
    </row>
    <row r="21" spans="1:4" x14ac:dyDescent="0.55000000000000004">
      <c r="A21" s="174"/>
      <c r="B21" s="195">
        <v>818</v>
      </c>
      <c r="C21" s="195">
        <v>884</v>
      </c>
      <c r="D21" s="195">
        <v>948</v>
      </c>
    </row>
    <row r="22" spans="1:4" x14ac:dyDescent="0.55000000000000004">
      <c r="A22" s="174"/>
      <c r="B22" s="195">
        <v>822</v>
      </c>
      <c r="C22" s="195">
        <v>881</v>
      </c>
      <c r="D22" s="195">
        <v>933</v>
      </c>
    </row>
    <row r="23" spans="1:4" x14ac:dyDescent="0.55000000000000004">
      <c r="A23" s="174"/>
      <c r="B23" s="195">
        <v>842</v>
      </c>
      <c r="C23" s="195">
        <v>890</v>
      </c>
      <c r="D23" s="195">
        <v>945</v>
      </c>
    </row>
    <row r="24" spans="1:4" x14ac:dyDescent="0.55000000000000004">
      <c r="A24" s="174"/>
      <c r="B24" s="195">
        <v>836</v>
      </c>
      <c r="C24" s="195">
        <v>878</v>
      </c>
      <c r="D24" s="195">
        <v>979</v>
      </c>
    </row>
    <row r="25" spans="1:4" x14ac:dyDescent="0.55000000000000004">
      <c r="A25" s="174"/>
      <c r="B25" s="195">
        <v>843</v>
      </c>
      <c r="C25" s="195">
        <v>877</v>
      </c>
      <c r="D25" s="195">
        <v>982</v>
      </c>
    </row>
    <row r="26" spans="1:4" x14ac:dyDescent="0.55000000000000004">
      <c r="A26" s="174"/>
      <c r="B26" s="195">
        <v>843</v>
      </c>
      <c r="C26" s="195">
        <v>916</v>
      </c>
      <c r="D26" s="195">
        <v>965</v>
      </c>
    </row>
    <row r="27" spans="1:4" x14ac:dyDescent="0.55000000000000004">
      <c r="A27" s="174"/>
      <c r="B27" s="195">
        <v>834</v>
      </c>
      <c r="C27" s="195">
        <v>923</v>
      </c>
      <c r="D27" s="195">
        <v>988</v>
      </c>
    </row>
    <row r="28" spans="1:4" x14ac:dyDescent="0.55000000000000004">
      <c r="A28" s="174"/>
      <c r="B28" s="195">
        <v>830</v>
      </c>
      <c r="C28" s="195">
        <v>880</v>
      </c>
      <c r="D28" s="195">
        <v>982</v>
      </c>
    </row>
    <row r="29" spans="1:4" x14ac:dyDescent="0.55000000000000004">
      <c r="A29" s="174"/>
      <c r="B29" s="195">
        <v>615</v>
      </c>
      <c r="C29" s="195">
        <v>648</v>
      </c>
      <c r="D29" s="195">
        <v>712</v>
      </c>
    </row>
    <row r="30" spans="1:4" x14ac:dyDescent="0.55000000000000004">
      <c r="A30" s="174" t="s">
        <v>545</v>
      </c>
      <c r="B30" s="195">
        <v>694</v>
      </c>
      <c r="C30" s="195">
        <v>715</v>
      </c>
      <c r="D30" s="195">
        <v>764</v>
      </c>
    </row>
    <row r="31" spans="1:4" x14ac:dyDescent="0.55000000000000004">
      <c r="A31" s="174"/>
      <c r="B31" s="195">
        <v>796</v>
      </c>
      <c r="C31" s="195">
        <v>814</v>
      </c>
      <c r="D31" s="195">
        <v>873</v>
      </c>
    </row>
    <row r="32" spans="1:4" x14ac:dyDescent="0.55000000000000004">
      <c r="A32" s="174"/>
      <c r="B32" s="195">
        <v>804</v>
      </c>
      <c r="C32" s="195">
        <v>851</v>
      </c>
      <c r="D32" s="195">
        <v>922</v>
      </c>
    </row>
    <row r="33" spans="1:4" x14ac:dyDescent="0.55000000000000004">
      <c r="A33" s="174"/>
      <c r="B33" s="195">
        <v>770</v>
      </c>
      <c r="C33" s="195">
        <v>888</v>
      </c>
      <c r="D33" s="195">
        <v>952</v>
      </c>
    </row>
    <row r="34" spans="1:4" x14ac:dyDescent="0.55000000000000004">
      <c r="A34" s="174"/>
      <c r="B34" s="195">
        <v>845</v>
      </c>
      <c r="C34" s="195">
        <v>832</v>
      </c>
      <c r="D34" s="195">
        <v>900</v>
      </c>
    </row>
    <row r="35" spans="1:4" x14ac:dyDescent="0.55000000000000004">
      <c r="A35" s="174"/>
      <c r="B35" s="195">
        <v>840</v>
      </c>
      <c r="C35" s="195">
        <v>907</v>
      </c>
      <c r="D35" s="195">
        <v>949</v>
      </c>
    </row>
    <row r="36" spans="1:4" x14ac:dyDescent="0.55000000000000004">
      <c r="A36" s="174"/>
      <c r="B36" s="195">
        <v>872</v>
      </c>
      <c r="C36" s="195">
        <v>934</v>
      </c>
      <c r="D36" s="195">
        <v>992</v>
      </c>
    </row>
    <row r="37" spans="1:4" x14ac:dyDescent="0.55000000000000004">
      <c r="A37" s="174"/>
      <c r="B37" s="195">
        <v>844</v>
      </c>
      <c r="C37" s="195">
        <v>922</v>
      </c>
      <c r="D37" s="195">
        <v>978</v>
      </c>
    </row>
    <row r="38" spans="1:4" x14ac:dyDescent="0.55000000000000004">
      <c r="A38" s="174"/>
      <c r="B38" s="195">
        <v>849</v>
      </c>
      <c r="C38" s="195">
        <v>930</v>
      </c>
      <c r="D38" s="195">
        <v>968</v>
      </c>
    </row>
    <row r="39" spans="1:4" x14ac:dyDescent="0.55000000000000004">
      <c r="A39" s="174"/>
      <c r="B39" s="195">
        <v>849</v>
      </c>
      <c r="C39" s="195">
        <v>926</v>
      </c>
      <c r="D39" s="195">
        <v>943</v>
      </c>
    </row>
    <row r="40" spans="1:4" x14ac:dyDescent="0.55000000000000004">
      <c r="A40" s="174"/>
      <c r="B40" s="195">
        <v>848</v>
      </c>
      <c r="C40" s="195">
        <v>927</v>
      </c>
      <c r="D40" s="195">
        <v>917</v>
      </c>
    </row>
    <row r="41" spans="1:4" x14ac:dyDescent="0.55000000000000004">
      <c r="A41" s="174"/>
      <c r="B41" s="195">
        <v>854</v>
      </c>
      <c r="C41" s="195">
        <v>934</v>
      </c>
      <c r="D41" s="195">
        <v>728</v>
      </c>
    </row>
    <row r="42" spans="1:4" x14ac:dyDescent="0.55000000000000004">
      <c r="A42" s="178" t="s">
        <v>546</v>
      </c>
      <c r="B42" s="195">
        <v>721</v>
      </c>
      <c r="C42" s="195">
        <v>909</v>
      </c>
      <c r="D42" s="195">
        <v>654</v>
      </c>
    </row>
    <row r="43" spans="1:4" x14ac:dyDescent="0.55000000000000004">
      <c r="A43" s="174"/>
      <c r="B43" s="195">
        <v>832</v>
      </c>
      <c r="C43" s="195">
        <v>927</v>
      </c>
      <c r="D43" s="195">
        <v>624</v>
      </c>
    </row>
    <row r="44" spans="1:4" x14ac:dyDescent="0.55000000000000004">
      <c r="A44" s="174"/>
      <c r="B44" s="195">
        <v>827</v>
      </c>
      <c r="C44" s="195">
        <v>849</v>
      </c>
      <c r="D44" s="195">
        <v>639</v>
      </c>
    </row>
    <row r="45" spans="1:4" x14ac:dyDescent="0.55000000000000004">
      <c r="A45" s="174"/>
      <c r="B45" s="195">
        <v>764</v>
      </c>
      <c r="C45" s="195">
        <v>749</v>
      </c>
      <c r="D45" s="195">
        <v>687</v>
      </c>
    </row>
    <row r="46" spans="1:4" x14ac:dyDescent="0.55000000000000004">
      <c r="A46" s="174"/>
      <c r="B46" s="195">
        <v>814</v>
      </c>
      <c r="C46" s="195">
        <v>897</v>
      </c>
      <c r="D46" s="195">
        <v>716</v>
      </c>
    </row>
    <row r="47" spans="1:4" x14ac:dyDescent="0.55000000000000004">
      <c r="A47" s="174"/>
      <c r="B47" s="195">
        <v>783</v>
      </c>
      <c r="C47" s="195">
        <v>865</v>
      </c>
      <c r="D47" s="195">
        <v>739</v>
      </c>
    </row>
    <row r="48" spans="1:4" x14ac:dyDescent="0.55000000000000004">
      <c r="A48" s="174"/>
      <c r="B48" s="195">
        <v>795</v>
      </c>
      <c r="C48" s="195">
        <v>894</v>
      </c>
      <c r="D48" s="195">
        <v>804</v>
      </c>
    </row>
    <row r="49" spans="1:4" x14ac:dyDescent="0.55000000000000004">
      <c r="A49" s="174"/>
      <c r="B49" s="195">
        <v>801</v>
      </c>
      <c r="C49" s="195">
        <v>927</v>
      </c>
      <c r="D49" s="195">
        <v>795</v>
      </c>
    </row>
    <row r="50" spans="1:4" x14ac:dyDescent="0.55000000000000004">
      <c r="A50" s="174"/>
      <c r="B50" s="195">
        <v>817</v>
      </c>
      <c r="C50" s="195">
        <v>898</v>
      </c>
      <c r="D50" s="195">
        <v>836</v>
      </c>
    </row>
    <row r="51" spans="1:4" x14ac:dyDescent="0.55000000000000004">
      <c r="A51" s="174"/>
      <c r="B51" s="195">
        <v>820</v>
      </c>
      <c r="C51" s="195">
        <v>878</v>
      </c>
      <c r="D51" s="195">
        <v>882</v>
      </c>
    </row>
    <row r="52" spans="1:4" x14ac:dyDescent="0.55000000000000004">
      <c r="A52" s="174"/>
      <c r="B52" s="195">
        <v>786</v>
      </c>
      <c r="C52" s="195">
        <v>859</v>
      </c>
      <c r="D52" s="195">
        <v>848</v>
      </c>
    </row>
    <row r="53" spans="1:4" x14ac:dyDescent="0.55000000000000004">
      <c r="A53" s="178"/>
      <c r="B53" s="195">
        <v>778</v>
      </c>
      <c r="C53" s="195">
        <v>841</v>
      </c>
      <c r="D53" s="195">
        <v>879</v>
      </c>
    </row>
    <row r="54" spans="1:4" x14ac:dyDescent="0.55000000000000004">
      <c r="A54" s="193" t="s">
        <v>547</v>
      </c>
      <c r="B54" s="195">
        <v>709</v>
      </c>
      <c r="C54" s="195">
        <v>762</v>
      </c>
      <c r="D54" s="195">
        <v>802</v>
      </c>
    </row>
  </sheetData>
  <hyperlinks>
    <hyperlink ref="N1" location="Contents!A1" display="Return to contents page" xr:uid="{A8814055-A5FF-4EA5-94DE-D9B9AC6C0FBF}"/>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686A-FCA3-49C4-AB84-8ECF77134392}">
  <dimension ref="A1:P5"/>
  <sheetViews>
    <sheetView showGridLines="0" workbookViewId="0">
      <selection activeCell="B3" sqref="A3:B3"/>
    </sheetView>
  </sheetViews>
  <sheetFormatPr defaultRowHeight="14.4" x14ac:dyDescent="0.55000000000000004"/>
  <sheetData>
    <row r="1" spans="1:16" x14ac:dyDescent="0.55000000000000004">
      <c r="A1" s="134" t="s">
        <v>552</v>
      </c>
      <c r="P1" s="2" t="s">
        <v>887</v>
      </c>
    </row>
    <row r="3" spans="1:16" x14ac:dyDescent="0.55000000000000004">
      <c r="A3" s="377"/>
      <c r="B3" s="377" t="s">
        <v>172</v>
      </c>
    </row>
    <row r="4" spans="1:16" x14ac:dyDescent="0.55000000000000004">
      <c r="A4" s="174" t="s">
        <v>157</v>
      </c>
      <c r="B4" s="130">
        <v>-10.397279885468862</v>
      </c>
    </row>
    <row r="5" spans="1:16" x14ac:dyDescent="0.55000000000000004">
      <c r="A5" s="174" t="s">
        <v>158</v>
      </c>
      <c r="B5" s="130">
        <v>-9.2042996763859293</v>
      </c>
    </row>
  </sheetData>
  <hyperlinks>
    <hyperlink ref="P1" location="Contents!A1" display="Return to contents page" xr:uid="{1EA90194-8EE3-4C12-94F5-0E72ACE2B071}"/>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257B-CF6C-456B-A79D-B5534116311E}">
  <dimension ref="A1:Q11"/>
  <sheetViews>
    <sheetView showGridLines="0" workbookViewId="0">
      <selection activeCell="A3" sqref="A3:B3"/>
    </sheetView>
  </sheetViews>
  <sheetFormatPr defaultRowHeight="14.4" x14ac:dyDescent="0.55000000000000004"/>
  <sheetData>
    <row r="1" spans="1:17" x14ac:dyDescent="0.55000000000000004">
      <c r="A1" s="134" t="s">
        <v>532</v>
      </c>
      <c r="Q1" s="2" t="s">
        <v>887</v>
      </c>
    </row>
    <row r="3" spans="1:17" x14ac:dyDescent="0.55000000000000004">
      <c r="A3" s="377"/>
      <c r="B3" s="377" t="s">
        <v>172</v>
      </c>
    </row>
    <row r="4" spans="1:17" x14ac:dyDescent="0.55000000000000004">
      <c r="A4" s="175" t="s">
        <v>193</v>
      </c>
      <c r="B4" s="130">
        <v>-28.571428571428569</v>
      </c>
    </row>
    <row r="5" spans="1:17" x14ac:dyDescent="0.55000000000000004">
      <c r="A5" s="175" t="s">
        <v>328</v>
      </c>
      <c r="B5" s="130">
        <v>-26.002011205286596</v>
      </c>
    </row>
    <row r="6" spans="1:17" x14ac:dyDescent="0.55000000000000004">
      <c r="A6" s="175" t="s">
        <v>329</v>
      </c>
      <c r="B6" s="130">
        <v>-6.1305469214999002</v>
      </c>
    </row>
    <row r="7" spans="1:17" x14ac:dyDescent="0.55000000000000004">
      <c r="A7" s="175" t="s">
        <v>512</v>
      </c>
      <c r="B7" s="130">
        <v>-3.036698323367335</v>
      </c>
    </row>
    <row r="8" spans="1:17" x14ac:dyDescent="0.55000000000000004">
      <c r="A8" s="175" t="s">
        <v>513</v>
      </c>
      <c r="B8" s="130">
        <v>-3.5119478638667636</v>
      </c>
    </row>
    <row r="9" spans="1:17" x14ac:dyDescent="0.55000000000000004">
      <c r="A9" s="175" t="s">
        <v>514</v>
      </c>
      <c r="B9" s="130">
        <v>-6.1737804878048781</v>
      </c>
    </row>
    <row r="10" spans="1:17" x14ac:dyDescent="0.55000000000000004">
      <c r="A10" s="175" t="s">
        <v>515</v>
      </c>
      <c r="B10" s="130">
        <v>-9.2436358300931705</v>
      </c>
    </row>
    <row r="11" spans="1:17" x14ac:dyDescent="0.55000000000000004">
      <c r="A11" s="175" t="s">
        <v>343</v>
      </c>
      <c r="B11" s="130">
        <v>-10.075154401369149</v>
      </c>
    </row>
  </sheetData>
  <hyperlinks>
    <hyperlink ref="Q1" location="Contents!A1" display="Return to contents page" xr:uid="{E904A7F2-1435-4960-B97E-8066DD8B4715}"/>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55551-3A10-40C5-B5F9-3615DBDE8195}">
  <dimension ref="A1:R8"/>
  <sheetViews>
    <sheetView showGridLines="0" zoomScaleNormal="100" workbookViewId="0">
      <selection activeCell="B3" sqref="A3:B3"/>
    </sheetView>
  </sheetViews>
  <sheetFormatPr defaultRowHeight="14.4" x14ac:dyDescent="0.55000000000000004"/>
  <cols>
    <col min="1" max="1" width="18.68359375" customWidth="1"/>
  </cols>
  <sheetData>
    <row r="1" spans="1:18" x14ac:dyDescent="0.55000000000000004">
      <c r="A1" s="134" t="s">
        <v>531</v>
      </c>
      <c r="R1" s="2" t="s">
        <v>887</v>
      </c>
    </row>
    <row r="3" spans="1:18" x14ac:dyDescent="0.55000000000000004">
      <c r="A3" s="377"/>
      <c r="B3" s="401" t="s">
        <v>172</v>
      </c>
    </row>
    <row r="4" spans="1:18" x14ac:dyDescent="0.55000000000000004">
      <c r="A4" s="183" t="s">
        <v>344</v>
      </c>
      <c r="B4" s="130">
        <v>-8.6151615691303984</v>
      </c>
    </row>
    <row r="5" spans="1:18" x14ac:dyDescent="0.55000000000000004">
      <c r="A5" s="183" t="s">
        <v>345</v>
      </c>
      <c r="B5" s="130">
        <v>-11.615276804484933</v>
      </c>
    </row>
    <row r="6" spans="1:18" x14ac:dyDescent="0.55000000000000004">
      <c r="A6" s="183" t="s">
        <v>346</v>
      </c>
      <c r="B6" s="130">
        <v>-9.5057712019252207</v>
      </c>
    </row>
    <row r="7" spans="1:18" x14ac:dyDescent="0.55000000000000004">
      <c r="A7" s="183" t="s">
        <v>347</v>
      </c>
      <c r="B7" s="130">
        <v>-8.1002087682672244</v>
      </c>
    </row>
    <row r="8" spans="1:18" x14ac:dyDescent="0.55000000000000004">
      <c r="A8" s="183" t="s">
        <v>516</v>
      </c>
      <c r="B8" s="130">
        <v>-11.268001404987707</v>
      </c>
    </row>
  </sheetData>
  <hyperlinks>
    <hyperlink ref="R1" location="Contents!A1" display="Return to contents page" xr:uid="{E95AA7A6-AA95-49E0-96A2-0EFF91298488}"/>
  </hyperlink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AABC6-1959-46A8-B00F-F4929B71D308}">
  <dimension ref="A1:O15"/>
  <sheetViews>
    <sheetView showGridLines="0" zoomScaleNormal="100" workbookViewId="0"/>
  </sheetViews>
  <sheetFormatPr defaultRowHeight="14.4" x14ac:dyDescent="0.55000000000000004"/>
  <sheetData>
    <row r="1" spans="1:15" x14ac:dyDescent="0.55000000000000004">
      <c r="A1" s="172" t="s">
        <v>530</v>
      </c>
      <c r="O1" s="2" t="s">
        <v>887</v>
      </c>
    </row>
    <row r="3" spans="1:15" x14ac:dyDescent="0.55000000000000004">
      <c r="A3" s="190"/>
      <c r="B3" s="176" t="s">
        <v>351</v>
      </c>
      <c r="C3" s="176" t="s">
        <v>352</v>
      </c>
      <c r="D3" s="176" t="s">
        <v>353</v>
      </c>
    </row>
    <row r="4" spans="1:15" x14ac:dyDescent="0.55000000000000004">
      <c r="A4" s="191" t="s">
        <v>222</v>
      </c>
      <c r="B4" s="177">
        <v>2932</v>
      </c>
      <c r="C4" s="177">
        <v>2959</v>
      </c>
      <c r="D4" s="177">
        <v>3596</v>
      </c>
    </row>
    <row r="5" spans="1:15" x14ac:dyDescent="0.55000000000000004">
      <c r="A5" s="191" t="s">
        <v>223</v>
      </c>
      <c r="B5" s="177">
        <v>3362</v>
      </c>
      <c r="C5" s="177">
        <v>2935</v>
      </c>
      <c r="D5" s="177">
        <v>3353</v>
      </c>
    </row>
    <row r="6" spans="1:15" x14ac:dyDescent="0.55000000000000004">
      <c r="A6" s="191" t="s">
        <v>312</v>
      </c>
      <c r="B6" s="177">
        <v>3144</v>
      </c>
      <c r="C6" s="177">
        <v>2639</v>
      </c>
      <c r="D6" s="177">
        <v>2998</v>
      </c>
    </row>
    <row r="7" spans="1:15" x14ac:dyDescent="0.55000000000000004">
      <c r="A7" s="191" t="s">
        <v>225</v>
      </c>
      <c r="B7" s="177">
        <v>2685</v>
      </c>
      <c r="C7" s="177">
        <v>2390</v>
      </c>
      <c r="D7" s="177">
        <v>2514</v>
      </c>
    </row>
    <row r="8" spans="1:15" x14ac:dyDescent="0.55000000000000004">
      <c r="A8" s="191" t="s">
        <v>226</v>
      </c>
      <c r="B8" s="177">
        <v>2215</v>
      </c>
      <c r="C8" s="177">
        <v>2282</v>
      </c>
      <c r="D8" s="177">
        <v>2250</v>
      </c>
    </row>
    <row r="9" spans="1:15" x14ac:dyDescent="0.55000000000000004">
      <c r="A9" s="191" t="s">
        <v>227</v>
      </c>
      <c r="B9" s="177">
        <v>1977</v>
      </c>
      <c r="C9" s="177">
        <v>2241</v>
      </c>
      <c r="D9" s="177">
        <v>2419</v>
      </c>
    </row>
    <row r="10" spans="1:15" x14ac:dyDescent="0.55000000000000004">
      <c r="A10" s="191" t="s">
        <v>216</v>
      </c>
      <c r="B10" s="177">
        <v>1766</v>
      </c>
      <c r="C10" s="177">
        <v>1938</v>
      </c>
      <c r="D10" s="177">
        <v>2159</v>
      </c>
    </row>
    <row r="11" spans="1:15" x14ac:dyDescent="0.55000000000000004">
      <c r="A11" s="191" t="s">
        <v>217</v>
      </c>
      <c r="B11" s="177">
        <v>1938</v>
      </c>
      <c r="C11" s="177">
        <v>2001</v>
      </c>
      <c r="D11" s="177">
        <v>2094</v>
      </c>
    </row>
    <row r="12" spans="1:15" x14ac:dyDescent="0.55000000000000004">
      <c r="A12" s="191" t="s">
        <v>218</v>
      </c>
      <c r="B12" s="177">
        <v>2129</v>
      </c>
      <c r="C12" s="177">
        <v>2411</v>
      </c>
      <c r="D12" s="177">
        <v>2339</v>
      </c>
    </row>
    <row r="13" spans="1:15" x14ac:dyDescent="0.55000000000000004">
      <c r="A13" s="191" t="s">
        <v>219</v>
      </c>
      <c r="B13" s="177">
        <v>2038</v>
      </c>
      <c r="C13" s="177">
        <v>2626</v>
      </c>
      <c r="D13" s="177">
        <v>1174</v>
      </c>
    </row>
    <row r="14" spans="1:15" x14ac:dyDescent="0.55000000000000004">
      <c r="A14" s="191" t="s">
        <v>220</v>
      </c>
      <c r="B14" s="177">
        <v>2368</v>
      </c>
      <c r="C14" s="177">
        <v>2869</v>
      </c>
      <c r="D14" s="177">
        <v>1394</v>
      </c>
    </row>
    <row r="15" spans="1:15" x14ac:dyDescent="0.55000000000000004">
      <c r="A15" s="191" t="s">
        <v>221</v>
      </c>
      <c r="B15" s="177">
        <v>2284</v>
      </c>
      <c r="C15" s="177">
        <v>2716</v>
      </c>
      <c r="D15" s="177">
        <v>1657</v>
      </c>
    </row>
  </sheetData>
  <hyperlinks>
    <hyperlink ref="O1" location="Contents!A1" display="Return to contents page" xr:uid="{849B568B-93C8-4168-96D4-339036B395CD}"/>
  </hyperlinks>
  <pageMargins left="0.7" right="0.7" top="0.75" bottom="0.75" header="0.3" footer="0.3"/>
  <pageSetup paperSize="9"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0EA7-BB4F-451B-8FA2-AC2802DB0645}">
  <dimension ref="A1:P7"/>
  <sheetViews>
    <sheetView showGridLines="0" workbookViewId="0">
      <selection activeCell="P1" sqref="P1"/>
    </sheetView>
  </sheetViews>
  <sheetFormatPr defaultRowHeight="14.4" x14ac:dyDescent="0.55000000000000004"/>
  <sheetData>
    <row r="1" spans="1:16" x14ac:dyDescent="0.55000000000000004">
      <c r="A1" s="172" t="s">
        <v>521</v>
      </c>
      <c r="P1" s="2" t="s">
        <v>887</v>
      </c>
    </row>
    <row r="3" spans="1:16" x14ac:dyDescent="0.55000000000000004">
      <c r="A3" s="189" t="s">
        <v>529</v>
      </c>
    </row>
    <row r="4" spans="1:16" x14ac:dyDescent="0.55000000000000004">
      <c r="A4" s="187"/>
      <c r="B4" s="176" t="s">
        <v>222</v>
      </c>
      <c r="C4" s="176" t="s">
        <v>223</v>
      </c>
      <c r="D4" s="176" t="s">
        <v>312</v>
      </c>
      <c r="E4" s="176" t="s">
        <v>225</v>
      </c>
      <c r="F4" s="176" t="s">
        <v>226</v>
      </c>
      <c r="G4" s="176" t="s">
        <v>227</v>
      </c>
      <c r="H4" s="176" t="s">
        <v>216</v>
      </c>
      <c r="I4" s="176" t="s">
        <v>217</v>
      </c>
      <c r="J4" s="176" t="s">
        <v>218</v>
      </c>
      <c r="K4" s="176" t="s">
        <v>219</v>
      </c>
      <c r="L4" s="176" t="s">
        <v>220</v>
      </c>
      <c r="M4" s="176" t="s">
        <v>221</v>
      </c>
    </row>
    <row r="5" spans="1:16" x14ac:dyDescent="0.55000000000000004">
      <c r="A5" s="188" t="s">
        <v>309</v>
      </c>
      <c r="B5" s="177">
        <v>585</v>
      </c>
      <c r="C5" s="177">
        <v>676</v>
      </c>
      <c r="D5" s="177">
        <v>625</v>
      </c>
      <c r="E5" s="177">
        <v>645</v>
      </c>
      <c r="F5" s="177">
        <v>648</v>
      </c>
      <c r="G5" s="177">
        <v>573</v>
      </c>
      <c r="H5" s="177">
        <v>510</v>
      </c>
      <c r="I5" s="177">
        <v>606</v>
      </c>
      <c r="J5" s="177">
        <v>659</v>
      </c>
      <c r="K5" s="177">
        <v>634</v>
      </c>
      <c r="L5" s="177">
        <v>687</v>
      </c>
      <c r="M5" s="177">
        <v>620</v>
      </c>
    </row>
    <row r="6" spans="1:16" x14ac:dyDescent="0.55000000000000004">
      <c r="A6" s="188" t="s">
        <v>310</v>
      </c>
      <c r="B6" s="177">
        <v>647</v>
      </c>
      <c r="C6" s="177">
        <v>720</v>
      </c>
      <c r="D6" s="177">
        <v>646</v>
      </c>
      <c r="E6" s="177">
        <v>747</v>
      </c>
      <c r="F6" s="177">
        <v>732</v>
      </c>
      <c r="G6" s="177">
        <v>596</v>
      </c>
      <c r="H6" s="177">
        <v>501</v>
      </c>
      <c r="I6" s="177">
        <v>611</v>
      </c>
      <c r="J6" s="177">
        <v>683</v>
      </c>
      <c r="K6" s="177">
        <v>652</v>
      </c>
      <c r="L6" s="177">
        <v>693</v>
      </c>
      <c r="M6" s="177">
        <v>624</v>
      </c>
    </row>
    <row r="7" spans="1:16" x14ac:dyDescent="0.55000000000000004">
      <c r="A7" s="188" t="s">
        <v>311</v>
      </c>
      <c r="B7" s="177">
        <v>695</v>
      </c>
      <c r="C7" s="177">
        <v>707</v>
      </c>
      <c r="D7" s="177">
        <v>650</v>
      </c>
      <c r="E7" s="177">
        <v>700</v>
      </c>
      <c r="F7" s="177">
        <v>703</v>
      </c>
      <c r="G7" s="177">
        <v>662</v>
      </c>
      <c r="H7" s="177">
        <v>538</v>
      </c>
      <c r="I7" s="177">
        <v>679</v>
      </c>
      <c r="J7" s="177">
        <v>689</v>
      </c>
      <c r="K7" s="177">
        <v>587</v>
      </c>
      <c r="L7" s="177">
        <v>619</v>
      </c>
      <c r="M7" s="177">
        <v>711</v>
      </c>
    </row>
  </sheetData>
  <hyperlinks>
    <hyperlink ref="P1" location="Contents!A1" display="Return to contents page" xr:uid="{E753744D-DF70-4729-A763-B7990ABF988F}"/>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1A3C-8D8A-430F-A9BF-5538CEAE56A6}">
  <dimension ref="A1:P7"/>
  <sheetViews>
    <sheetView showGridLines="0" workbookViewId="0">
      <selection activeCell="A3" sqref="A3:XFD3"/>
    </sheetView>
  </sheetViews>
  <sheetFormatPr defaultRowHeight="14.4" x14ac:dyDescent="0.55000000000000004"/>
  <sheetData>
    <row r="1" spans="1:16" x14ac:dyDescent="0.55000000000000004">
      <c r="A1" s="172" t="s">
        <v>520</v>
      </c>
      <c r="P1" s="2" t="s">
        <v>887</v>
      </c>
    </row>
    <row r="3" spans="1:16" x14ac:dyDescent="0.55000000000000004">
      <c r="A3" s="186" t="s">
        <v>528</v>
      </c>
      <c r="B3" s="187"/>
      <c r="C3" s="187"/>
      <c r="D3" s="187"/>
      <c r="E3" s="187"/>
      <c r="F3" s="187"/>
      <c r="G3" s="187"/>
      <c r="H3" s="187"/>
      <c r="I3" s="187"/>
      <c r="J3" s="187"/>
      <c r="K3" s="187"/>
      <c r="L3" s="187"/>
      <c r="M3" s="187"/>
    </row>
    <row r="4" spans="1:16" x14ac:dyDescent="0.55000000000000004">
      <c r="A4" s="187"/>
      <c r="B4" s="176" t="s">
        <v>222</v>
      </c>
      <c r="C4" s="176" t="s">
        <v>223</v>
      </c>
      <c r="D4" s="176" t="s">
        <v>312</v>
      </c>
      <c r="E4" s="176" t="s">
        <v>225</v>
      </c>
      <c r="F4" s="176" t="s">
        <v>226</v>
      </c>
      <c r="G4" s="176" t="s">
        <v>227</v>
      </c>
      <c r="H4" s="176" t="s">
        <v>216</v>
      </c>
      <c r="I4" s="176" t="s">
        <v>217</v>
      </c>
      <c r="J4" s="176" t="s">
        <v>218</v>
      </c>
      <c r="K4" s="176" t="s">
        <v>219</v>
      </c>
      <c r="L4" s="176" t="s">
        <v>220</v>
      </c>
      <c r="M4" s="176" t="s">
        <v>221</v>
      </c>
    </row>
    <row r="5" spans="1:16" x14ac:dyDescent="0.55000000000000004">
      <c r="A5" s="188" t="s">
        <v>309</v>
      </c>
      <c r="B5" s="177">
        <v>863</v>
      </c>
      <c r="C5" s="177">
        <v>958</v>
      </c>
      <c r="D5" s="177">
        <v>836</v>
      </c>
      <c r="E5" s="177">
        <v>903</v>
      </c>
      <c r="F5" s="177">
        <v>994</v>
      </c>
      <c r="G5" s="177">
        <v>710</v>
      </c>
      <c r="H5" s="177">
        <v>744</v>
      </c>
      <c r="I5" s="177">
        <v>925</v>
      </c>
      <c r="J5" s="177">
        <v>886</v>
      </c>
      <c r="K5" s="177">
        <v>818</v>
      </c>
      <c r="L5" s="177">
        <v>995</v>
      </c>
      <c r="M5" s="177">
        <v>927</v>
      </c>
    </row>
    <row r="6" spans="1:16" x14ac:dyDescent="0.55000000000000004">
      <c r="A6" s="188" t="s">
        <v>310</v>
      </c>
      <c r="B6" s="177">
        <v>966</v>
      </c>
      <c r="C6" s="177">
        <v>994</v>
      </c>
      <c r="D6" s="177">
        <v>870</v>
      </c>
      <c r="E6" s="177">
        <v>1021</v>
      </c>
      <c r="F6" s="177">
        <v>996</v>
      </c>
      <c r="G6" s="177">
        <v>725</v>
      </c>
      <c r="H6" s="177">
        <v>813</v>
      </c>
      <c r="I6" s="177">
        <v>889</v>
      </c>
      <c r="J6" s="177">
        <v>978</v>
      </c>
      <c r="K6" s="177">
        <v>775</v>
      </c>
      <c r="L6" s="177">
        <v>1091</v>
      </c>
      <c r="M6" s="177">
        <v>886</v>
      </c>
    </row>
    <row r="7" spans="1:16" x14ac:dyDescent="0.55000000000000004">
      <c r="A7" s="188" t="s">
        <v>311</v>
      </c>
      <c r="B7" s="177">
        <v>981</v>
      </c>
      <c r="C7" s="177">
        <v>992</v>
      </c>
      <c r="D7" s="177">
        <v>978</v>
      </c>
      <c r="E7" s="177">
        <v>1032</v>
      </c>
      <c r="F7" s="177">
        <v>1057</v>
      </c>
      <c r="G7" s="177">
        <v>795</v>
      </c>
      <c r="H7" s="177">
        <v>820</v>
      </c>
      <c r="I7" s="177">
        <v>979</v>
      </c>
      <c r="J7" s="177">
        <v>793</v>
      </c>
      <c r="K7" s="177">
        <v>318</v>
      </c>
      <c r="L7" s="177">
        <v>694</v>
      </c>
      <c r="M7" s="177">
        <v>844</v>
      </c>
    </row>
  </sheetData>
  <hyperlinks>
    <hyperlink ref="P1" location="Contents!A1" display="Return to contents page" xr:uid="{72C91ECB-7487-4C59-A5D5-9744A034C380}"/>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39AE-87C0-481F-8DBC-E829206EB6E2}">
  <dimension ref="A1:P7"/>
  <sheetViews>
    <sheetView showGridLines="0" workbookViewId="0">
      <selection activeCell="A3" sqref="A3"/>
    </sheetView>
  </sheetViews>
  <sheetFormatPr defaultRowHeight="14.4" x14ac:dyDescent="0.55000000000000004"/>
  <sheetData>
    <row r="1" spans="1:16" x14ac:dyDescent="0.55000000000000004">
      <c r="A1" s="172" t="s">
        <v>519</v>
      </c>
      <c r="P1" s="2" t="s">
        <v>887</v>
      </c>
    </row>
    <row r="3" spans="1:16" x14ac:dyDescent="0.55000000000000004">
      <c r="A3" s="186" t="s">
        <v>527</v>
      </c>
      <c r="B3" s="187"/>
      <c r="C3" s="187"/>
      <c r="D3" s="187"/>
      <c r="E3" s="187"/>
      <c r="F3" s="187"/>
      <c r="G3" s="187"/>
      <c r="H3" s="187"/>
      <c r="I3" s="187"/>
      <c r="J3" s="187"/>
      <c r="K3" s="187"/>
      <c r="L3" s="187"/>
      <c r="M3" s="187"/>
    </row>
    <row r="4" spans="1:16" x14ac:dyDescent="0.55000000000000004">
      <c r="A4" s="187"/>
      <c r="B4" s="176" t="s">
        <v>222</v>
      </c>
      <c r="C4" s="176" t="s">
        <v>223</v>
      </c>
      <c r="D4" s="176" t="s">
        <v>312</v>
      </c>
      <c r="E4" s="176" t="s">
        <v>225</v>
      </c>
      <c r="F4" s="176" t="s">
        <v>226</v>
      </c>
      <c r="G4" s="176" t="s">
        <v>227</v>
      </c>
      <c r="H4" s="176" t="s">
        <v>216</v>
      </c>
      <c r="I4" s="176" t="s">
        <v>217</v>
      </c>
      <c r="J4" s="176" t="s">
        <v>218</v>
      </c>
      <c r="K4" s="176" t="s">
        <v>219</v>
      </c>
      <c r="L4" s="176" t="s">
        <v>220</v>
      </c>
      <c r="M4" s="176" t="s">
        <v>221</v>
      </c>
    </row>
    <row r="5" spans="1:16" x14ac:dyDescent="0.55000000000000004">
      <c r="A5" s="188" t="s">
        <v>309</v>
      </c>
      <c r="B5" s="177">
        <v>787</v>
      </c>
      <c r="C5" s="177">
        <v>898</v>
      </c>
      <c r="D5" s="177">
        <v>813</v>
      </c>
      <c r="E5" s="177">
        <v>786</v>
      </c>
      <c r="F5" s="177">
        <v>862</v>
      </c>
      <c r="G5" s="177">
        <v>591</v>
      </c>
      <c r="H5" s="177">
        <v>484</v>
      </c>
      <c r="I5" s="177">
        <v>795</v>
      </c>
      <c r="J5" s="177">
        <v>828</v>
      </c>
      <c r="K5" s="177">
        <v>751</v>
      </c>
      <c r="L5" s="177">
        <v>939</v>
      </c>
      <c r="M5" s="177">
        <v>926</v>
      </c>
    </row>
    <row r="6" spans="1:16" x14ac:dyDescent="0.55000000000000004">
      <c r="A6" s="188" t="s">
        <v>310</v>
      </c>
      <c r="B6" s="177">
        <v>866</v>
      </c>
      <c r="C6" s="177">
        <v>830</v>
      </c>
      <c r="D6" s="177">
        <v>860</v>
      </c>
      <c r="E6" s="177">
        <v>865</v>
      </c>
      <c r="F6" s="177">
        <v>795</v>
      </c>
      <c r="G6" s="177">
        <v>591</v>
      </c>
      <c r="H6" s="177">
        <v>564</v>
      </c>
      <c r="I6" s="177">
        <v>896</v>
      </c>
      <c r="J6" s="177">
        <v>891</v>
      </c>
      <c r="K6" s="177">
        <v>788</v>
      </c>
      <c r="L6" s="177">
        <v>1006</v>
      </c>
      <c r="M6" s="177">
        <v>881</v>
      </c>
    </row>
    <row r="7" spans="1:16" x14ac:dyDescent="0.55000000000000004">
      <c r="A7" s="188" t="s">
        <v>311</v>
      </c>
      <c r="B7" s="177">
        <v>935</v>
      </c>
      <c r="C7" s="177">
        <v>836</v>
      </c>
      <c r="D7" s="177">
        <v>866</v>
      </c>
      <c r="E7" s="177">
        <v>882</v>
      </c>
      <c r="F7" s="177">
        <v>851</v>
      </c>
      <c r="G7" s="177">
        <v>629</v>
      </c>
      <c r="H7" s="177">
        <v>566</v>
      </c>
      <c r="I7" s="177">
        <v>914</v>
      </c>
      <c r="J7" s="177">
        <v>700</v>
      </c>
      <c r="K7" s="177">
        <v>28</v>
      </c>
      <c r="L7" s="177">
        <v>234</v>
      </c>
      <c r="M7" s="177">
        <v>617</v>
      </c>
    </row>
  </sheetData>
  <hyperlinks>
    <hyperlink ref="P1" location="Contents!A1" display="Return to contents page" xr:uid="{253523A9-4D6A-4540-974F-1B296779FC76}"/>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EBCB-FA54-46F1-98D8-9B048D14EFBC}">
  <dimension ref="A1:S508"/>
  <sheetViews>
    <sheetView showGridLines="0" workbookViewId="0"/>
  </sheetViews>
  <sheetFormatPr defaultRowHeight="14.4" x14ac:dyDescent="0.55000000000000004"/>
  <sheetData>
    <row r="1" spans="1:19" x14ac:dyDescent="0.55000000000000004">
      <c r="A1" s="75" t="s">
        <v>107</v>
      </c>
      <c r="B1" s="76"/>
      <c r="C1" s="76"/>
      <c r="D1" s="76"/>
      <c r="E1" s="76"/>
      <c r="F1" s="76"/>
      <c r="G1" s="76"/>
      <c r="H1" s="76"/>
      <c r="I1" s="76"/>
      <c r="S1" s="2" t="s">
        <v>887</v>
      </c>
    </row>
    <row r="2" spans="1:19" x14ac:dyDescent="0.55000000000000004">
      <c r="A2" s="77"/>
      <c r="B2" s="76"/>
      <c r="C2" s="76"/>
      <c r="D2" s="76"/>
      <c r="E2" s="76"/>
      <c r="F2" s="76"/>
      <c r="G2" s="76"/>
      <c r="H2" s="76"/>
      <c r="I2" s="76"/>
    </row>
    <row r="3" spans="1:19" ht="32.4" x14ac:dyDescent="0.55000000000000004">
      <c r="A3" s="81" t="s">
        <v>103</v>
      </c>
      <c r="B3" s="82" t="s">
        <v>30</v>
      </c>
      <c r="C3" s="82" t="s">
        <v>33</v>
      </c>
      <c r="D3" s="82" t="s">
        <v>29</v>
      </c>
      <c r="E3" s="82" t="s">
        <v>28</v>
      </c>
      <c r="F3" s="82" t="s">
        <v>31</v>
      </c>
      <c r="G3" s="82" t="s">
        <v>27</v>
      </c>
      <c r="H3" s="82" t="s">
        <v>104</v>
      </c>
      <c r="I3" s="82" t="s">
        <v>105</v>
      </c>
    </row>
    <row r="4" spans="1:19" x14ac:dyDescent="0.55000000000000004">
      <c r="A4" s="78">
        <v>44178</v>
      </c>
      <c r="B4" s="76"/>
      <c r="C4" s="76"/>
      <c r="D4" s="76"/>
      <c r="E4" s="76">
        <v>0</v>
      </c>
      <c r="F4" s="76"/>
      <c r="G4" s="76">
        <v>0</v>
      </c>
      <c r="H4" s="76"/>
      <c r="I4" s="76"/>
    </row>
    <row r="5" spans="1:19" x14ac:dyDescent="0.55000000000000004">
      <c r="A5" s="78">
        <v>44179</v>
      </c>
      <c r="B5" s="76"/>
      <c r="C5" s="76"/>
      <c r="D5" s="76"/>
      <c r="E5" s="76">
        <v>0</v>
      </c>
      <c r="F5" s="76"/>
      <c r="G5" s="76">
        <v>0</v>
      </c>
      <c r="H5" s="76"/>
      <c r="I5" s="76"/>
    </row>
    <row r="6" spans="1:19" x14ac:dyDescent="0.55000000000000004">
      <c r="A6" s="78">
        <v>44180</v>
      </c>
      <c r="B6" s="76"/>
      <c r="C6" s="76"/>
      <c r="D6" s="76"/>
      <c r="E6" s="76">
        <v>0</v>
      </c>
      <c r="F6" s="76"/>
      <c r="G6" s="76">
        <v>0</v>
      </c>
      <c r="H6" s="76"/>
      <c r="I6" s="76"/>
    </row>
    <row r="7" spans="1:19" x14ac:dyDescent="0.55000000000000004">
      <c r="A7" s="78">
        <v>44181</v>
      </c>
      <c r="B7" s="76"/>
      <c r="C7" s="76"/>
      <c r="D7" s="76"/>
      <c r="E7" s="76">
        <v>0</v>
      </c>
      <c r="F7" s="76"/>
      <c r="G7" s="76">
        <v>0</v>
      </c>
      <c r="H7" s="76"/>
      <c r="I7" s="76"/>
    </row>
    <row r="8" spans="1:19" x14ac:dyDescent="0.55000000000000004">
      <c r="A8" s="78">
        <v>44182</v>
      </c>
      <c r="B8" s="76"/>
      <c r="C8" s="76"/>
      <c r="D8" s="76"/>
      <c r="E8" s="76">
        <v>0</v>
      </c>
      <c r="F8" s="76"/>
      <c r="G8" s="76">
        <v>0</v>
      </c>
      <c r="H8" s="76"/>
      <c r="I8" s="76"/>
    </row>
    <row r="9" spans="1:19" x14ac:dyDescent="0.55000000000000004">
      <c r="A9" s="78">
        <v>44183</v>
      </c>
      <c r="B9" s="76"/>
      <c r="C9" s="76"/>
      <c r="D9" s="76"/>
      <c r="E9" s="76">
        <v>0</v>
      </c>
      <c r="F9" s="76"/>
      <c r="G9" s="76">
        <v>0</v>
      </c>
      <c r="H9" s="76"/>
      <c r="I9" s="76"/>
    </row>
    <row r="10" spans="1:19" x14ac:dyDescent="0.55000000000000004">
      <c r="A10" s="78">
        <v>44184</v>
      </c>
      <c r="B10" s="76"/>
      <c r="C10" s="76"/>
      <c r="D10" s="76"/>
      <c r="E10" s="76">
        <v>0</v>
      </c>
      <c r="F10" s="76"/>
      <c r="G10" s="76">
        <v>0</v>
      </c>
      <c r="H10" s="76"/>
      <c r="I10" s="76"/>
    </row>
    <row r="11" spans="1:19" x14ac:dyDescent="0.55000000000000004">
      <c r="A11" s="78">
        <v>44185</v>
      </c>
      <c r="B11" s="76"/>
      <c r="C11" s="76"/>
      <c r="D11" s="76"/>
      <c r="E11" s="76">
        <v>0</v>
      </c>
      <c r="F11" s="76"/>
      <c r="G11" s="76">
        <v>0</v>
      </c>
      <c r="H11" s="76"/>
      <c r="I11" s="76"/>
    </row>
    <row r="12" spans="1:19" x14ac:dyDescent="0.55000000000000004">
      <c r="A12" s="78">
        <v>44186</v>
      </c>
      <c r="B12" s="76"/>
      <c r="C12" s="76"/>
      <c r="D12" s="76"/>
      <c r="E12" s="76">
        <v>0</v>
      </c>
      <c r="F12" s="76"/>
      <c r="G12" s="76">
        <v>0</v>
      </c>
      <c r="H12" s="76"/>
      <c r="I12" s="76"/>
    </row>
    <row r="13" spans="1:19" x14ac:dyDescent="0.55000000000000004">
      <c r="A13" s="78">
        <v>44187</v>
      </c>
      <c r="B13" s="76"/>
      <c r="C13" s="76"/>
      <c r="D13" s="76">
        <v>0</v>
      </c>
      <c r="E13" s="76">
        <v>0</v>
      </c>
      <c r="F13" s="76"/>
      <c r="G13" s="76">
        <v>0</v>
      </c>
      <c r="H13" s="76"/>
      <c r="I13" s="76"/>
    </row>
    <row r="14" spans="1:19" x14ac:dyDescent="0.55000000000000004">
      <c r="A14" s="78">
        <v>44188</v>
      </c>
      <c r="B14" s="76"/>
      <c r="C14" s="76"/>
      <c r="D14" s="76">
        <v>0</v>
      </c>
      <c r="E14" s="76">
        <v>0.01</v>
      </c>
      <c r="F14" s="76"/>
      <c r="G14" s="76">
        <v>0</v>
      </c>
      <c r="H14" s="76"/>
      <c r="I14" s="76"/>
    </row>
    <row r="15" spans="1:19" x14ac:dyDescent="0.55000000000000004">
      <c r="A15" s="78">
        <v>44189</v>
      </c>
      <c r="B15" s="76"/>
      <c r="C15" s="76"/>
      <c r="D15" s="76">
        <v>0</v>
      </c>
      <c r="E15" s="76">
        <v>0.01</v>
      </c>
      <c r="F15" s="76"/>
      <c r="G15" s="76">
        <v>0</v>
      </c>
      <c r="H15" s="76"/>
      <c r="I15" s="76"/>
    </row>
    <row r="16" spans="1:19" x14ac:dyDescent="0.55000000000000004">
      <c r="A16" s="78">
        <v>44190</v>
      </c>
      <c r="B16" s="76"/>
      <c r="C16" s="76"/>
      <c r="D16" s="76">
        <v>0</v>
      </c>
      <c r="E16" s="76">
        <v>0.01</v>
      </c>
      <c r="F16" s="76"/>
      <c r="G16" s="76">
        <v>0</v>
      </c>
      <c r="H16" s="76"/>
      <c r="I16" s="76"/>
    </row>
    <row r="17" spans="1:9" x14ac:dyDescent="0.55000000000000004">
      <c r="A17" s="78">
        <v>44191</v>
      </c>
      <c r="B17" s="76"/>
      <c r="C17" s="76"/>
      <c r="D17" s="76">
        <v>0</v>
      </c>
      <c r="E17" s="76">
        <v>0.01</v>
      </c>
      <c r="F17" s="76"/>
      <c r="G17" s="76">
        <v>0</v>
      </c>
      <c r="H17" s="76"/>
      <c r="I17" s="76"/>
    </row>
    <row r="18" spans="1:9" x14ac:dyDescent="0.55000000000000004">
      <c r="A18" s="78">
        <v>44192</v>
      </c>
      <c r="B18" s="76"/>
      <c r="C18" s="76"/>
      <c r="D18" s="76">
        <v>0</v>
      </c>
      <c r="E18" s="76">
        <v>0.01</v>
      </c>
      <c r="F18" s="76"/>
      <c r="G18" s="76">
        <v>0</v>
      </c>
      <c r="H18" s="76"/>
      <c r="I18" s="76"/>
    </row>
    <row r="19" spans="1:9" x14ac:dyDescent="0.55000000000000004">
      <c r="A19" s="78">
        <v>44193</v>
      </c>
      <c r="B19" s="76"/>
      <c r="C19" s="76"/>
      <c r="D19" s="76">
        <v>0</v>
      </c>
      <c r="E19" s="76">
        <v>0.01</v>
      </c>
      <c r="F19" s="76"/>
      <c r="G19" s="76">
        <v>0</v>
      </c>
      <c r="H19" s="76"/>
      <c r="I19" s="76"/>
    </row>
    <row r="20" spans="1:9" x14ac:dyDescent="0.55000000000000004">
      <c r="A20" s="78">
        <v>44194</v>
      </c>
      <c r="B20" s="76"/>
      <c r="C20" s="76"/>
      <c r="D20" s="76">
        <v>0</v>
      </c>
      <c r="E20" s="76">
        <v>0.01</v>
      </c>
      <c r="F20" s="76"/>
      <c r="G20" s="76">
        <v>0</v>
      </c>
      <c r="H20" s="76"/>
      <c r="I20" s="76"/>
    </row>
    <row r="21" spans="1:9" x14ac:dyDescent="0.55000000000000004">
      <c r="A21" s="78">
        <v>44195</v>
      </c>
      <c r="B21" s="76"/>
      <c r="C21" s="76"/>
      <c r="D21" s="76">
        <v>0</v>
      </c>
      <c r="E21" s="76">
        <v>0.01</v>
      </c>
      <c r="F21" s="76"/>
      <c r="G21" s="76">
        <v>0</v>
      </c>
      <c r="H21" s="76"/>
      <c r="I21" s="76"/>
    </row>
    <row r="22" spans="1:9" x14ac:dyDescent="0.55000000000000004">
      <c r="A22" s="78">
        <v>44196</v>
      </c>
      <c r="B22" s="76"/>
      <c r="C22" s="76"/>
      <c r="D22" s="76">
        <v>0</v>
      </c>
      <c r="E22" s="76">
        <v>0.01</v>
      </c>
      <c r="F22" s="76"/>
      <c r="G22" s="76">
        <v>0</v>
      </c>
      <c r="H22" s="76"/>
      <c r="I22" s="76"/>
    </row>
    <row r="23" spans="1:9" x14ac:dyDescent="0.55000000000000004">
      <c r="A23" s="78">
        <v>44197</v>
      </c>
      <c r="B23" s="76"/>
      <c r="C23" s="76"/>
      <c r="D23" s="76">
        <v>0</v>
      </c>
      <c r="E23" s="76">
        <v>0.01</v>
      </c>
      <c r="F23" s="76"/>
      <c r="G23" s="76">
        <v>0</v>
      </c>
      <c r="H23" s="76"/>
      <c r="I23" s="76"/>
    </row>
    <row r="24" spans="1:9" x14ac:dyDescent="0.55000000000000004">
      <c r="A24" s="78">
        <v>44198</v>
      </c>
      <c r="B24" s="76"/>
      <c r="C24" s="76"/>
      <c r="D24" s="76">
        <v>0</v>
      </c>
      <c r="E24" s="76">
        <v>0.02</v>
      </c>
      <c r="F24" s="76"/>
      <c r="G24" s="76">
        <v>0</v>
      </c>
      <c r="H24" s="76"/>
      <c r="I24" s="76"/>
    </row>
    <row r="25" spans="1:9" x14ac:dyDescent="0.55000000000000004">
      <c r="A25" s="78">
        <v>44199</v>
      </c>
      <c r="B25" s="76"/>
      <c r="C25" s="76"/>
      <c r="D25" s="76">
        <v>0</v>
      </c>
      <c r="E25" s="76">
        <v>0.02</v>
      </c>
      <c r="F25" s="76"/>
      <c r="G25" s="76">
        <v>0</v>
      </c>
      <c r="H25" s="76"/>
      <c r="I25" s="76"/>
    </row>
    <row r="26" spans="1:9" x14ac:dyDescent="0.55000000000000004">
      <c r="A26" s="78">
        <v>44200</v>
      </c>
      <c r="B26" s="76"/>
      <c r="C26" s="76"/>
      <c r="D26" s="76">
        <v>0</v>
      </c>
      <c r="E26" s="76">
        <v>0.03</v>
      </c>
      <c r="F26" s="76"/>
      <c r="G26" s="76">
        <v>0.01</v>
      </c>
      <c r="H26" s="76"/>
      <c r="I26" s="76"/>
    </row>
    <row r="27" spans="1:9" x14ac:dyDescent="0.55000000000000004">
      <c r="A27" s="78">
        <v>44201</v>
      </c>
      <c r="B27" s="76"/>
      <c r="C27" s="76"/>
      <c r="D27" s="76">
        <v>0</v>
      </c>
      <c r="E27" s="76">
        <v>0.06</v>
      </c>
      <c r="F27" s="76"/>
      <c r="G27" s="76">
        <v>0.02</v>
      </c>
      <c r="H27" s="76"/>
      <c r="I27" s="76"/>
    </row>
    <row r="28" spans="1:9" x14ac:dyDescent="0.55000000000000004">
      <c r="A28" s="78">
        <v>44202</v>
      </c>
      <c r="B28" s="76"/>
      <c r="C28" s="76"/>
      <c r="D28" s="76">
        <v>0</v>
      </c>
      <c r="E28" s="76">
        <v>0.11</v>
      </c>
      <c r="F28" s="76"/>
      <c r="G28" s="76">
        <v>0.03</v>
      </c>
      <c r="H28" s="76"/>
      <c r="I28" s="76"/>
    </row>
    <row r="29" spans="1:9" x14ac:dyDescent="0.55000000000000004">
      <c r="A29" s="78">
        <v>44203</v>
      </c>
      <c r="B29" s="76"/>
      <c r="C29" s="76"/>
      <c r="D29" s="76">
        <v>0</v>
      </c>
      <c r="E29" s="76">
        <v>0.19</v>
      </c>
      <c r="F29" s="76"/>
      <c r="G29" s="76">
        <v>0.05</v>
      </c>
      <c r="H29" s="76"/>
      <c r="I29" s="76"/>
    </row>
    <row r="30" spans="1:9" x14ac:dyDescent="0.55000000000000004">
      <c r="A30" s="78">
        <v>44204</v>
      </c>
      <c r="B30" s="76"/>
      <c r="C30" s="76"/>
      <c r="D30" s="76">
        <v>0.01</v>
      </c>
      <c r="E30" s="76">
        <v>0.3</v>
      </c>
      <c r="F30" s="76"/>
      <c r="G30" s="76">
        <v>0.08</v>
      </c>
      <c r="H30" s="76"/>
      <c r="I30" s="76"/>
    </row>
    <row r="31" spans="1:9" x14ac:dyDescent="0.55000000000000004">
      <c r="A31" s="78">
        <v>44205</v>
      </c>
      <c r="B31" s="76"/>
      <c r="C31" s="76"/>
      <c r="D31" s="76">
        <v>0.01</v>
      </c>
      <c r="E31" s="76">
        <v>0.34</v>
      </c>
      <c r="F31" s="76"/>
      <c r="G31" s="76">
        <v>0.09</v>
      </c>
      <c r="H31" s="76"/>
      <c r="I31" s="76"/>
    </row>
    <row r="32" spans="1:9" x14ac:dyDescent="0.55000000000000004">
      <c r="A32" s="78">
        <v>44206</v>
      </c>
      <c r="B32" s="76" t="s">
        <v>34</v>
      </c>
      <c r="C32" s="76" t="s">
        <v>34</v>
      </c>
      <c r="D32" s="76">
        <v>0.01</v>
      </c>
      <c r="E32" s="76">
        <v>0.36</v>
      </c>
      <c r="F32" s="76">
        <v>0.56999999999999995</v>
      </c>
      <c r="G32" s="76">
        <v>0.15</v>
      </c>
      <c r="H32" s="76" t="s">
        <v>34</v>
      </c>
      <c r="I32" s="76" t="s">
        <v>34</v>
      </c>
    </row>
    <row r="33" spans="1:9" x14ac:dyDescent="0.55000000000000004">
      <c r="A33" s="78">
        <v>44207</v>
      </c>
      <c r="B33" s="76"/>
      <c r="C33" s="76"/>
      <c r="D33" s="76">
        <v>0.01</v>
      </c>
      <c r="E33" s="76">
        <v>0.46</v>
      </c>
      <c r="F33" s="76">
        <v>0.6</v>
      </c>
      <c r="G33" s="76">
        <v>0.18</v>
      </c>
      <c r="H33" s="76"/>
      <c r="I33" s="76"/>
    </row>
    <row r="34" spans="1:9" x14ac:dyDescent="0.55000000000000004">
      <c r="A34" s="78">
        <v>44208</v>
      </c>
      <c r="B34" s="76"/>
      <c r="C34" s="76"/>
      <c r="D34" s="76">
        <v>0.01</v>
      </c>
      <c r="E34" s="76">
        <v>0.55000000000000004</v>
      </c>
      <c r="F34" s="76">
        <v>0.63</v>
      </c>
      <c r="G34" s="76">
        <v>0.21</v>
      </c>
      <c r="H34" s="76"/>
      <c r="I34" s="76"/>
    </row>
    <row r="35" spans="1:9" x14ac:dyDescent="0.55000000000000004">
      <c r="A35" s="78">
        <v>44209</v>
      </c>
      <c r="B35" s="76"/>
      <c r="C35" s="76"/>
      <c r="D35" s="76">
        <v>0.03</v>
      </c>
      <c r="E35" s="76">
        <v>0.64</v>
      </c>
      <c r="F35" s="76">
        <v>0.64</v>
      </c>
      <c r="G35" s="76">
        <v>0.24</v>
      </c>
      <c r="H35" s="76"/>
      <c r="I35" s="76"/>
    </row>
    <row r="36" spans="1:9" x14ac:dyDescent="0.55000000000000004">
      <c r="A36" s="78">
        <v>44210</v>
      </c>
      <c r="B36" s="76"/>
      <c r="C36" s="76"/>
      <c r="D36" s="76">
        <v>0.04</v>
      </c>
      <c r="E36" s="76">
        <v>0.68</v>
      </c>
      <c r="F36" s="76">
        <v>0.65</v>
      </c>
      <c r="G36" s="76">
        <v>0.26</v>
      </c>
      <c r="H36" s="76"/>
      <c r="I36" s="76"/>
    </row>
    <row r="37" spans="1:9" x14ac:dyDescent="0.55000000000000004">
      <c r="A37" s="78">
        <v>44211</v>
      </c>
      <c r="B37" s="76"/>
      <c r="C37" s="76"/>
      <c r="D37" s="76">
        <v>0.05</v>
      </c>
      <c r="E37" s="76">
        <v>0.71</v>
      </c>
      <c r="F37" s="76">
        <v>0.66</v>
      </c>
      <c r="G37" s="76">
        <v>0.27</v>
      </c>
      <c r="H37" s="76"/>
      <c r="I37" s="76"/>
    </row>
    <row r="38" spans="1:9" x14ac:dyDescent="0.55000000000000004">
      <c r="A38" s="78">
        <v>44212</v>
      </c>
      <c r="B38" s="76"/>
      <c r="C38" s="76"/>
      <c r="D38" s="76">
        <v>0.05</v>
      </c>
      <c r="E38" s="76">
        <v>0.74</v>
      </c>
      <c r="F38" s="76">
        <v>0.66</v>
      </c>
      <c r="G38" s="76">
        <v>0.28000000000000003</v>
      </c>
      <c r="H38" s="76"/>
      <c r="I38" s="76"/>
    </row>
    <row r="39" spans="1:9" x14ac:dyDescent="0.55000000000000004">
      <c r="A39" s="78">
        <v>44213</v>
      </c>
      <c r="B39" s="76"/>
      <c r="C39" s="76"/>
      <c r="D39" s="76">
        <v>0.06</v>
      </c>
      <c r="E39" s="76">
        <v>0.75</v>
      </c>
      <c r="F39" s="76">
        <v>0.66</v>
      </c>
      <c r="G39" s="76">
        <v>0.28999999999999998</v>
      </c>
      <c r="H39" s="76"/>
      <c r="I39" s="76"/>
    </row>
    <row r="40" spans="1:9" x14ac:dyDescent="0.55000000000000004">
      <c r="A40" s="78">
        <v>44214</v>
      </c>
      <c r="B40" s="76"/>
      <c r="C40" s="76"/>
      <c r="D40" s="76">
        <v>0.06</v>
      </c>
      <c r="E40" s="76">
        <v>0.82</v>
      </c>
      <c r="F40" s="76">
        <v>0.67</v>
      </c>
      <c r="G40" s="76">
        <v>0.33</v>
      </c>
      <c r="H40" s="76"/>
      <c r="I40" s="76"/>
    </row>
    <row r="41" spans="1:9" x14ac:dyDescent="0.55000000000000004">
      <c r="A41" s="78">
        <v>44215</v>
      </c>
      <c r="B41" s="76"/>
      <c r="C41" s="76"/>
      <c r="D41" s="76">
        <v>7.0000000000000007E-2</v>
      </c>
      <c r="E41" s="76">
        <v>0.92</v>
      </c>
      <c r="F41" s="76">
        <v>0.68</v>
      </c>
      <c r="G41" s="76">
        <v>0.37</v>
      </c>
      <c r="H41" s="76"/>
      <c r="I41" s="76"/>
    </row>
    <row r="42" spans="1:9" x14ac:dyDescent="0.55000000000000004">
      <c r="A42" s="78">
        <v>44216</v>
      </c>
      <c r="B42" s="76"/>
      <c r="C42" s="76"/>
      <c r="D42" s="76">
        <v>0.1</v>
      </c>
      <c r="E42" s="76">
        <v>1.05</v>
      </c>
      <c r="F42" s="76">
        <v>0.68</v>
      </c>
      <c r="G42" s="76">
        <v>0.43</v>
      </c>
      <c r="H42" s="76"/>
      <c r="I42" s="76"/>
    </row>
    <row r="43" spans="1:9" x14ac:dyDescent="0.55000000000000004">
      <c r="A43" s="78">
        <v>44217</v>
      </c>
      <c r="B43" s="76"/>
      <c r="C43" s="76"/>
      <c r="D43" s="76">
        <v>0.12</v>
      </c>
      <c r="E43" s="76">
        <v>1.1299999999999999</v>
      </c>
      <c r="F43" s="76">
        <v>0.68</v>
      </c>
      <c r="G43" s="76">
        <v>0.48</v>
      </c>
      <c r="H43" s="76"/>
      <c r="I43" s="76"/>
    </row>
    <row r="44" spans="1:9" x14ac:dyDescent="0.55000000000000004">
      <c r="A44" s="78">
        <v>44218</v>
      </c>
      <c r="B44" s="76"/>
      <c r="C44" s="76"/>
      <c r="D44" s="76">
        <v>0.13</v>
      </c>
      <c r="E44" s="76">
        <v>1.2</v>
      </c>
      <c r="F44" s="76">
        <v>0.69</v>
      </c>
      <c r="G44" s="76">
        <v>0.51</v>
      </c>
      <c r="H44" s="76"/>
      <c r="I44" s="76"/>
    </row>
    <row r="45" spans="1:9" x14ac:dyDescent="0.55000000000000004">
      <c r="A45" s="78">
        <v>44219</v>
      </c>
      <c r="B45" s="76"/>
      <c r="C45" s="76"/>
      <c r="D45" s="76">
        <v>0.14000000000000001</v>
      </c>
      <c r="E45" s="76">
        <v>1.24</v>
      </c>
      <c r="F45" s="76">
        <v>0.69</v>
      </c>
      <c r="G45" s="76">
        <v>0.54</v>
      </c>
      <c r="H45" s="76"/>
      <c r="I45" s="76"/>
    </row>
    <row r="46" spans="1:9" x14ac:dyDescent="0.55000000000000004">
      <c r="A46" s="78">
        <v>44220</v>
      </c>
      <c r="B46" s="76"/>
      <c r="C46" s="76"/>
      <c r="D46" s="76">
        <v>0.15</v>
      </c>
      <c r="E46" s="76">
        <v>1.27</v>
      </c>
      <c r="F46" s="76">
        <v>0.69</v>
      </c>
      <c r="G46" s="76">
        <v>0.56000000000000005</v>
      </c>
      <c r="H46" s="76"/>
      <c r="I46" s="76"/>
    </row>
    <row r="47" spans="1:9" x14ac:dyDescent="0.55000000000000004">
      <c r="A47" s="78">
        <v>44221</v>
      </c>
      <c r="B47" s="76"/>
      <c r="C47" s="76"/>
      <c r="D47" s="76">
        <v>0.17</v>
      </c>
      <c r="E47" s="76">
        <v>1.42</v>
      </c>
      <c r="F47" s="76">
        <v>0.69</v>
      </c>
      <c r="G47" s="76">
        <v>0.63</v>
      </c>
      <c r="H47" s="76"/>
      <c r="I47" s="76"/>
    </row>
    <row r="48" spans="1:9" x14ac:dyDescent="0.55000000000000004">
      <c r="A48" s="78">
        <v>44222</v>
      </c>
      <c r="B48" s="76"/>
      <c r="C48" s="76"/>
      <c r="D48" s="76">
        <v>0.19</v>
      </c>
      <c r="E48" s="76">
        <v>1.59</v>
      </c>
      <c r="F48" s="76">
        <v>0.7</v>
      </c>
      <c r="G48" s="76">
        <v>0.71</v>
      </c>
      <c r="H48" s="76"/>
      <c r="I48" s="76"/>
    </row>
    <row r="49" spans="1:9" x14ac:dyDescent="0.55000000000000004">
      <c r="A49" s="78">
        <v>44223</v>
      </c>
      <c r="B49" s="76"/>
      <c r="C49" s="76"/>
      <c r="D49" s="76">
        <v>0.22</v>
      </c>
      <c r="E49" s="76">
        <v>1.79</v>
      </c>
      <c r="F49" s="76">
        <v>0.7</v>
      </c>
      <c r="G49" s="76">
        <v>0.8</v>
      </c>
      <c r="H49" s="76"/>
      <c r="I49" s="76"/>
    </row>
    <row r="50" spans="1:9" x14ac:dyDescent="0.55000000000000004">
      <c r="A50" s="78">
        <v>44224</v>
      </c>
      <c r="B50" s="76"/>
      <c r="C50" s="76"/>
      <c r="D50" s="76">
        <v>0.24</v>
      </c>
      <c r="E50" s="76">
        <v>1.96</v>
      </c>
      <c r="F50" s="76">
        <v>0.7</v>
      </c>
      <c r="G50" s="76">
        <v>0.88</v>
      </c>
      <c r="H50" s="76">
        <v>0</v>
      </c>
      <c r="I50" s="76"/>
    </row>
    <row r="51" spans="1:9" x14ac:dyDescent="0.55000000000000004">
      <c r="A51" s="78">
        <v>44225</v>
      </c>
      <c r="B51" s="76"/>
      <c r="C51" s="76"/>
      <c r="D51" s="76">
        <v>0.27</v>
      </c>
      <c r="E51" s="76">
        <v>2.11</v>
      </c>
      <c r="F51" s="76">
        <v>0.7</v>
      </c>
      <c r="G51" s="76">
        <v>0.95</v>
      </c>
      <c r="H51" s="76">
        <v>0</v>
      </c>
      <c r="I51" s="76"/>
    </row>
    <row r="52" spans="1:9" x14ac:dyDescent="0.55000000000000004">
      <c r="A52" s="78">
        <v>44226</v>
      </c>
      <c r="B52" s="76"/>
      <c r="C52" s="76"/>
      <c r="D52" s="76">
        <v>0.28999999999999998</v>
      </c>
      <c r="E52" s="76">
        <v>2.1800000000000002</v>
      </c>
      <c r="F52" s="76">
        <v>0.72</v>
      </c>
      <c r="G52" s="76">
        <v>1</v>
      </c>
      <c r="H52" s="76">
        <v>0</v>
      </c>
      <c r="I52" s="76"/>
    </row>
    <row r="53" spans="1:9" x14ac:dyDescent="0.55000000000000004">
      <c r="A53" s="78">
        <v>44227</v>
      </c>
      <c r="B53" s="76"/>
      <c r="C53" s="76"/>
      <c r="D53" s="76">
        <v>0.3</v>
      </c>
      <c r="E53" s="76">
        <v>2.2200000000000002</v>
      </c>
      <c r="F53" s="76">
        <v>0.72</v>
      </c>
      <c r="G53" s="76">
        <v>1.03</v>
      </c>
      <c r="H53" s="76">
        <v>0</v>
      </c>
      <c r="I53" s="76"/>
    </row>
    <row r="54" spans="1:9" x14ac:dyDescent="0.55000000000000004">
      <c r="A54" s="78">
        <v>44228</v>
      </c>
      <c r="B54" s="76"/>
      <c r="C54" s="76"/>
      <c r="D54" s="76">
        <v>0.31</v>
      </c>
      <c r="E54" s="76">
        <v>2.39</v>
      </c>
      <c r="F54" s="76">
        <v>0.73</v>
      </c>
      <c r="G54" s="76">
        <v>1.1100000000000001</v>
      </c>
      <c r="H54" s="76">
        <v>0</v>
      </c>
      <c r="I54" s="76"/>
    </row>
    <row r="55" spans="1:9" x14ac:dyDescent="0.55000000000000004">
      <c r="A55" s="78">
        <v>44229</v>
      </c>
      <c r="B55" s="76"/>
      <c r="C55" s="76"/>
      <c r="D55" s="76">
        <v>0.32</v>
      </c>
      <c r="E55" s="76">
        <v>2.6</v>
      </c>
      <c r="F55" s="76">
        <v>0.73</v>
      </c>
      <c r="G55" s="76">
        <v>1.21</v>
      </c>
      <c r="H55" s="76">
        <v>0</v>
      </c>
      <c r="I55" s="76"/>
    </row>
    <row r="56" spans="1:9" x14ac:dyDescent="0.55000000000000004">
      <c r="A56" s="78">
        <v>44230</v>
      </c>
      <c r="B56" s="76"/>
      <c r="C56" s="76"/>
      <c r="D56" s="76">
        <v>0.35</v>
      </c>
      <c r="E56" s="76">
        <v>2.86</v>
      </c>
      <c r="F56" s="76">
        <v>0.74</v>
      </c>
      <c r="G56" s="76">
        <v>1.32</v>
      </c>
      <c r="H56" s="76">
        <v>0</v>
      </c>
      <c r="I56" s="76"/>
    </row>
    <row r="57" spans="1:9" x14ac:dyDescent="0.55000000000000004">
      <c r="A57" s="78">
        <v>44231</v>
      </c>
      <c r="B57" s="76"/>
      <c r="C57" s="76"/>
      <c r="D57" s="76">
        <v>0.38</v>
      </c>
      <c r="E57" s="76">
        <v>3.13</v>
      </c>
      <c r="F57" s="76">
        <v>0.74</v>
      </c>
      <c r="G57" s="76">
        <v>1.44</v>
      </c>
      <c r="H57" s="76">
        <v>0</v>
      </c>
      <c r="I57" s="76"/>
    </row>
    <row r="58" spans="1:9" x14ac:dyDescent="0.55000000000000004">
      <c r="A58" s="78">
        <v>44232</v>
      </c>
      <c r="B58" s="76"/>
      <c r="C58" s="76"/>
      <c r="D58" s="76">
        <v>0.42</v>
      </c>
      <c r="E58" s="76">
        <v>3.42</v>
      </c>
      <c r="F58" s="76">
        <v>0.75</v>
      </c>
      <c r="G58" s="76">
        <v>1.56</v>
      </c>
      <c r="H58" s="76">
        <v>0</v>
      </c>
      <c r="I58" s="76"/>
    </row>
    <row r="59" spans="1:9" x14ac:dyDescent="0.55000000000000004">
      <c r="A59" s="78">
        <v>44233</v>
      </c>
      <c r="B59" s="76"/>
      <c r="C59" s="76"/>
      <c r="D59" s="76">
        <v>0.45</v>
      </c>
      <c r="E59" s="76">
        <v>3.55</v>
      </c>
      <c r="F59" s="76">
        <v>0.75</v>
      </c>
      <c r="G59" s="76">
        <v>1.62</v>
      </c>
      <c r="H59" s="76">
        <v>0</v>
      </c>
      <c r="I59" s="76"/>
    </row>
    <row r="60" spans="1:9" x14ac:dyDescent="0.55000000000000004">
      <c r="A60" s="78">
        <v>44234</v>
      </c>
      <c r="B60" s="76"/>
      <c r="C60" s="76"/>
      <c r="D60" s="76">
        <v>0.47</v>
      </c>
      <c r="E60" s="76">
        <v>3.6</v>
      </c>
      <c r="F60" s="76">
        <v>0.75</v>
      </c>
      <c r="G60" s="76">
        <v>1.66</v>
      </c>
      <c r="H60" s="76">
        <v>0</v>
      </c>
      <c r="I60" s="76"/>
    </row>
    <row r="61" spans="1:9" x14ac:dyDescent="0.55000000000000004">
      <c r="A61" s="78">
        <v>44235</v>
      </c>
      <c r="B61" s="76"/>
      <c r="C61" s="76"/>
      <c r="D61" s="76">
        <v>0.5</v>
      </c>
      <c r="E61" s="76">
        <v>3.81</v>
      </c>
      <c r="F61" s="76">
        <v>0.76</v>
      </c>
      <c r="G61" s="76">
        <v>1.75</v>
      </c>
      <c r="H61" s="76">
        <v>0.01</v>
      </c>
      <c r="I61" s="76"/>
    </row>
    <row r="62" spans="1:9" x14ac:dyDescent="0.55000000000000004">
      <c r="A62" s="78">
        <v>44236</v>
      </c>
      <c r="B62" s="76"/>
      <c r="C62" s="76"/>
      <c r="D62" s="76">
        <v>0.55000000000000004</v>
      </c>
      <c r="E62" s="76">
        <v>4.08</v>
      </c>
      <c r="F62" s="76">
        <v>0.76</v>
      </c>
      <c r="G62" s="76">
        <v>1.86</v>
      </c>
      <c r="H62" s="76">
        <v>0.01</v>
      </c>
      <c r="I62" s="76"/>
    </row>
    <row r="63" spans="1:9" x14ac:dyDescent="0.55000000000000004">
      <c r="A63" s="78">
        <v>44237</v>
      </c>
      <c r="B63" s="76"/>
      <c r="C63" s="76"/>
      <c r="D63" s="76">
        <v>0.6</v>
      </c>
      <c r="E63" s="76">
        <v>4.3899999999999997</v>
      </c>
      <c r="F63" s="76">
        <v>0.77</v>
      </c>
      <c r="G63" s="76">
        <v>1.98</v>
      </c>
      <c r="H63" s="76">
        <v>0.01</v>
      </c>
      <c r="I63" s="76"/>
    </row>
    <row r="64" spans="1:9" x14ac:dyDescent="0.55000000000000004">
      <c r="A64" s="78">
        <v>44238</v>
      </c>
      <c r="B64" s="76"/>
      <c r="C64" s="76"/>
      <c r="D64" s="76">
        <v>0.66</v>
      </c>
      <c r="E64" s="76">
        <v>4.72</v>
      </c>
      <c r="F64" s="76">
        <v>0.78</v>
      </c>
      <c r="G64" s="76">
        <v>2.12</v>
      </c>
      <c r="H64" s="76">
        <v>0.01</v>
      </c>
      <c r="I64" s="76"/>
    </row>
    <row r="65" spans="1:9" x14ac:dyDescent="0.55000000000000004">
      <c r="A65" s="78">
        <v>44239</v>
      </c>
      <c r="B65" s="76"/>
      <c r="C65" s="76"/>
      <c r="D65" s="76">
        <v>0.72</v>
      </c>
      <c r="E65" s="76">
        <v>5.07</v>
      </c>
      <c r="F65" s="76">
        <v>0.78</v>
      </c>
      <c r="G65" s="76">
        <v>2.25</v>
      </c>
      <c r="H65" s="76">
        <v>0.01</v>
      </c>
      <c r="I65" s="76"/>
    </row>
    <row r="66" spans="1:9" x14ac:dyDescent="0.55000000000000004">
      <c r="A66" s="78">
        <v>44240</v>
      </c>
      <c r="B66" s="76"/>
      <c r="C66" s="76"/>
      <c r="D66" s="76">
        <v>0.77</v>
      </c>
      <c r="E66" s="76">
        <v>5.24</v>
      </c>
      <c r="F66" s="76">
        <v>0.79</v>
      </c>
      <c r="G66" s="76">
        <v>2.33</v>
      </c>
      <c r="H66" s="76">
        <v>0.01</v>
      </c>
      <c r="I66" s="76"/>
    </row>
    <row r="67" spans="1:9" x14ac:dyDescent="0.55000000000000004">
      <c r="A67" s="78">
        <v>44241</v>
      </c>
      <c r="B67" s="76"/>
      <c r="C67" s="76"/>
      <c r="D67" s="76">
        <v>0.81</v>
      </c>
      <c r="E67" s="76">
        <v>5.31</v>
      </c>
      <c r="F67" s="76">
        <v>0.79</v>
      </c>
      <c r="G67" s="76">
        <v>2.37</v>
      </c>
      <c r="H67" s="76">
        <v>0.01</v>
      </c>
      <c r="I67" s="76"/>
    </row>
    <row r="68" spans="1:9" x14ac:dyDescent="0.55000000000000004">
      <c r="A68" s="78">
        <v>44242</v>
      </c>
      <c r="B68" s="76"/>
      <c r="C68" s="76"/>
      <c r="D68" s="76">
        <v>0.83</v>
      </c>
      <c r="E68" s="76">
        <v>5.47</v>
      </c>
      <c r="F68" s="76">
        <v>0.8</v>
      </c>
      <c r="G68" s="76">
        <v>2.4500000000000002</v>
      </c>
      <c r="H68" s="76">
        <v>0.02</v>
      </c>
      <c r="I68" s="76"/>
    </row>
    <row r="69" spans="1:9" x14ac:dyDescent="0.55000000000000004">
      <c r="A69" s="78">
        <v>44243</v>
      </c>
      <c r="B69" s="76"/>
      <c r="C69" s="76"/>
      <c r="D69" s="76">
        <v>0.88</v>
      </c>
      <c r="E69" s="76">
        <v>5.71</v>
      </c>
      <c r="F69" s="76">
        <v>0.82</v>
      </c>
      <c r="G69" s="76">
        <v>2.5499999999999998</v>
      </c>
      <c r="H69" s="76">
        <v>0.02</v>
      </c>
      <c r="I69" s="76"/>
    </row>
    <row r="70" spans="1:9" x14ac:dyDescent="0.55000000000000004">
      <c r="A70" s="78">
        <v>44244</v>
      </c>
      <c r="B70" s="76"/>
      <c r="C70" s="76"/>
      <c r="D70" s="76">
        <v>0.92</v>
      </c>
      <c r="E70" s="76">
        <v>6.01</v>
      </c>
      <c r="F70" s="76">
        <v>0.84</v>
      </c>
      <c r="G70" s="76">
        <v>2.67</v>
      </c>
      <c r="H70" s="76">
        <v>0.03</v>
      </c>
      <c r="I70" s="76"/>
    </row>
    <row r="71" spans="1:9" x14ac:dyDescent="0.55000000000000004">
      <c r="A71" s="78">
        <v>44245</v>
      </c>
      <c r="B71" s="76"/>
      <c r="C71" s="76"/>
      <c r="D71" s="76">
        <v>0.97</v>
      </c>
      <c r="E71" s="76">
        <v>6.3</v>
      </c>
      <c r="F71" s="76">
        <v>0.86</v>
      </c>
      <c r="G71" s="76">
        <v>2.79</v>
      </c>
      <c r="H71" s="76">
        <v>0.03</v>
      </c>
      <c r="I71" s="76"/>
    </row>
    <row r="72" spans="1:9" x14ac:dyDescent="0.55000000000000004">
      <c r="A72" s="78">
        <v>44246</v>
      </c>
      <c r="B72" s="76"/>
      <c r="C72" s="76"/>
      <c r="D72" s="76">
        <v>1.04</v>
      </c>
      <c r="E72" s="76">
        <v>6.63</v>
      </c>
      <c r="F72" s="76">
        <v>0.89</v>
      </c>
      <c r="G72" s="76">
        <v>2.92</v>
      </c>
      <c r="H72" s="76">
        <v>0.04</v>
      </c>
      <c r="I72" s="76"/>
    </row>
    <row r="73" spans="1:9" x14ac:dyDescent="0.55000000000000004">
      <c r="A73" s="78">
        <v>44247</v>
      </c>
      <c r="B73" s="76"/>
      <c r="C73" s="76"/>
      <c r="D73" s="76">
        <v>1.0900000000000001</v>
      </c>
      <c r="E73" s="76">
        <v>6.84</v>
      </c>
      <c r="F73" s="76">
        <v>0.9</v>
      </c>
      <c r="G73" s="76">
        <v>3</v>
      </c>
      <c r="H73" s="76">
        <v>0.05</v>
      </c>
      <c r="I73" s="76"/>
    </row>
    <row r="74" spans="1:9" x14ac:dyDescent="0.55000000000000004">
      <c r="A74" s="78">
        <v>44248</v>
      </c>
      <c r="B74" s="76"/>
      <c r="C74" s="76">
        <v>0</v>
      </c>
      <c r="D74" s="76">
        <v>1.1200000000000001</v>
      </c>
      <c r="E74" s="76">
        <v>6.94</v>
      </c>
      <c r="F74" s="76">
        <v>0.92</v>
      </c>
      <c r="G74" s="76">
        <v>3.05</v>
      </c>
      <c r="H74" s="76">
        <v>0.05</v>
      </c>
      <c r="I74" s="76"/>
    </row>
    <row r="75" spans="1:9" x14ac:dyDescent="0.55000000000000004">
      <c r="A75" s="78">
        <v>44249</v>
      </c>
      <c r="B75" s="76"/>
      <c r="C75" s="76">
        <v>0</v>
      </c>
      <c r="D75" s="76">
        <v>1.2</v>
      </c>
      <c r="E75" s="76">
        <v>7.18</v>
      </c>
      <c r="F75" s="76">
        <v>0.94</v>
      </c>
      <c r="G75" s="76">
        <v>3.15</v>
      </c>
      <c r="H75" s="76">
        <v>0.06</v>
      </c>
      <c r="I75" s="76"/>
    </row>
    <row r="76" spans="1:9" x14ac:dyDescent="0.55000000000000004">
      <c r="A76" s="78">
        <v>44250</v>
      </c>
      <c r="B76" s="76">
        <v>0</v>
      </c>
      <c r="C76" s="76">
        <v>0</v>
      </c>
      <c r="D76" s="76">
        <v>1.25</v>
      </c>
      <c r="E76" s="76">
        <v>7.49</v>
      </c>
      <c r="F76" s="76">
        <v>0.98</v>
      </c>
      <c r="G76" s="76">
        <v>3.42</v>
      </c>
      <c r="H76" s="76">
        <v>0.06</v>
      </c>
      <c r="I76" s="76"/>
    </row>
    <row r="77" spans="1:9" x14ac:dyDescent="0.55000000000000004">
      <c r="A77" s="78">
        <v>44251</v>
      </c>
      <c r="B77" s="76">
        <v>0</v>
      </c>
      <c r="C77" s="76">
        <v>0</v>
      </c>
      <c r="D77" s="76">
        <v>1.29</v>
      </c>
      <c r="E77" s="76">
        <v>7.86</v>
      </c>
      <c r="F77" s="76">
        <v>1.03</v>
      </c>
      <c r="G77" s="76">
        <v>3.56</v>
      </c>
      <c r="H77" s="76">
        <v>7.0000000000000007E-2</v>
      </c>
      <c r="I77" s="76"/>
    </row>
    <row r="78" spans="1:9" x14ac:dyDescent="0.55000000000000004">
      <c r="A78" s="78">
        <v>44252</v>
      </c>
      <c r="B78" s="76">
        <v>0</v>
      </c>
      <c r="C78" s="76">
        <v>0</v>
      </c>
      <c r="D78" s="76">
        <v>1.34</v>
      </c>
      <c r="E78" s="76">
        <v>8.27</v>
      </c>
      <c r="F78" s="76">
        <v>1.08</v>
      </c>
      <c r="G78" s="76">
        <v>3.71</v>
      </c>
      <c r="H78" s="76">
        <v>0.08</v>
      </c>
      <c r="I78" s="76"/>
    </row>
    <row r="79" spans="1:9" x14ac:dyDescent="0.55000000000000004">
      <c r="A79" s="78">
        <v>44253</v>
      </c>
      <c r="B79" s="76">
        <v>0</v>
      </c>
      <c r="C79" s="76">
        <v>0</v>
      </c>
      <c r="D79" s="76">
        <v>1.37</v>
      </c>
      <c r="E79" s="76">
        <v>8.68</v>
      </c>
      <c r="F79" s="76">
        <v>1.1299999999999999</v>
      </c>
      <c r="G79" s="76">
        <v>3.86</v>
      </c>
      <c r="H79" s="76">
        <v>0.1</v>
      </c>
      <c r="I79" s="76"/>
    </row>
    <row r="80" spans="1:9" x14ac:dyDescent="0.55000000000000004">
      <c r="A80" s="78">
        <v>44254</v>
      </c>
      <c r="B80" s="76">
        <v>0</v>
      </c>
      <c r="C80" s="76">
        <v>0</v>
      </c>
      <c r="D80" s="76">
        <v>1.39</v>
      </c>
      <c r="E80" s="76">
        <v>8.93</v>
      </c>
      <c r="F80" s="76">
        <v>1.17</v>
      </c>
      <c r="G80" s="76">
        <v>3.95</v>
      </c>
      <c r="H80" s="76">
        <v>0.11</v>
      </c>
      <c r="I80" s="76"/>
    </row>
    <row r="81" spans="1:9" x14ac:dyDescent="0.55000000000000004">
      <c r="A81" s="78">
        <v>44255</v>
      </c>
      <c r="B81" s="76">
        <v>0</v>
      </c>
      <c r="C81" s="76">
        <v>0</v>
      </c>
      <c r="D81" s="76">
        <v>1.41</v>
      </c>
      <c r="E81" s="76">
        <v>9.02</v>
      </c>
      <c r="F81" s="76">
        <v>1.2</v>
      </c>
      <c r="G81" s="76">
        <v>4</v>
      </c>
      <c r="H81" s="76">
        <v>0.11</v>
      </c>
      <c r="I81" s="76"/>
    </row>
    <row r="82" spans="1:9" x14ac:dyDescent="0.55000000000000004">
      <c r="A82" s="78">
        <v>44256</v>
      </c>
      <c r="B82" s="76">
        <v>0</v>
      </c>
      <c r="C82" s="76">
        <v>0</v>
      </c>
      <c r="D82" s="76">
        <v>1.44</v>
      </c>
      <c r="E82" s="76">
        <v>9.26</v>
      </c>
      <c r="F82" s="76">
        <v>1.24</v>
      </c>
      <c r="G82" s="76">
        <v>4.09</v>
      </c>
      <c r="H82" s="76">
        <v>0.12</v>
      </c>
      <c r="I82" s="76"/>
    </row>
    <row r="83" spans="1:9" x14ac:dyDescent="0.55000000000000004">
      <c r="A83" s="78">
        <v>44257</v>
      </c>
      <c r="B83" s="76">
        <v>0</v>
      </c>
      <c r="C83" s="76">
        <v>0</v>
      </c>
      <c r="D83" s="76">
        <v>1.47</v>
      </c>
      <c r="E83" s="76">
        <v>9.5500000000000007</v>
      </c>
      <c r="F83" s="76">
        <v>1.31</v>
      </c>
      <c r="G83" s="76">
        <v>4.2</v>
      </c>
      <c r="H83" s="76">
        <v>0.12</v>
      </c>
      <c r="I83" s="76"/>
    </row>
    <row r="84" spans="1:9" x14ac:dyDescent="0.55000000000000004">
      <c r="A84" s="78">
        <v>44258</v>
      </c>
      <c r="B84" s="76">
        <v>0</v>
      </c>
      <c r="C84" s="76">
        <v>0</v>
      </c>
      <c r="D84" s="76">
        <v>1.49</v>
      </c>
      <c r="E84" s="76">
        <v>9.89</v>
      </c>
      <c r="F84" s="76">
        <v>1.41</v>
      </c>
      <c r="G84" s="76">
        <v>4.34</v>
      </c>
      <c r="H84" s="76">
        <v>0.13</v>
      </c>
      <c r="I84" s="76"/>
    </row>
    <row r="85" spans="1:9" x14ac:dyDescent="0.55000000000000004">
      <c r="A85" s="78">
        <v>44259</v>
      </c>
      <c r="B85" s="76">
        <v>0</v>
      </c>
      <c r="C85" s="76">
        <v>0</v>
      </c>
      <c r="D85" s="76">
        <v>1.5</v>
      </c>
      <c r="E85" s="76">
        <v>10.26</v>
      </c>
      <c r="F85" s="76">
        <v>1.52</v>
      </c>
      <c r="G85" s="76">
        <v>4.51</v>
      </c>
      <c r="H85" s="76">
        <v>0.14000000000000001</v>
      </c>
      <c r="I85" s="76"/>
    </row>
    <row r="86" spans="1:9" x14ac:dyDescent="0.55000000000000004">
      <c r="A86" s="78">
        <v>44260</v>
      </c>
      <c r="B86" s="76">
        <v>0</v>
      </c>
      <c r="C86" s="76">
        <v>0</v>
      </c>
      <c r="D86" s="76">
        <v>1.51</v>
      </c>
      <c r="E86" s="76">
        <v>10.66</v>
      </c>
      <c r="F86" s="76">
        <v>1.6</v>
      </c>
      <c r="G86" s="76">
        <v>4.66</v>
      </c>
      <c r="H86" s="76">
        <v>0.15</v>
      </c>
      <c r="I86" s="76"/>
    </row>
    <row r="87" spans="1:9" x14ac:dyDescent="0.55000000000000004">
      <c r="A87" s="78">
        <v>44261</v>
      </c>
      <c r="B87" s="76">
        <v>0</v>
      </c>
      <c r="C87" s="76">
        <v>0</v>
      </c>
      <c r="D87" s="76">
        <v>1.52</v>
      </c>
      <c r="E87" s="76">
        <v>10.92</v>
      </c>
      <c r="F87" s="76">
        <v>1.65</v>
      </c>
      <c r="G87" s="76">
        <v>4.78</v>
      </c>
      <c r="H87" s="76">
        <v>0.16</v>
      </c>
      <c r="I87" s="76"/>
    </row>
    <row r="88" spans="1:9" x14ac:dyDescent="0.55000000000000004">
      <c r="A88" s="78">
        <v>44262</v>
      </c>
      <c r="B88" s="76">
        <v>0</v>
      </c>
      <c r="C88" s="76">
        <v>0</v>
      </c>
      <c r="D88" s="76">
        <v>1.52</v>
      </c>
      <c r="E88" s="76">
        <v>11.02</v>
      </c>
      <c r="F88" s="76">
        <v>1.68</v>
      </c>
      <c r="G88" s="76">
        <v>4.83</v>
      </c>
      <c r="H88" s="76">
        <v>0.17</v>
      </c>
      <c r="I88" s="76"/>
    </row>
    <row r="89" spans="1:9" x14ac:dyDescent="0.55000000000000004">
      <c r="A89" s="78">
        <v>44263</v>
      </c>
      <c r="B89" s="76">
        <v>0</v>
      </c>
      <c r="C89" s="76">
        <v>0</v>
      </c>
      <c r="D89" s="76">
        <v>1.55</v>
      </c>
      <c r="E89" s="76">
        <v>11.28</v>
      </c>
      <c r="F89" s="76">
        <v>1.73</v>
      </c>
      <c r="G89" s="76">
        <v>4.95</v>
      </c>
      <c r="H89" s="76">
        <v>0.18</v>
      </c>
      <c r="I89" s="76"/>
    </row>
    <row r="90" spans="1:9" x14ac:dyDescent="0.55000000000000004">
      <c r="A90" s="78">
        <v>44264</v>
      </c>
      <c r="B90" s="76">
        <v>0</v>
      </c>
      <c r="C90" s="76">
        <v>0</v>
      </c>
      <c r="D90" s="76">
        <v>1.56</v>
      </c>
      <c r="E90" s="76">
        <v>11.6</v>
      </c>
      <c r="F90" s="76">
        <v>1.84</v>
      </c>
      <c r="G90" s="76">
        <v>5.09</v>
      </c>
      <c r="H90" s="76">
        <v>0.19</v>
      </c>
      <c r="I90" s="76"/>
    </row>
    <row r="91" spans="1:9" x14ac:dyDescent="0.55000000000000004">
      <c r="A91" s="78">
        <v>44265</v>
      </c>
      <c r="B91" s="76">
        <v>0</v>
      </c>
      <c r="C91" s="76">
        <v>0</v>
      </c>
      <c r="D91" s="76">
        <v>1.57</v>
      </c>
      <c r="E91" s="76">
        <v>11.99</v>
      </c>
      <c r="F91" s="76">
        <v>1.98</v>
      </c>
      <c r="G91" s="76">
        <v>5.26</v>
      </c>
      <c r="H91" s="76">
        <v>0.2</v>
      </c>
      <c r="I91" s="76"/>
    </row>
    <row r="92" spans="1:9" x14ac:dyDescent="0.55000000000000004">
      <c r="A92" s="78">
        <v>44266</v>
      </c>
      <c r="B92" s="76">
        <v>0</v>
      </c>
      <c r="C92" s="76">
        <v>0</v>
      </c>
      <c r="D92" s="76">
        <v>1.59</v>
      </c>
      <c r="E92" s="76">
        <v>12.41</v>
      </c>
      <c r="F92" s="76">
        <v>2.12</v>
      </c>
      <c r="G92" s="76">
        <v>5.45</v>
      </c>
      <c r="H92" s="76">
        <v>0.21</v>
      </c>
      <c r="I92" s="76"/>
    </row>
    <row r="93" spans="1:9" x14ac:dyDescent="0.55000000000000004">
      <c r="A93" s="78">
        <v>44267</v>
      </c>
      <c r="B93" s="76">
        <v>0</v>
      </c>
      <c r="C93" s="76">
        <v>0</v>
      </c>
      <c r="D93" s="76">
        <v>1.6</v>
      </c>
      <c r="E93" s="76">
        <v>12.87</v>
      </c>
      <c r="F93" s="76">
        <v>2.25</v>
      </c>
      <c r="G93" s="76">
        <v>5.64</v>
      </c>
      <c r="H93" s="76">
        <v>0.23</v>
      </c>
      <c r="I93" s="76"/>
    </row>
    <row r="94" spans="1:9" x14ac:dyDescent="0.55000000000000004">
      <c r="A94" s="78">
        <v>44268</v>
      </c>
      <c r="B94" s="76">
        <v>0</v>
      </c>
      <c r="C94" s="76">
        <v>0</v>
      </c>
      <c r="D94" s="76">
        <v>1.6</v>
      </c>
      <c r="E94" s="76">
        <v>13.18</v>
      </c>
      <c r="F94" s="76">
        <v>2.3199999999999998</v>
      </c>
      <c r="G94" s="76">
        <v>5.75</v>
      </c>
      <c r="H94" s="76">
        <v>0.25</v>
      </c>
      <c r="I94" s="76"/>
    </row>
    <row r="95" spans="1:9" x14ac:dyDescent="0.55000000000000004">
      <c r="A95" s="78">
        <v>44269</v>
      </c>
      <c r="B95" s="76">
        <v>0</v>
      </c>
      <c r="C95" s="76">
        <v>0</v>
      </c>
      <c r="D95" s="76">
        <v>1.61</v>
      </c>
      <c r="E95" s="76">
        <v>13.3</v>
      </c>
      <c r="F95" s="76">
        <v>2.36</v>
      </c>
      <c r="G95" s="76">
        <v>5.81</v>
      </c>
      <c r="H95" s="76">
        <v>0.25</v>
      </c>
      <c r="I95" s="76"/>
    </row>
    <row r="96" spans="1:9" x14ac:dyDescent="0.55000000000000004">
      <c r="A96" s="78">
        <v>44270</v>
      </c>
      <c r="B96" s="76">
        <v>0</v>
      </c>
      <c r="C96" s="76">
        <v>0.01</v>
      </c>
      <c r="D96" s="76">
        <v>1.62</v>
      </c>
      <c r="E96" s="76">
        <v>13.57</v>
      </c>
      <c r="F96" s="76">
        <v>2.44</v>
      </c>
      <c r="G96" s="76">
        <v>5.94</v>
      </c>
      <c r="H96" s="76">
        <v>0.28000000000000003</v>
      </c>
      <c r="I96" s="76"/>
    </row>
    <row r="97" spans="1:9" x14ac:dyDescent="0.55000000000000004">
      <c r="A97" s="78">
        <v>44271</v>
      </c>
      <c r="B97" s="76">
        <v>0</v>
      </c>
      <c r="C97" s="76">
        <v>0.01</v>
      </c>
      <c r="D97" s="76">
        <v>1.64</v>
      </c>
      <c r="E97" s="76">
        <v>13.88</v>
      </c>
      <c r="F97" s="76">
        <v>2.58</v>
      </c>
      <c r="G97" s="76">
        <v>6.09</v>
      </c>
      <c r="H97" s="76">
        <v>0.3</v>
      </c>
      <c r="I97" s="76"/>
    </row>
    <row r="98" spans="1:9" x14ac:dyDescent="0.55000000000000004">
      <c r="A98" s="78">
        <v>44272</v>
      </c>
      <c r="B98" s="76">
        <v>0.01</v>
      </c>
      <c r="C98" s="76">
        <v>0.02</v>
      </c>
      <c r="D98" s="76">
        <v>1.65</v>
      </c>
      <c r="E98" s="76">
        <v>14.22</v>
      </c>
      <c r="F98" s="76">
        <v>2.75</v>
      </c>
      <c r="G98" s="76">
        <v>6.25</v>
      </c>
      <c r="H98" s="76">
        <v>0.32</v>
      </c>
      <c r="I98" s="76"/>
    </row>
    <row r="99" spans="1:9" x14ac:dyDescent="0.55000000000000004">
      <c r="A99" s="78">
        <v>44273</v>
      </c>
      <c r="B99" s="76">
        <v>0.01</v>
      </c>
      <c r="C99" s="76">
        <v>0.03</v>
      </c>
      <c r="D99" s="76">
        <v>1.67</v>
      </c>
      <c r="E99" s="76">
        <v>14.59</v>
      </c>
      <c r="F99" s="76">
        <v>2.95</v>
      </c>
      <c r="G99" s="76">
        <v>6.42</v>
      </c>
      <c r="H99" s="76">
        <v>0.33</v>
      </c>
      <c r="I99" s="76"/>
    </row>
    <row r="100" spans="1:9" x14ac:dyDescent="0.55000000000000004">
      <c r="A100" s="78">
        <v>44274</v>
      </c>
      <c r="B100" s="76">
        <v>0.01</v>
      </c>
      <c r="C100" s="76">
        <v>0.04</v>
      </c>
      <c r="D100" s="76">
        <v>1.68</v>
      </c>
      <c r="E100" s="76">
        <v>14.96</v>
      </c>
      <c r="F100" s="76">
        <v>3.13</v>
      </c>
      <c r="G100" s="76">
        <v>6.59</v>
      </c>
      <c r="H100" s="76">
        <v>0.35</v>
      </c>
      <c r="I100" s="76"/>
    </row>
    <row r="101" spans="1:9" x14ac:dyDescent="0.55000000000000004">
      <c r="A101" s="78">
        <v>44275</v>
      </c>
      <c r="B101" s="76">
        <v>0.01</v>
      </c>
      <c r="C101" s="76">
        <v>0.06</v>
      </c>
      <c r="D101" s="76">
        <v>1.7</v>
      </c>
      <c r="E101" s="76">
        <v>15.22</v>
      </c>
      <c r="F101" s="76">
        <v>3.27</v>
      </c>
      <c r="G101" s="76">
        <v>6.7</v>
      </c>
      <c r="H101" s="76">
        <v>0.37</v>
      </c>
      <c r="I101" s="76"/>
    </row>
    <row r="102" spans="1:9" x14ac:dyDescent="0.55000000000000004">
      <c r="A102" s="78">
        <v>44276</v>
      </c>
      <c r="B102" s="76">
        <v>0.08</v>
      </c>
      <c r="C102" s="76">
        <v>7.0000000000000007E-2</v>
      </c>
      <c r="D102" s="76">
        <v>1.7</v>
      </c>
      <c r="E102" s="76">
        <v>15.33</v>
      </c>
      <c r="F102" s="76">
        <v>3.34</v>
      </c>
      <c r="G102" s="76">
        <v>6.75</v>
      </c>
      <c r="H102" s="76">
        <v>0.37</v>
      </c>
      <c r="I102" s="76"/>
    </row>
    <row r="103" spans="1:9" x14ac:dyDescent="0.55000000000000004">
      <c r="A103" s="78">
        <v>44277</v>
      </c>
      <c r="B103" s="76">
        <v>0.09</v>
      </c>
      <c r="C103" s="76">
        <v>0.09</v>
      </c>
      <c r="D103" s="76">
        <v>1.71</v>
      </c>
      <c r="E103" s="76">
        <v>15.57</v>
      </c>
      <c r="F103" s="76">
        <v>3.47</v>
      </c>
      <c r="G103" s="76">
        <v>6.88</v>
      </c>
      <c r="H103" s="76">
        <v>0.39</v>
      </c>
      <c r="I103" s="76"/>
    </row>
    <row r="104" spans="1:9" x14ac:dyDescent="0.55000000000000004">
      <c r="A104" s="78">
        <v>44278</v>
      </c>
      <c r="B104" s="76">
        <v>0.09</v>
      </c>
      <c r="C104" s="76">
        <v>0.11</v>
      </c>
      <c r="D104" s="76">
        <v>1.73</v>
      </c>
      <c r="E104" s="76">
        <v>15.92</v>
      </c>
      <c r="F104" s="76">
        <v>3.71</v>
      </c>
      <c r="G104" s="76">
        <v>7.03</v>
      </c>
      <c r="H104" s="76">
        <v>0.4</v>
      </c>
      <c r="I104" s="76"/>
    </row>
    <row r="105" spans="1:9" x14ac:dyDescent="0.55000000000000004">
      <c r="A105" s="78">
        <v>44279</v>
      </c>
      <c r="B105" s="76">
        <v>0.11</v>
      </c>
      <c r="C105" s="76">
        <v>0.14000000000000001</v>
      </c>
      <c r="D105" s="76">
        <v>1.74</v>
      </c>
      <c r="E105" s="76">
        <v>16.350000000000001</v>
      </c>
      <c r="F105" s="76">
        <v>4.07</v>
      </c>
      <c r="G105" s="76">
        <v>7.22</v>
      </c>
      <c r="H105" s="76">
        <v>0.42</v>
      </c>
      <c r="I105" s="76"/>
    </row>
    <row r="106" spans="1:9" x14ac:dyDescent="0.55000000000000004">
      <c r="A106" s="78">
        <v>44280</v>
      </c>
      <c r="B106" s="76">
        <v>0.13</v>
      </c>
      <c r="C106" s="76">
        <v>0.17</v>
      </c>
      <c r="D106" s="76">
        <v>1.76</v>
      </c>
      <c r="E106" s="76">
        <v>16.850000000000001</v>
      </c>
      <c r="F106" s="76">
        <v>4.41</v>
      </c>
      <c r="G106" s="76">
        <v>7.43</v>
      </c>
      <c r="H106" s="76">
        <v>0.44</v>
      </c>
      <c r="I106" s="76"/>
    </row>
    <row r="107" spans="1:9" x14ac:dyDescent="0.55000000000000004">
      <c r="A107" s="78">
        <v>44281</v>
      </c>
      <c r="B107" s="76">
        <v>0.13</v>
      </c>
      <c r="C107" s="76">
        <v>0.2</v>
      </c>
      <c r="D107" s="76">
        <v>1.78</v>
      </c>
      <c r="E107" s="76">
        <v>17.39</v>
      </c>
      <c r="F107" s="76">
        <v>4.83</v>
      </c>
      <c r="G107" s="76">
        <v>7.67</v>
      </c>
      <c r="H107" s="76">
        <v>0.46</v>
      </c>
      <c r="I107" s="76"/>
    </row>
    <row r="108" spans="1:9" x14ac:dyDescent="0.55000000000000004">
      <c r="A108" s="78">
        <v>44282</v>
      </c>
      <c r="B108" s="76">
        <v>0.14000000000000001</v>
      </c>
      <c r="C108" s="76">
        <v>0.22</v>
      </c>
      <c r="D108" s="76">
        <v>1.8</v>
      </c>
      <c r="E108" s="76">
        <v>17.739999999999998</v>
      </c>
      <c r="F108" s="76">
        <v>5.18</v>
      </c>
      <c r="G108" s="76">
        <v>7.81</v>
      </c>
      <c r="H108" s="76">
        <v>0.47</v>
      </c>
      <c r="I108" s="76"/>
    </row>
    <row r="109" spans="1:9" x14ac:dyDescent="0.55000000000000004">
      <c r="A109" s="78">
        <v>44283</v>
      </c>
      <c r="B109" s="76">
        <v>0.14000000000000001</v>
      </c>
      <c r="C109" s="76">
        <v>0.23</v>
      </c>
      <c r="D109" s="76">
        <v>1.81</v>
      </c>
      <c r="E109" s="76">
        <v>17.91</v>
      </c>
      <c r="F109" s="76">
        <v>5.4</v>
      </c>
      <c r="G109" s="76">
        <v>7.89</v>
      </c>
      <c r="H109" s="76">
        <v>0.47</v>
      </c>
      <c r="I109" s="76"/>
    </row>
    <row r="110" spans="1:9" x14ac:dyDescent="0.55000000000000004">
      <c r="A110" s="78">
        <v>44284</v>
      </c>
      <c r="B110" s="76">
        <v>0.18</v>
      </c>
      <c r="C110" s="76">
        <v>0.25</v>
      </c>
      <c r="D110" s="76">
        <v>1.82</v>
      </c>
      <c r="E110" s="76">
        <v>18.29</v>
      </c>
      <c r="F110" s="76">
        <v>5.64</v>
      </c>
      <c r="G110" s="76">
        <v>8.06</v>
      </c>
      <c r="H110" s="76">
        <v>0.48</v>
      </c>
      <c r="I110" s="76"/>
    </row>
    <row r="111" spans="1:9" x14ac:dyDescent="0.55000000000000004">
      <c r="A111" s="78">
        <v>44285</v>
      </c>
      <c r="B111" s="76">
        <v>0.19</v>
      </c>
      <c r="C111" s="76">
        <v>0.28000000000000003</v>
      </c>
      <c r="D111" s="76">
        <v>1.85</v>
      </c>
      <c r="E111" s="76">
        <v>18.79</v>
      </c>
      <c r="F111" s="76">
        <v>6.05</v>
      </c>
      <c r="G111" s="76">
        <v>8.2799999999999994</v>
      </c>
      <c r="H111" s="76">
        <v>0.49</v>
      </c>
      <c r="I111" s="76"/>
    </row>
    <row r="112" spans="1:9" x14ac:dyDescent="0.55000000000000004">
      <c r="A112" s="78">
        <v>44286</v>
      </c>
      <c r="B112" s="76">
        <v>0.28000000000000003</v>
      </c>
      <c r="C112" s="76">
        <v>0.3</v>
      </c>
      <c r="D112" s="76">
        <v>1.87</v>
      </c>
      <c r="E112" s="76">
        <v>19.38</v>
      </c>
      <c r="F112" s="76">
        <v>6.62</v>
      </c>
      <c r="G112" s="76">
        <v>8.5399999999999991</v>
      </c>
      <c r="H112" s="76">
        <v>0.51</v>
      </c>
      <c r="I112" s="76">
        <v>0</v>
      </c>
    </row>
    <row r="113" spans="1:9" x14ac:dyDescent="0.55000000000000004">
      <c r="A113" s="78">
        <v>44287</v>
      </c>
      <c r="B113" s="76">
        <v>0.31</v>
      </c>
      <c r="C113" s="76">
        <v>0.33</v>
      </c>
      <c r="D113" s="76">
        <v>1.9</v>
      </c>
      <c r="E113" s="76">
        <v>20.05</v>
      </c>
      <c r="F113" s="76">
        <v>7.27</v>
      </c>
      <c r="G113" s="76">
        <v>8.84</v>
      </c>
      <c r="H113" s="76">
        <v>0.53</v>
      </c>
      <c r="I113" s="76">
        <v>0</v>
      </c>
    </row>
    <row r="114" spans="1:9" x14ac:dyDescent="0.55000000000000004">
      <c r="A114" s="78">
        <v>44288</v>
      </c>
      <c r="B114" s="76">
        <v>0.31</v>
      </c>
      <c r="C114" s="76">
        <v>0.33</v>
      </c>
      <c r="D114" s="76">
        <v>1.91</v>
      </c>
      <c r="E114" s="76">
        <v>20.6</v>
      </c>
      <c r="F114" s="76">
        <v>7.63</v>
      </c>
      <c r="G114" s="76">
        <v>9.0500000000000007</v>
      </c>
      <c r="H114" s="76">
        <v>0.54</v>
      </c>
      <c r="I114" s="76">
        <v>0</v>
      </c>
    </row>
    <row r="115" spans="1:9" x14ac:dyDescent="0.55000000000000004">
      <c r="A115" s="78">
        <v>44289</v>
      </c>
      <c r="B115" s="76">
        <v>0.32</v>
      </c>
      <c r="C115" s="76">
        <v>0.34</v>
      </c>
      <c r="D115" s="76">
        <v>1.92</v>
      </c>
      <c r="E115" s="76">
        <v>20.95</v>
      </c>
      <c r="F115" s="76">
        <v>7.89</v>
      </c>
      <c r="G115" s="76">
        <v>9.1999999999999993</v>
      </c>
      <c r="H115" s="76">
        <v>0.56000000000000005</v>
      </c>
      <c r="I115" s="76">
        <v>0</v>
      </c>
    </row>
    <row r="116" spans="1:9" x14ac:dyDescent="0.55000000000000004">
      <c r="A116" s="78">
        <v>44290</v>
      </c>
      <c r="B116" s="76">
        <v>0.32</v>
      </c>
      <c r="C116" s="76">
        <v>0.34</v>
      </c>
      <c r="D116" s="76">
        <v>1.92</v>
      </c>
      <c r="E116" s="76">
        <v>21.06</v>
      </c>
      <c r="F116" s="76">
        <v>7.96</v>
      </c>
      <c r="G116" s="76">
        <v>9.26</v>
      </c>
      <c r="H116" s="76">
        <v>0.56000000000000005</v>
      </c>
      <c r="I116" s="76">
        <v>0</v>
      </c>
    </row>
    <row r="117" spans="1:9" x14ac:dyDescent="0.55000000000000004">
      <c r="A117" s="78">
        <v>44291</v>
      </c>
      <c r="B117" s="76">
        <v>0.32</v>
      </c>
      <c r="C117" s="76">
        <v>0.35</v>
      </c>
      <c r="D117" s="76">
        <v>1.96</v>
      </c>
      <c r="E117" s="76">
        <v>21.55</v>
      </c>
      <c r="F117" s="76">
        <v>8.06</v>
      </c>
      <c r="G117" s="76">
        <v>9.44</v>
      </c>
      <c r="H117" s="76">
        <v>0.57999999999999996</v>
      </c>
      <c r="I117" s="76">
        <v>0</v>
      </c>
    </row>
    <row r="118" spans="1:9" x14ac:dyDescent="0.55000000000000004">
      <c r="A118" s="78">
        <v>44292</v>
      </c>
      <c r="B118" s="76">
        <v>0.35</v>
      </c>
      <c r="C118" s="76">
        <v>0.38</v>
      </c>
      <c r="D118" s="76">
        <v>1.99</v>
      </c>
      <c r="E118" s="76">
        <v>22.17</v>
      </c>
      <c r="F118" s="76">
        <v>8.33</v>
      </c>
      <c r="G118" s="76">
        <v>9.6999999999999993</v>
      </c>
      <c r="H118" s="76">
        <v>0.6</v>
      </c>
      <c r="I118" s="76">
        <v>0</v>
      </c>
    </row>
    <row r="119" spans="1:9" x14ac:dyDescent="0.55000000000000004">
      <c r="A119" s="78">
        <v>44293</v>
      </c>
      <c r="B119" s="76">
        <v>0.37</v>
      </c>
      <c r="C119" s="76">
        <v>0.42</v>
      </c>
      <c r="D119" s="76">
        <v>2.04</v>
      </c>
      <c r="E119" s="76">
        <v>22.87</v>
      </c>
      <c r="F119" s="76">
        <v>8.93</v>
      </c>
      <c r="G119" s="76">
        <v>10</v>
      </c>
      <c r="H119" s="76">
        <v>0.62</v>
      </c>
      <c r="I119" s="76">
        <v>0</v>
      </c>
    </row>
    <row r="120" spans="1:9" x14ac:dyDescent="0.55000000000000004">
      <c r="A120" s="78">
        <v>44294</v>
      </c>
      <c r="B120" s="76">
        <v>0.53</v>
      </c>
      <c r="C120" s="76">
        <v>0.45</v>
      </c>
      <c r="D120" s="76">
        <v>2.09</v>
      </c>
      <c r="E120" s="76">
        <v>23.63</v>
      </c>
      <c r="F120" s="76">
        <v>9.59</v>
      </c>
      <c r="G120" s="76">
        <v>10.32</v>
      </c>
      <c r="H120" s="76">
        <v>0.64</v>
      </c>
      <c r="I120" s="76">
        <v>0</v>
      </c>
    </row>
    <row r="121" spans="1:9" x14ac:dyDescent="0.55000000000000004">
      <c r="A121" s="78">
        <v>44295</v>
      </c>
      <c r="B121" s="76">
        <v>0.56000000000000005</v>
      </c>
      <c r="C121" s="76">
        <v>0.49</v>
      </c>
      <c r="D121" s="76">
        <v>2.14</v>
      </c>
      <c r="E121" s="76">
        <v>24.36</v>
      </c>
      <c r="F121" s="76">
        <v>10.25</v>
      </c>
      <c r="G121" s="76">
        <v>10.65</v>
      </c>
      <c r="H121" s="76">
        <v>0.66</v>
      </c>
      <c r="I121" s="76">
        <v>0</v>
      </c>
    </row>
    <row r="122" spans="1:9" x14ac:dyDescent="0.55000000000000004">
      <c r="A122" s="78">
        <v>44296</v>
      </c>
      <c r="B122" s="76">
        <v>0.56999999999999995</v>
      </c>
      <c r="C122" s="76">
        <v>0.51</v>
      </c>
      <c r="D122" s="76">
        <v>2.1800000000000002</v>
      </c>
      <c r="E122" s="76">
        <v>24.86</v>
      </c>
      <c r="F122" s="76">
        <v>10.95</v>
      </c>
      <c r="G122" s="76">
        <v>10.87</v>
      </c>
      <c r="H122" s="76">
        <v>0.68</v>
      </c>
      <c r="I122" s="76">
        <v>0</v>
      </c>
    </row>
    <row r="123" spans="1:9" x14ac:dyDescent="0.55000000000000004">
      <c r="A123" s="78">
        <v>44297</v>
      </c>
      <c r="B123" s="76">
        <v>0.57999999999999996</v>
      </c>
      <c r="C123" s="76">
        <v>0.53</v>
      </c>
      <c r="D123" s="76">
        <v>2.19</v>
      </c>
      <c r="E123" s="76">
        <v>25.1</v>
      </c>
      <c r="F123" s="76">
        <v>11.22</v>
      </c>
      <c r="G123" s="76">
        <v>10.99</v>
      </c>
      <c r="H123" s="76">
        <v>0.7</v>
      </c>
      <c r="I123" s="76">
        <v>0</v>
      </c>
    </row>
    <row r="124" spans="1:9" x14ac:dyDescent="0.55000000000000004">
      <c r="A124" s="78">
        <v>44298</v>
      </c>
      <c r="B124" s="76">
        <v>0.61</v>
      </c>
      <c r="C124" s="76">
        <v>0.56000000000000005</v>
      </c>
      <c r="D124" s="76">
        <v>2.2400000000000002</v>
      </c>
      <c r="E124" s="76">
        <v>25.62</v>
      </c>
      <c r="F124" s="76">
        <v>11.52</v>
      </c>
      <c r="G124" s="76">
        <v>11.21</v>
      </c>
      <c r="H124" s="76">
        <v>0.72</v>
      </c>
      <c r="I124" s="76">
        <v>0</v>
      </c>
    </row>
    <row r="125" spans="1:9" x14ac:dyDescent="0.55000000000000004">
      <c r="A125" s="78">
        <v>44299</v>
      </c>
      <c r="B125" s="76">
        <v>0.64</v>
      </c>
      <c r="C125" s="76">
        <v>0.59</v>
      </c>
      <c r="D125" s="76">
        <v>2.2799999999999998</v>
      </c>
      <c r="E125" s="76">
        <v>26.14</v>
      </c>
      <c r="F125" s="76">
        <v>11.98</v>
      </c>
      <c r="G125" s="76">
        <v>11.44</v>
      </c>
      <c r="H125" s="76">
        <v>0.74</v>
      </c>
      <c r="I125" s="76">
        <v>0</v>
      </c>
    </row>
    <row r="126" spans="1:9" x14ac:dyDescent="0.55000000000000004">
      <c r="A126" s="78">
        <v>44300</v>
      </c>
      <c r="B126" s="76">
        <v>0.66</v>
      </c>
      <c r="C126" s="76">
        <v>0.62</v>
      </c>
      <c r="D126" s="76">
        <v>2.3199999999999998</v>
      </c>
      <c r="E126" s="76">
        <v>26.72</v>
      </c>
      <c r="F126" s="76">
        <v>12.48</v>
      </c>
      <c r="G126" s="76">
        <v>11.69</v>
      </c>
      <c r="H126" s="76">
        <v>0.76</v>
      </c>
      <c r="I126" s="76">
        <v>0</v>
      </c>
    </row>
    <row r="127" spans="1:9" x14ac:dyDescent="0.55000000000000004">
      <c r="A127" s="78">
        <v>44301</v>
      </c>
      <c r="B127" s="76">
        <v>0.69</v>
      </c>
      <c r="C127" s="76">
        <v>0.66</v>
      </c>
      <c r="D127" s="76">
        <v>2.36</v>
      </c>
      <c r="E127" s="76">
        <v>27.31</v>
      </c>
      <c r="F127" s="76">
        <v>13.09</v>
      </c>
      <c r="G127" s="76">
        <v>11.96</v>
      </c>
      <c r="H127" s="76">
        <v>0.8</v>
      </c>
      <c r="I127" s="76">
        <v>0</v>
      </c>
    </row>
    <row r="128" spans="1:9" x14ac:dyDescent="0.55000000000000004">
      <c r="A128" s="78">
        <v>44302</v>
      </c>
      <c r="B128" s="76">
        <v>0.71</v>
      </c>
      <c r="C128" s="76">
        <v>0.71</v>
      </c>
      <c r="D128" s="76">
        <v>2.38</v>
      </c>
      <c r="E128" s="76">
        <v>27.89</v>
      </c>
      <c r="F128" s="76">
        <v>13.83</v>
      </c>
      <c r="G128" s="76">
        <v>12.24</v>
      </c>
      <c r="H128" s="76">
        <v>0.82</v>
      </c>
      <c r="I128" s="76">
        <v>0</v>
      </c>
    </row>
    <row r="129" spans="1:9" x14ac:dyDescent="0.55000000000000004">
      <c r="A129" s="78">
        <v>44303</v>
      </c>
      <c r="B129" s="76">
        <v>0.72</v>
      </c>
      <c r="C129" s="76">
        <v>0.73</v>
      </c>
      <c r="D129" s="76">
        <v>2.4500000000000002</v>
      </c>
      <c r="E129" s="76">
        <v>28.25</v>
      </c>
      <c r="F129" s="76">
        <v>14.56</v>
      </c>
      <c r="G129" s="76">
        <v>12.42</v>
      </c>
      <c r="H129" s="76">
        <v>0.84</v>
      </c>
      <c r="I129" s="76">
        <v>0</v>
      </c>
    </row>
    <row r="130" spans="1:9" x14ac:dyDescent="0.55000000000000004">
      <c r="A130" s="78">
        <v>44304</v>
      </c>
      <c r="B130" s="76">
        <v>0.72</v>
      </c>
      <c r="C130" s="76">
        <v>0.74</v>
      </c>
      <c r="D130" s="76">
        <v>2.46</v>
      </c>
      <c r="E130" s="76">
        <v>28.42</v>
      </c>
      <c r="F130" s="76">
        <v>14.88</v>
      </c>
      <c r="G130" s="76">
        <v>12.52</v>
      </c>
      <c r="H130" s="76">
        <v>0.87</v>
      </c>
      <c r="I130" s="76">
        <v>0</v>
      </c>
    </row>
    <row r="131" spans="1:9" x14ac:dyDescent="0.55000000000000004">
      <c r="A131" s="78">
        <v>44305</v>
      </c>
      <c r="B131" s="76">
        <v>0.75</v>
      </c>
      <c r="C131" s="76">
        <v>0.78</v>
      </c>
      <c r="D131" s="76">
        <v>2.52</v>
      </c>
      <c r="E131" s="76">
        <v>28.86</v>
      </c>
      <c r="F131" s="76">
        <v>15.29</v>
      </c>
      <c r="G131" s="76">
        <v>12.73</v>
      </c>
      <c r="H131" s="76">
        <v>0.91</v>
      </c>
      <c r="I131" s="76">
        <v>0</v>
      </c>
    </row>
    <row r="132" spans="1:9" x14ac:dyDescent="0.55000000000000004">
      <c r="A132" s="78">
        <v>44306</v>
      </c>
      <c r="B132" s="76">
        <v>0.78</v>
      </c>
      <c r="C132" s="76">
        <v>0.84</v>
      </c>
      <c r="D132" s="76">
        <v>2.5499999999999998</v>
      </c>
      <c r="E132" s="76">
        <v>29.42</v>
      </c>
      <c r="F132" s="76">
        <v>15.8</v>
      </c>
      <c r="G132" s="76">
        <v>13.12</v>
      </c>
      <c r="H132" s="76">
        <v>0.92</v>
      </c>
      <c r="I132" s="76">
        <v>0</v>
      </c>
    </row>
    <row r="133" spans="1:9" x14ac:dyDescent="0.55000000000000004">
      <c r="A133" s="78">
        <v>44307</v>
      </c>
      <c r="B133" s="76">
        <v>0.85</v>
      </c>
      <c r="C133" s="76">
        <v>0.91</v>
      </c>
      <c r="D133" s="76">
        <v>2.58</v>
      </c>
      <c r="E133" s="76">
        <v>30.04</v>
      </c>
      <c r="F133" s="76">
        <v>16.41</v>
      </c>
      <c r="G133" s="76">
        <v>13.41</v>
      </c>
      <c r="H133" s="76">
        <v>0.94</v>
      </c>
      <c r="I133" s="76">
        <v>0.01</v>
      </c>
    </row>
    <row r="134" spans="1:9" x14ac:dyDescent="0.55000000000000004">
      <c r="A134" s="78">
        <v>44308</v>
      </c>
      <c r="B134" s="76">
        <v>0.88</v>
      </c>
      <c r="C134" s="76">
        <v>0.98</v>
      </c>
      <c r="D134" s="76">
        <v>2.63</v>
      </c>
      <c r="E134" s="76">
        <v>30.66</v>
      </c>
      <c r="F134" s="76">
        <v>17.04</v>
      </c>
      <c r="G134" s="76">
        <v>13.7</v>
      </c>
      <c r="H134" s="76">
        <v>1</v>
      </c>
      <c r="I134" s="76">
        <v>0.01</v>
      </c>
    </row>
    <row r="135" spans="1:9" x14ac:dyDescent="0.55000000000000004">
      <c r="A135" s="78">
        <v>44309</v>
      </c>
      <c r="B135" s="76">
        <v>0.9</v>
      </c>
      <c r="C135" s="76">
        <v>1.05</v>
      </c>
      <c r="D135" s="76">
        <v>2.68</v>
      </c>
      <c r="E135" s="76">
        <v>31.23</v>
      </c>
      <c r="F135" s="76">
        <v>17.72</v>
      </c>
      <c r="G135" s="76">
        <v>13.99</v>
      </c>
      <c r="H135" s="76">
        <v>1.01</v>
      </c>
      <c r="I135" s="76">
        <v>0.01</v>
      </c>
    </row>
    <row r="136" spans="1:9" x14ac:dyDescent="0.55000000000000004">
      <c r="A136" s="78">
        <v>44310</v>
      </c>
      <c r="B136" s="76">
        <v>0.9</v>
      </c>
      <c r="C136" s="76">
        <v>1.08</v>
      </c>
      <c r="D136" s="76">
        <v>2.72</v>
      </c>
      <c r="E136" s="76">
        <v>31.59</v>
      </c>
      <c r="F136" s="76">
        <v>18.53</v>
      </c>
      <c r="G136" s="76">
        <v>14.18</v>
      </c>
      <c r="H136" s="76">
        <v>1.03</v>
      </c>
      <c r="I136" s="76">
        <v>0.01</v>
      </c>
    </row>
    <row r="137" spans="1:9" x14ac:dyDescent="0.55000000000000004">
      <c r="A137" s="78">
        <v>44311</v>
      </c>
      <c r="B137" s="76">
        <v>0.9</v>
      </c>
      <c r="C137" s="76">
        <v>1.1000000000000001</v>
      </c>
      <c r="D137" s="76">
        <v>2.75</v>
      </c>
      <c r="E137" s="76">
        <v>31.74</v>
      </c>
      <c r="F137" s="76">
        <v>18.91</v>
      </c>
      <c r="G137" s="76">
        <v>14.29</v>
      </c>
      <c r="H137" s="76">
        <v>1.1000000000000001</v>
      </c>
      <c r="I137" s="76">
        <v>0.01</v>
      </c>
    </row>
    <row r="138" spans="1:9" x14ac:dyDescent="0.55000000000000004">
      <c r="A138" s="78">
        <v>44312</v>
      </c>
      <c r="B138" s="76">
        <v>0.91</v>
      </c>
      <c r="C138" s="76">
        <v>1.1200000000000001</v>
      </c>
      <c r="D138" s="76">
        <v>2.77</v>
      </c>
      <c r="E138" s="76">
        <v>32.17</v>
      </c>
      <c r="F138" s="76">
        <v>19.36</v>
      </c>
      <c r="G138" s="76">
        <v>14.51</v>
      </c>
      <c r="H138" s="76">
        <v>1.1499999999999999</v>
      </c>
      <c r="I138" s="76">
        <v>0.01</v>
      </c>
    </row>
    <row r="139" spans="1:9" x14ac:dyDescent="0.55000000000000004">
      <c r="A139" s="78">
        <v>44313</v>
      </c>
      <c r="B139" s="76">
        <v>0.92</v>
      </c>
      <c r="C139" s="76">
        <v>1.18</v>
      </c>
      <c r="D139" s="76">
        <v>2.83</v>
      </c>
      <c r="E139" s="76">
        <v>32.71</v>
      </c>
      <c r="F139" s="76">
        <v>19.91</v>
      </c>
      <c r="G139" s="76">
        <v>14.79</v>
      </c>
      <c r="H139" s="76">
        <v>1.2</v>
      </c>
      <c r="I139" s="76">
        <v>0.01</v>
      </c>
    </row>
    <row r="140" spans="1:9" x14ac:dyDescent="0.55000000000000004">
      <c r="A140" s="78">
        <v>44314</v>
      </c>
      <c r="B140" s="76">
        <v>0.95</v>
      </c>
      <c r="C140" s="76">
        <v>1.25</v>
      </c>
      <c r="D140" s="76">
        <v>2.87</v>
      </c>
      <c r="E140" s="76">
        <v>33.299999999999997</v>
      </c>
      <c r="F140" s="76">
        <v>20.59</v>
      </c>
      <c r="G140" s="76">
        <v>15.1</v>
      </c>
      <c r="H140" s="76">
        <v>1.24</v>
      </c>
      <c r="I140" s="76">
        <v>0.01</v>
      </c>
    </row>
    <row r="141" spans="1:9" x14ac:dyDescent="0.55000000000000004">
      <c r="A141" s="78">
        <v>44315</v>
      </c>
      <c r="B141" s="76">
        <v>0.98</v>
      </c>
      <c r="C141" s="76">
        <v>1.35</v>
      </c>
      <c r="D141" s="76">
        <v>2.92</v>
      </c>
      <c r="E141" s="76">
        <v>33.9</v>
      </c>
      <c r="F141" s="76">
        <v>21.31</v>
      </c>
      <c r="G141" s="76">
        <v>15.46</v>
      </c>
      <c r="H141" s="76">
        <v>1.28</v>
      </c>
      <c r="I141" s="76">
        <v>0.01</v>
      </c>
    </row>
    <row r="142" spans="1:9" x14ac:dyDescent="0.55000000000000004">
      <c r="A142" s="78">
        <v>44316</v>
      </c>
      <c r="B142" s="76">
        <v>1</v>
      </c>
      <c r="C142" s="76">
        <v>1.44</v>
      </c>
      <c r="D142" s="76">
        <v>2.97</v>
      </c>
      <c r="E142" s="76">
        <v>34.46</v>
      </c>
      <c r="F142" s="76">
        <v>21.93</v>
      </c>
      <c r="G142" s="76">
        <v>15.74</v>
      </c>
      <c r="H142" s="76">
        <v>1.32</v>
      </c>
      <c r="I142" s="76">
        <v>0.01</v>
      </c>
    </row>
    <row r="143" spans="1:9" x14ac:dyDescent="0.55000000000000004">
      <c r="A143" s="78">
        <v>44317</v>
      </c>
      <c r="B143" s="76">
        <v>1.01</v>
      </c>
      <c r="C143" s="76">
        <v>1.48</v>
      </c>
      <c r="D143" s="76">
        <v>3.02</v>
      </c>
      <c r="E143" s="76">
        <v>34.81</v>
      </c>
      <c r="F143" s="76">
        <v>22.48</v>
      </c>
      <c r="G143" s="76">
        <v>15.93</v>
      </c>
      <c r="H143" s="76">
        <v>1.35</v>
      </c>
      <c r="I143" s="76">
        <v>0.01</v>
      </c>
    </row>
    <row r="144" spans="1:9" x14ac:dyDescent="0.55000000000000004">
      <c r="A144" s="78">
        <v>44318</v>
      </c>
      <c r="B144" s="76">
        <v>1.01</v>
      </c>
      <c r="C144" s="76">
        <v>1.52</v>
      </c>
      <c r="D144" s="76">
        <v>3.05</v>
      </c>
      <c r="E144" s="76">
        <v>34.99</v>
      </c>
      <c r="F144" s="76">
        <v>22.73</v>
      </c>
      <c r="G144" s="76">
        <v>16.07</v>
      </c>
      <c r="H144" s="76">
        <v>1.36</v>
      </c>
      <c r="I144" s="76">
        <v>0.01</v>
      </c>
    </row>
    <row r="145" spans="1:9" x14ac:dyDescent="0.55000000000000004">
      <c r="A145" s="78">
        <v>44319</v>
      </c>
      <c r="B145" s="76">
        <v>1.03</v>
      </c>
      <c r="C145" s="76">
        <v>1.61</v>
      </c>
      <c r="D145" s="76">
        <v>3.07</v>
      </c>
      <c r="E145" s="76">
        <v>35.409999999999997</v>
      </c>
      <c r="F145" s="76">
        <v>22.92</v>
      </c>
      <c r="G145" s="76">
        <v>16.27</v>
      </c>
      <c r="H145" s="76">
        <v>1.4</v>
      </c>
      <c r="I145" s="76">
        <v>0.01</v>
      </c>
    </row>
    <row r="146" spans="1:9" x14ac:dyDescent="0.55000000000000004">
      <c r="A146" s="78">
        <v>44320</v>
      </c>
      <c r="B146" s="76">
        <v>1.05</v>
      </c>
      <c r="C146" s="76">
        <v>1.71</v>
      </c>
      <c r="D146" s="76">
        <v>3.13</v>
      </c>
      <c r="E146" s="76">
        <v>35.94</v>
      </c>
      <c r="F146" s="76">
        <v>23.29</v>
      </c>
      <c r="G146" s="76">
        <v>16.54</v>
      </c>
      <c r="H146" s="76">
        <v>1.45</v>
      </c>
      <c r="I146" s="76">
        <v>0.01</v>
      </c>
    </row>
    <row r="147" spans="1:9" x14ac:dyDescent="0.55000000000000004">
      <c r="A147" s="78">
        <v>44321</v>
      </c>
      <c r="B147" s="76">
        <v>1.08</v>
      </c>
      <c r="C147" s="76">
        <v>1.82</v>
      </c>
      <c r="D147" s="76">
        <v>3.18</v>
      </c>
      <c r="E147" s="76">
        <v>36.49</v>
      </c>
      <c r="F147" s="76">
        <v>23.89</v>
      </c>
      <c r="G147" s="76">
        <v>16.88</v>
      </c>
      <c r="H147" s="76">
        <v>1.5</v>
      </c>
      <c r="I147" s="76">
        <v>0.01</v>
      </c>
    </row>
    <row r="148" spans="1:9" x14ac:dyDescent="0.55000000000000004">
      <c r="A148" s="78">
        <v>44322</v>
      </c>
      <c r="B148" s="76">
        <v>1.1100000000000001</v>
      </c>
      <c r="C148" s="76">
        <v>1.93</v>
      </c>
      <c r="D148" s="76">
        <v>3.24</v>
      </c>
      <c r="E148" s="76">
        <v>37.03</v>
      </c>
      <c r="F148" s="76">
        <v>24.58</v>
      </c>
      <c r="G148" s="76">
        <v>17.23</v>
      </c>
      <c r="H148" s="76">
        <v>1.55</v>
      </c>
      <c r="I148" s="76">
        <v>0.01</v>
      </c>
    </row>
    <row r="149" spans="1:9" x14ac:dyDescent="0.55000000000000004">
      <c r="A149" s="78">
        <v>44323</v>
      </c>
      <c r="B149" s="76">
        <v>1.1299999999999999</v>
      </c>
      <c r="C149" s="76">
        <v>2.0699999999999998</v>
      </c>
      <c r="D149" s="76">
        <v>3.3</v>
      </c>
      <c r="E149" s="76">
        <v>37.57</v>
      </c>
      <c r="F149" s="76">
        <v>25.26</v>
      </c>
      <c r="G149" s="76">
        <v>17.55</v>
      </c>
      <c r="H149" s="76">
        <v>1.61</v>
      </c>
      <c r="I149" s="76">
        <v>0.01</v>
      </c>
    </row>
    <row r="150" spans="1:9" x14ac:dyDescent="0.55000000000000004">
      <c r="A150" s="78">
        <v>44324</v>
      </c>
      <c r="B150" s="76">
        <v>1.1399999999999999</v>
      </c>
      <c r="C150" s="76">
        <v>2.12</v>
      </c>
      <c r="D150" s="76">
        <v>3.36</v>
      </c>
      <c r="E150" s="76">
        <v>37.9</v>
      </c>
      <c r="F150" s="76">
        <v>25.91</v>
      </c>
      <c r="G150" s="76">
        <v>17.77</v>
      </c>
      <c r="H150" s="76">
        <v>1.66</v>
      </c>
      <c r="I150" s="76">
        <v>0.02</v>
      </c>
    </row>
    <row r="151" spans="1:9" x14ac:dyDescent="0.55000000000000004">
      <c r="A151" s="78">
        <v>44325</v>
      </c>
      <c r="B151" s="76">
        <v>1.1399999999999999</v>
      </c>
      <c r="C151" s="76">
        <v>2.15</v>
      </c>
      <c r="D151" s="76">
        <v>3.38</v>
      </c>
      <c r="E151" s="76">
        <v>38.03</v>
      </c>
      <c r="F151" s="76">
        <v>26.18</v>
      </c>
      <c r="G151" s="76">
        <v>17.899999999999999</v>
      </c>
      <c r="H151" s="76">
        <v>1.68</v>
      </c>
      <c r="I151" s="76">
        <v>0.02</v>
      </c>
    </row>
    <row r="152" spans="1:9" x14ac:dyDescent="0.55000000000000004">
      <c r="A152" s="78">
        <v>44326</v>
      </c>
      <c r="B152" s="76">
        <v>1.1599999999999999</v>
      </c>
      <c r="C152" s="76">
        <v>2.25</v>
      </c>
      <c r="D152" s="76">
        <v>3.43</v>
      </c>
      <c r="E152" s="76">
        <v>38.39</v>
      </c>
      <c r="F152" s="76">
        <v>26.52</v>
      </c>
      <c r="G152" s="76">
        <v>18.13</v>
      </c>
      <c r="H152" s="76">
        <v>1.74</v>
      </c>
      <c r="I152" s="76">
        <v>0.02</v>
      </c>
    </row>
    <row r="153" spans="1:9" x14ac:dyDescent="0.55000000000000004">
      <c r="A153" s="78">
        <v>44327</v>
      </c>
      <c r="B153" s="76">
        <v>1.19</v>
      </c>
      <c r="C153" s="76">
        <v>2.37</v>
      </c>
      <c r="D153" s="76">
        <v>3.48</v>
      </c>
      <c r="E153" s="76">
        <v>38.83</v>
      </c>
      <c r="F153" s="76">
        <v>27.03</v>
      </c>
      <c r="G153" s="76">
        <v>18.420000000000002</v>
      </c>
      <c r="H153" s="76">
        <v>1.82</v>
      </c>
      <c r="I153" s="76">
        <v>0.03</v>
      </c>
    </row>
    <row r="154" spans="1:9" x14ac:dyDescent="0.55000000000000004">
      <c r="A154" s="78">
        <v>44328</v>
      </c>
      <c r="B154" s="76">
        <v>1.22</v>
      </c>
      <c r="C154" s="76">
        <v>2.48</v>
      </c>
      <c r="D154" s="76">
        <v>3.54</v>
      </c>
      <c r="E154" s="76">
        <v>39.26</v>
      </c>
      <c r="F154" s="76">
        <v>27.7</v>
      </c>
      <c r="G154" s="76">
        <v>18.73</v>
      </c>
      <c r="H154" s="76">
        <v>1.86</v>
      </c>
      <c r="I154" s="76">
        <v>0.04</v>
      </c>
    </row>
    <row r="155" spans="1:9" x14ac:dyDescent="0.55000000000000004">
      <c r="A155" s="78">
        <v>44329</v>
      </c>
      <c r="B155" s="76">
        <v>1.24</v>
      </c>
      <c r="C155" s="76">
        <v>2.6</v>
      </c>
      <c r="D155" s="76">
        <v>3.62</v>
      </c>
      <c r="E155" s="76">
        <v>39.69</v>
      </c>
      <c r="F155" s="76">
        <v>28.32</v>
      </c>
      <c r="G155" s="76">
        <v>19.03</v>
      </c>
      <c r="H155" s="76">
        <v>1.9</v>
      </c>
      <c r="I155" s="76">
        <v>0.04</v>
      </c>
    </row>
    <row r="156" spans="1:9" x14ac:dyDescent="0.55000000000000004">
      <c r="A156" s="78">
        <v>44330</v>
      </c>
      <c r="B156" s="76">
        <v>1.27</v>
      </c>
      <c r="C156" s="76">
        <v>2.74</v>
      </c>
      <c r="D156" s="76">
        <v>3.71</v>
      </c>
      <c r="E156" s="76">
        <v>40.119999999999997</v>
      </c>
      <c r="F156" s="76">
        <v>28.9</v>
      </c>
      <c r="G156" s="76">
        <v>19.329999999999998</v>
      </c>
      <c r="H156" s="76">
        <v>1.92</v>
      </c>
      <c r="I156" s="76">
        <v>0.04</v>
      </c>
    </row>
    <row r="157" spans="1:9" x14ac:dyDescent="0.55000000000000004">
      <c r="A157" s="78">
        <v>44331</v>
      </c>
      <c r="B157" s="76">
        <v>1.28</v>
      </c>
      <c r="C157" s="76">
        <v>2.79</v>
      </c>
      <c r="D157" s="76">
        <v>3.78</v>
      </c>
      <c r="E157" s="76">
        <v>40.42</v>
      </c>
      <c r="F157" s="76">
        <v>29.47</v>
      </c>
      <c r="G157" s="76">
        <v>19.559999999999999</v>
      </c>
      <c r="H157" s="76">
        <v>1.95</v>
      </c>
      <c r="I157" s="76">
        <v>0.04</v>
      </c>
    </row>
    <row r="158" spans="1:9" x14ac:dyDescent="0.55000000000000004">
      <c r="A158" s="78">
        <v>44332</v>
      </c>
      <c r="B158" s="76">
        <v>1.29</v>
      </c>
      <c r="C158" s="76">
        <v>2.83</v>
      </c>
      <c r="D158" s="76">
        <v>3.82</v>
      </c>
      <c r="E158" s="76">
        <v>40.56</v>
      </c>
      <c r="F158" s="76">
        <v>29.74</v>
      </c>
      <c r="G158" s="76">
        <v>19.71</v>
      </c>
      <c r="H158" s="76">
        <v>1.96</v>
      </c>
      <c r="I158" s="76">
        <v>0.04</v>
      </c>
    </row>
    <row r="159" spans="1:9" x14ac:dyDescent="0.55000000000000004">
      <c r="A159" s="78">
        <v>44333</v>
      </c>
      <c r="B159" s="76">
        <v>1.59</v>
      </c>
      <c r="C159" s="76">
        <v>2.9</v>
      </c>
      <c r="D159" s="76">
        <v>3.86</v>
      </c>
      <c r="E159" s="76">
        <v>40.869999999999997</v>
      </c>
      <c r="F159" s="76">
        <v>30.12</v>
      </c>
      <c r="G159" s="76">
        <v>19.95</v>
      </c>
      <c r="H159" s="76">
        <v>1.97</v>
      </c>
      <c r="I159" s="76">
        <v>0.04</v>
      </c>
    </row>
    <row r="160" spans="1:9" x14ac:dyDescent="0.55000000000000004">
      <c r="A160" s="78">
        <v>44334</v>
      </c>
      <c r="B160" s="76">
        <v>1.62</v>
      </c>
      <c r="C160" s="76">
        <v>3.01</v>
      </c>
      <c r="D160" s="76">
        <v>3.93</v>
      </c>
      <c r="E160" s="76">
        <v>41.22</v>
      </c>
      <c r="F160" s="76">
        <v>30.6</v>
      </c>
      <c r="G160" s="76">
        <v>20.23</v>
      </c>
      <c r="H160" s="76">
        <v>2</v>
      </c>
      <c r="I160" s="76">
        <v>0.04</v>
      </c>
    </row>
    <row r="161" spans="1:9" x14ac:dyDescent="0.55000000000000004">
      <c r="A161" s="78">
        <v>44335</v>
      </c>
      <c r="B161" s="76">
        <v>1.65</v>
      </c>
      <c r="C161" s="76">
        <v>3.13</v>
      </c>
      <c r="D161" s="76">
        <v>4.03</v>
      </c>
      <c r="E161" s="76">
        <v>41.58</v>
      </c>
      <c r="F161" s="76">
        <v>31.14</v>
      </c>
      <c r="G161" s="76">
        <v>20.53</v>
      </c>
      <c r="H161" s="76">
        <v>2.02</v>
      </c>
      <c r="I161" s="76">
        <v>0.04</v>
      </c>
    </row>
    <row r="162" spans="1:9" x14ac:dyDescent="0.55000000000000004">
      <c r="A162" s="78">
        <v>44336</v>
      </c>
      <c r="B162" s="76">
        <v>1.69</v>
      </c>
      <c r="C162" s="76">
        <v>3.26</v>
      </c>
      <c r="D162" s="76">
        <v>4.1500000000000004</v>
      </c>
      <c r="E162" s="76">
        <v>41.93</v>
      </c>
      <c r="F162" s="76">
        <v>31.76</v>
      </c>
      <c r="G162" s="76">
        <v>20.88</v>
      </c>
      <c r="H162" s="76">
        <v>2.0499999999999998</v>
      </c>
      <c r="I162" s="76">
        <v>0.05</v>
      </c>
    </row>
    <row r="163" spans="1:9" x14ac:dyDescent="0.55000000000000004">
      <c r="A163" s="78">
        <v>44337</v>
      </c>
      <c r="B163" s="76"/>
      <c r="C163" s="76">
        <v>3.41</v>
      </c>
      <c r="D163" s="76">
        <v>4.29</v>
      </c>
      <c r="E163" s="76">
        <v>42.3</v>
      </c>
      <c r="F163" s="76">
        <v>32.380000000000003</v>
      </c>
      <c r="G163" s="76">
        <v>21.2</v>
      </c>
      <c r="H163" s="76">
        <v>2.0699999999999998</v>
      </c>
      <c r="I163" s="76">
        <v>0.05</v>
      </c>
    </row>
    <row r="164" spans="1:9" x14ac:dyDescent="0.55000000000000004">
      <c r="A164" s="78">
        <v>44338</v>
      </c>
      <c r="B164" s="76"/>
      <c r="C164" s="76">
        <v>3.48</v>
      </c>
      <c r="D164" s="76">
        <v>4.42</v>
      </c>
      <c r="E164" s="76">
        <v>42.53</v>
      </c>
      <c r="F164" s="76">
        <v>33.200000000000003</v>
      </c>
      <c r="G164" s="76">
        <v>21.45</v>
      </c>
      <c r="H164" s="76">
        <v>2.09</v>
      </c>
      <c r="I164" s="76">
        <v>0.05</v>
      </c>
    </row>
    <row r="165" spans="1:9" x14ac:dyDescent="0.55000000000000004">
      <c r="A165" s="78">
        <v>44339</v>
      </c>
      <c r="B165" s="76"/>
      <c r="C165" s="76">
        <v>3.51</v>
      </c>
      <c r="D165" s="76">
        <v>4.4800000000000004</v>
      </c>
      <c r="E165" s="76">
        <v>42.63</v>
      </c>
      <c r="F165" s="76">
        <v>33.57</v>
      </c>
      <c r="G165" s="76">
        <v>21.61</v>
      </c>
      <c r="H165" s="76">
        <v>2.1</v>
      </c>
      <c r="I165" s="76">
        <v>0.05</v>
      </c>
    </row>
    <row r="166" spans="1:9" x14ac:dyDescent="0.55000000000000004">
      <c r="A166" s="78">
        <v>44340</v>
      </c>
      <c r="B166" s="76">
        <v>1.69</v>
      </c>
      <c r="C166" s="76">
        <v>3.62</v>
      </c>
      <c r="D166" s="76">
        <v>4.54</v>
      </c>
      <c r="E166" s="76">
        <v>42.86</v>
      </c>
      <c r="F166" s="76">
        <v>34.06</v>
      </c>
      <c r="G166" s="76">
        <v>21.82</v>
      </c>
      <c r="H166" s="76">
        <v>2.13</v>
      </c>
      <c r="I166" s="76">
        <v>0.05</v>
      </c>
    </row>
    <row r="167" spans="1:9" x14ac:dyDescent="0.55000000000000004">
      <c r="A167" s="78">
        <v>44341</v>
      </c>
      <c r="B167" s="76">
        <v>1.84</v>
      </c>
      <c r="C167" s="76">
        <v>3.77</v>
      </c>
      <c r="D167" s="76">
        <v>4.5999999999999996</v>
      </c>
      <c r="E167" s="76">
        <v>43.11</v>
      </c>
      <c r="F167" s="76">
        <v>34.619999999999997</v>
      </c>
      <c r="G167" s="76">
        <v>22.08</v>
      </c>
      <c r="H167" s="76">
        <v>2.15</v>
      </c>
      <c r="I167" s="76">
        <v>0.05</v>
      </c>
    </row>
    <row r="168" spans="1:9" x14ac:dyDescent="0.55000000000000004">
      <c r="A168" s="78">
        <v>44342</v>
      </c>
      <c r="B168" s="76">
        <v>1.87</v>
      </c>
      <c r="C168" s="76">
        <v>3.92</v>
      </c>
      <c r="D168" s="76">
        <v>4.74</v>
      </c>
      <c r="E168" s="76">
        <v>43.36</v>
      </c>
      <c r="F168" s="76">
        <v>35.25</v>
      </c>
      <c r="G168" s="76">
        <v>22.4</v>
      </c>
      <c r="H168" s="76">
        <v>2.17</v>
      </c>
      <c r="I168" s="76">
        <v>0.05</v>
      </c>
    </row>
    <row r="169" spans="1:9" x14ac:dyDescent="0.55000000000000004">
      <c r="A169" s="78">
        <v>44343</v>
      </c>
      <c r="B169" s="76">
        <v>1.9</v>
      </c>
      <c r="C169" s="76">
        <v>4.05</v>
      </c>
      <c r="D169" s="76">
        <v>4.9000000000000004</v>
      </c>
      <c r="E169" s="76">
        <v>43.61</v>
      </c>
      <c r="F169" s="76">
        <v>35.89</v>
      </c>
      <c r="G169" s="76">
        <v>22.71</v>
      </c>
      <c r="H169" s="76">
        <v>2.2000000000000002</v>
      </c>
      <c r="I169" s="76">
        <v>0.06</v>
      </c>
    </row>
    <row r="170" spans="1:9" x14ac:dyDescent="0.55000000000000004">
      <c r="A170" s="78">
        <v>44344</v>
      </c>
      <c r="B170" s="76">
        <v>1.93</v>
      </c>
      <c r="C170" s="76">
        <v>4.25</v>
      </c>
      <c r="D170" s="76">
        <v>5.09</v>
      </c>
      <c r="E170" s="76">
        <v>43.84</v>
      </c>
      <c r="F170" s="76">
        <v>36.53</v>
      </c>
      <c r="G170" s="76">
        <v>23.02</v>
      </c>
      <c r="H170" s="76">
        <v>2.21</v>
      </c>
      <c r="I170" s="76">
        <v>0.06</v>
      </c>
    </row>
    <row r="171" spans="1:9" x14ac:dyDescent="0.55000000000000004">
      <c r="A171" s="78">
        <v>44345</v>
      </c>
      <c r="B171" s="76">
        <v>1.93</v>
      </c>
      <c r="C171" s="76">
        <v>4.33</v>
      </c>
      <c r="D171" s="76">
        <v>5.27</v>
      </c>
      <c r="E171" s="76">
        <v>43.97</v>
      </c>
      <c r="F171" s="76">
        <v>37.14</v>
      </c>
      <c r="G171" s="76">
        <v>23.26</v>
      </c>
      <c r="H171" s="76">
        <v>2.23</v>
      </c>
      <c r="I171" s="76">
        <v>0.06</v>
      </c>
    </row>
    <row r="172" spans="1:9" x14ac:dyDescent="0.55000000000000004">
      <c r="A172" s="78">
        <v>44346</v>
      </c>
      <c r="B172" s="76">
        <v>1.94</v>
      </c>
      <c r="C172" s="76">
        <v>4.37</v>
      </c>
      <c r="D172" s="76">
        <v>5.45</v>
      </c>
      <c r="E172" s="76">
        <v>44.03</v>
      </c>
      <c r="F172" s="76">
        <v>37.44</v>
      </c>
      <c r="G172" s="76">
        <v>23.44</v>
      </c>
      <c r="H172" s="76">
        <v>2.25</v>
      </c>
      <c r="I172" s="76">
        <v>0.06</v>
      </c>
    </row>
    <row r="173" spans="1:9" x14ac:dyDescent="0.55000000000000004">
      <c r="A173" s="78">
        <v>44347</v>
      </c>
      <c r="B173" s="76">
        <v>1.96</v>
      </c>
      <c r="C173" s="76">
        <v>4.4800000000000004</v>
      </c>
      <c r="D173" s="76">
        <v>5.62</v>
      </c>
      <c r="E173" s="76">
        <v>44.07</v>
      </c>
      <c r="F173" s="76">
        <v>37.729999999999997</v>
      </c>
      <c r="G173" s="76">
        <v>23.63</v>
      </c>
      <c r="H173" s="76">
        <v>2.29</v>
      </c>
      <c r="I173" s="76">
        <v>7.0000000000000007E-2</v>
      </c>
    </row>
    <row r="174" spans="1:9" x14ac:dyDescent="0.55000000000000004">
      <c r="A174" s="78">
        <v>44348</v>
      </c>
      <c r="B174" s="76">
        <v>2.1</v>
      </c>
      <c r="C174" s="76">
        <v>4.63</v>
      </c>
      <c r="D174" s="76">
        <v>5.84</v>
      </c>
      <c r="E174" s="76">
        <v>44.31</v>
      </c>
      <c r="F174" s="76">
        <v>38.229999999999997</v>
      </c>
      <c r="G174" s="76">
        <v>23.94</v>
      </c>
      <c r="H174" s="76">
        <v>2.33</v>
      </c>
      <c r="I174" s="76">
        <v>7.0000000000000007E-2</v>
      </c>
    </row>
    <row r="175" spans="1:9" x14ac:dyDescent="0.55000000000000004">
      <c r="A175" s="78">
        <v>44349</v>
      </c>
      <c r="B175" s="76">
        <v>2.13</v>
      </c>
      <c r="C175" s="76">
        <v>4.79</v>
      </c>
      <c r="D175" s="76">
        <v>6.11</v>
      </c>
      <c r="E175" s="76">
        <v>44.51</v>
      </c>
      <c r="F175" s="76">
        <v>38.74</v>
      </c>
      <c r="G175" s="76">
        <v>24.26</v>
      </c>
      <c r="H175" s="76">
        <v>2.35</v>
      </c>
      <c r="I175" s="76">
        <v>0.08</v>
      </c>
    </row>
    <row r="176" spans="1:9" x14ac:dyDescent="0.55000000000000004">
      <c r="A176" s="78">
        <v>44350</v>
      </c>
      <c r="B176" s="76">
        <v>2.17</v>
      </c>
      <c r="C176" s="76">
        <v>4.97</v>
      </c>
      <c r="D176" s="76">
        <v>6.47</v>
      </c>
      <c r="E176" s="76">
        <v>44.76</v>
      </c>
      <c r="F176" s="76">
        <v>39.29</v>
      </c>
      <c r="G176" s="76">
        <v>24.55</v>
      </c>
      <c r="H176" s="76">
        <v>2.38</v>
      </c>
      <c r="I176" s="76">
        <v>0.08</v>
      </c>
    </row>
    <row r="177" spans="1:9" x14ac:dyDescent="0.55000000000000004">
      <c r="A177" s="78">
        <v>44351</v>
      </c>
      <c r="B177" s="76">
        <v>2.21</v>
      </c>
      <c r="C177" s="76">
        <v>5.13</v>
      </c>
      <c r="D177" s="76">
        <v>6.92</v>
      </c>
      <c r="E177" s="76">
        <v>45.05</v>
      </c>
      <c r="F177" s="76">
        <v>39.86</v>
      </c>
      <c r="G177" s="76">
        <v>24.87</v>
      </c>
      <c r="H177" s="76">
        <v>2.4</v>
      </c>
      <c r="I177" s="76">
        <v>0.08</v>
      </c>
    </row>
    <row r="178" spans="1:9" x14ac:dyDescent="0.55000000000000004">
      <c r="A178" s="78">
        <v>44352</v>
      </c>
      <c r="B178" s="76">
        <v>2.2200000000000002</v>
      </c>
      <c r="C178" s="76">
        <v>5.2</v>
      </c>
      <c r="D178" s="76">
        <v>7.3</v>
      </c>
      <c r="E178" s="76">
        <v>45.28</v>
      </c>
      <c r="F178" s="76">
        <v>40.549999999999997</v>
      </c>
      <c r="G178" s="76">
        <v>25.17</v>
      </c>
      <c r="H178" s="76">
        <v>2.4300000000000002</v>
      </c>
      <c r="I178" s="76">
        <v>0.08</v>
      </c>
    </row>
    <row r="179" spans="1:9" x14ac:dyDescent="0.55000000000000004">
      <c r="A179" s="78">
        <v>44353</v>
      </c>
      <c r="B179" s="76">
        <v>2.38</v>
      </c>
      <c r="C179" s="76">
        <v>5.23</v>
      </c>
      <c r="D179" s="76">
        <v>7.63</v>
      </c>
      <c r="E179" s="76">
        <v>45.39</v>
      </c>
      <c r="F179" s="76">
        <v>40.94</v>
      </c>
      <c r="G179" s="76">
        <v>25.42</v>
      </c>
      <c r="H179" s="76">
        <v>2.44</v>
      </c>
      <c r="I179" s="76">
        <v>0.1</v>
      </c>
    </row>
    <row r="180" spans="1:9" x14ac:dyDescent="0.55000000000000004">
      <c r="A180" s="78">
        <v>44354</v>
      </c>
      <c r="B180" s="76">
        <v>2.46</v>
      </c>
      <c r="C180" s="76">
        <v>5.26</v>
      </c>
      <c r="D180" s="76">
        <v>8.0399999999999991</v>
      </c>
      <c r="E180" s="76">
        <v>45.61</v>
      </c>
      <c r="F180" s="76">
        <v>41.38</v>
      </c>
      <c r="G180" s="76">
        <v>25.71</v>
      </c>
      <c r="H180" s="76">
        <v>2.46</v>
      </c>
      <c r="I180" s="76">
        <v>0.11</v>
      </c>
    </row>
    <row r="181" spans="1:9" x14ac:dyDescent="0.55000000000000004">
      <c r="A181" s="78">
        <v>44355</v>
      </c>
      <c r="B181" s="76">
        <v>2.5299999999999998</v>
      </c>
      <c r="C181" s="76">
        <v>5.43</v>
      </c>
      <c r="D181" s="76">
        <v>8.5399999999999991</v>
      </c>
      <c r="E181" s="76">
        <v>45.86</v>
      </c>
      <c r="F181" s="76">
        <v>41.84</v>
      </c>
      <c r="G181" s="76">
        <v>26.05</v>
      </c>
      <c r="H181" s="76">
        <v>2.5</v>
      </c>
      <c r="I181" s="76">
        <v>0.11</v>
      </c>
    </row>
    <row r="182" spans="1:9" x14ac:dyDescent="0.55000000000000004">
      <c r="A182" s="78">
        <v>44356</v>
      </c>
      <c r="B182" s="76">
        <v>2.6</v>
      </c>
      <c r="C182" s="76">
        <v>5.51</v>
      </c>
      <c r="D182" s="76">
        <v>9.17</v>
      </c>
      <c r="E182" s="76">
        <v>46.11</v>
      </c>
      <c r="F182" s="76">
        <v>42.31</v>
      </c>
      <c r="G182" s="76">
        <v>26.43</v>
      </c>
      <c r="H182" s="76">
        <v>2.54</v>
      </c>
      <c r="I182" s="76">
        <v>0.11</v>
      </c>
    </row>
    <row r="183" spans="1:9" x14ac:dyDescent="0.55000000000000004">
      <c r="A183" s="78">
        <v>44357</v>
      </c>
      <c r="B183" s="76">
        <v>2.66</v>
      </c>
      <c r="C183" s="76">
        <v>5.7</v>
      </c>
      <c r="D183" s="76">
        <v>9.9600000000000009</v>
      </c>
      <c r="E183" s="76">
        <v>46.35</v>
      </c>
      <c r="F183" s="76">
        <v>42.76</v>
      </c>
      <c r="G183" s="76">
        <v>26.83</v>
      </c>
      <c r="H183" s="76">
        <v>2.57</v>
      </c>
      <c r="I183" s="76">
        <v>0.12</v>
      </c>
    </row>
    <row r="184" spans="1:9" x14ac:dyDescent="0.55000000000000004">
      <c r="A184" s="78">
        <v>44358</v>
      </c>
      <c r="B184" s="76">
        <v>2.73</v>
      </c>
      <c r="C184" s="76">
        <v>5.89</v>
      </c>
      <c r="D184" s="76">
        <v>10.82</v>
      </c>
      <c r="E184" s="76">
        <v>46.61</v>
      </c>
      <c r="F184" s="76">
        <v>43.21</v>
      </c>
      <c r="G184" s="76">
        <v>27.21</v>
      </c>
      <c r="H184" s="76">
        <v>2.59</v>
      </c>
      <c r="I184" s="76">
        <v>0.12</v>
      </c>
    </row>
    <row r="185" spans="1:9" x14ac:dyDescent="0.55000000000000004">
      <c r="A185" s="78">
        <v>44359</v>
      </c>
      <c r="B185" s="76">
        <v>2.76</v>
      </c>
      <c r="C185" s="76">
        <v>5.97</v>
      </c>
      <c r="D185" s="76">
        <v>11.59</v>
      </c>
      <c r="E185" s="76">
        <v>46.8</v>
      </c>
      <c r="F185" s="76">
        <v>43.68</v>
      </c>
      <c r="G185" s="76">
        <v>27.51</v>
      </c>
      <c r="H185" s="76">
        <v>2.62</v>
      </c>
      <c r="I185" s="76">
        <v>0.12</v>
      </c>
    </row>
    <row r="186" spans="1:9" x14ac:dyDescent="0.55000000000000004">
      <c r="A186" s="78">
        <v>44360</v>
      </c>
      <c r="B186" s="76">
        <v>3.36</v>
      </c>
      <c r="C186" s="76">
        <v>6.03</v>
      </c>
      <c r="D186" s="76">
        <v>12.28</v>
      </c>
      <c r="E186" s="76">
        <v>46.89</v>
      </c>
      <c r="F186" s="76">
        <v>43.95</v>
      </c>
      <c r="G186" s="76">
        <v>27.78</v>
      </c>
      <c r="H186" s="76">
        <v>2.63</v>
      </c>
      <c r="I186" s="76">
        <v>0.12</v>
      </c>
    </row>
    <row r="187" spans="1:9" x14ac:dyDescent="0.55000000000000004">
      <c r="A187" s="78">
        <v>44361</v>
      </c>
      <c r="B187" s="76">
        <v>3.5</v>
      </c>
      <c r="C187" s="76">
        <v>6.18</v>
      </c>
      <c r="D187" s="76">
        <v>13.11</v>
      </c>
      <c r="E187" s="76">
        <v>47.08</v>
      </c>
      <c r="F187" s="76">
        <v>44.29</v>
      </c>
      <c r="G187" s="76">
        <v>28.12</v>
      </c>
      <c r="H187" s="76">
        <v>2.67</v>
      </c>
      <c r="I187" s="76">
        <v>0.13</v>
      </c>
    </row>
    <row r="188" spans="1:9" x14ac:dyDescent="0.55000000000000004">
      <c r="A188" s="78">
        <v>44362</v>
      </c>
      <c r="B188" s="76">
        <v>3.59</v>
      </c>
      <c r="C188" s="76">
        <v>6.36</v>
      </c>
      <c r="D188" s="76">
        <v>13.98</v>
      </c>
      <c r="E188" s="76">
        <v>47.28</v>
      </c>
      <c r="F188" s="76">
        <v>44.63</v>
      </c>
      <c r="G188" s="76">
        <v>28.48</v>
      </c>
      <c r="H188" s="76">
        <v>2.73</v>
      </c>
      <c r="I188" s="76">
        <v>0.13</v>
      </c>
    </row>
    <row r="189" spans="1:9" x14ac:dyDescent="0.55000000000000004">
      <c r="A189" s="78">
        <v>44363</v>
      </c>
      <c r="B189" s="76">
        <v>3.73</v>
      </c>
      <c r="C189" s="76">
        <v>6.55</v>
      </c>
      <c r="D189" s="76">
        <v>14.94</v>
      </c>
      <c r="E189" s="76">
        <v>47.47</v>
      </c>
      <c r="F189" s="76">
        <v>44.97</v>
      </c>
      <c r="G189" s="76">
        <v>28.93</v>
      </c>
      <c r="H189" s="76">
        <v>2.76</v>
      </c>
      <c r="I189" s="76">
        <v>0.13</v>
      </c>
    </row>
    <row r="190" spans="1:9" x14ac:dyDescent="0.55000000000000004">
      <c r="A190" s="78">
        <v>44364</v>
      </c>
      <c r="B190" s="76">
        <v>3.96</v>
      </c>
      <c r="C190" s="76">
        <v>6.75</v>
      </c>
      <c r="D190" s="76">
        <v>16</v>
      </c>
      <c r="E190" s="76">
        <v>47.65</v>
      </c>
      <c r="F190" s="76">
        <v>45.3</v>
      </c>
      <c r="G190" s="76">
        <v>29.32</v>
      </c>
      <c r="H190" s="76">
        <v>2.79</v>
      </c>
      <c r="I190" s="76">
        <v>0.13</v>
      </c>
    </row>
    <row r="191" spans="1:9" x14ac:dyDescent="0.55000000000000004">
      <c r="A191" s="78">
        <v>44365</v>
      </c>
      <c r="B191" s="76">
        <v>4.05</v>
      </c>
      <c r="C191" s="76">
        <v>6.94</v>
      </c>
      <c r="D191" s="76">
        <v>17.149999999999999</v>
      </c>
      <c r="E191" s="76">
        <v>47.83</v>
      </c>
      <c r="F191" s="76">
        <v>45.6</v>
      </c>
      <c r="G191" s="76">
        <v>29.7</v>
      </c>
      <c r="H191" s="76">
        <v>2.82</v>
      </c>
      <c r="I191" s="76">
        <v>0.14000000000000001</v>
      </c>
    </row>
    <row r="192" spans="1:9" x14ac:dyDescent="0.55000000000000004">
      <c r="A192" s="78">
        <v>44366</v>
      </c>
      <c r="B192" s="76">
        <v>4.0999999999999996</v>
      </c>
      <c r="C192" s="76">
        <v>7.03</v>
      </c>
      <c r="D192" s="76">
        <v>18.079999999999998</v>
      </c>
      <c r="E192" s="76">
        <v>47.94</v>
      </c>
      <c r="F192" s="76">
        <v>45.95</v>
      </c>
      <c r="G192" s="76">
        <v>29.98</v>
      </c>
      <c r="H192" s="76">
        <v>2.85</v>
      </c>
      <c r="I192" s="76">
        <v>0.14000000000000001</v>
      </c>
    </row>
    <row r="193" spans="1:9" x14ac:dyDescent="0.55000000000000004">
      <c r="A193" s="78">
        <v>44367</v>
      </c>
      <c r="B193" s="76">
        <v>4.1900000000000004</v>
      </c>
      <c r="C193" s="76">
        <v>7.1</v>
      </c>
      <c r="D193" s="76">
        <v>18.850000000000001</v>
      </c>
      <c r="E193" s="76">
        <v>47.99</v>
      </c>
      <c r="F193" s="76">
        <v>46.11</v>
      </c>
      <c r="G193" s="76">
        <v>30.26</v>
      </c>
      <c r="H193" s="76">
        <v>2.87</v>
      </c>
      <c r="I193" s="76">
        <v>0.14000000000000001</v>
      </c>
    </row>
    <row r="194" spans="1:9" x14ac:dyDescent="0.55000000000000004">
      <c r="A194" s="78">
        <v>44368</v>
      </c>
      <c r="B194" s="76">
        <v>4.22</v>
      </c>
      <c r="C194" s="76">
        <v>7.26</v>
      </c>
      <c r="D194" s="76">
        <v>19.7</v>
      </c>
      <c r="E194" s="76">
        <v>48.08</v>
      </c>
      <c r="F194" s="76">
        <v>46.17</v>
      </c>
      <c r="G194" s="76">
        <v>30.55</v>
      </c>
      <c r="H194" s="76">
        <v>2.91</v>
      </c>
      <c r="I194" s="76">
        <v>0.14000000000000001</v>
      </c>
    </row>
    <row r="195" spans="1:9" x14ac:dyDescent="0.55000000000000004">
      <c r="A195" s="78">
        <v>44369</v>
      </c>
      <c r="B195" s="76">
        <v>4.71</v>
      </c>
      <c r="C195" s="76">
        <v>7.48</v>
      </c>
      <c r="D195" s="76">
        <v>20.78</v>
      </c>
      <c r="E195" s="76">
        <v>48.22</v>
      </c>
      <c r="F195" s="76">
        <v>46.53</v>
      </c>
      <c r="G195" s="76">
        <v>30.96</v>
      </c>
      <c r="H195" s="76">
        <v>2.94</v>
      </c>
      <c r="I195" s="76">
        <v>0.15</v>
      </c>
    </row>
    <row r="196" spans="1:9" x14ac:dyDescent="0.55000000000000004">
      <c r="A196" s="78">
        <v>44370</v>
      </c>
      <c r="B196" s="76">
        <v>4.82</v>
      </c>
      <c r="C196" s="76">
        <v>7.72</v>
      </c>
      <c r="D196" s="76">
        <v>21.98</v>
      </c>
      <c r="E196" s="76">
        <v>48.36</v>
      </c>
      <c r="F196" s="76">
        <v>46.78</v>
      </c>
      <c r="G196" s="76">
        <v>31.38</v>
      </c>
      <c r="H196" s="76">
        <v>2.97</v>
      </c>
      <c r="I196" s="76">
        <v>0.15</v>
      </c>
    </row>
    <row r="197" spans="1:9" x14ac:dyDescent="0.55000000000000004">
      <c r="A197" s="78">
        <v>44371</v>
      </c>
      <c r="B197" s="76">
        <v>5.27</v>
      </c>
      <c r="C197" s="76">
        <v>7.97</v>
      </c>
      <c r="D197" s="76">
        <v>23.36</v>
      </c>
      <c r="E197" s="76">
        <v>48.48</v>
      </c>
      <c r="F197" s="76">
        <v>47.04</v>
      </c>
      <c r="G197" s="76">
        <v>31.76</v>
      </c>
      <c r="H197" s="76">
        <v>3.01</v>
      </c>
      <c r="I197" s="76">
        <v>0.16</v>
      </c>
    </row>
    <row r="198" spans="1:9" x14ac:dyDescent="0.55000000000000004">
      <c r="A198" s="78">
        <v>44372</v>
      </c>
      <c r="B198" s="76">
        <v>5.38</v>
      </c>
      <c r="C198" s="76">
        <v>8.1999999999999993</v>
      </c>
      <c r="D198" s="76">
        <v>24.58</v>
      </c>
      <c r="E198" s="76">
        <v>48.62</v>
      </c>
      <c r="F198" s="76">
        <v>47.3</v>
      </c>
      <c r="G198" s="76">
        <v>32.130000000000003</v>
      </c>
      <c r="H198" s="76">
        <v>3.05</v>
      </c>
      <c r="I198" s="76">
        <v>0.16</v>
      </c>
    </row>
    <row r="199" spans="1:9" x14ac:dyDescent="0.55000000000000004">
      <c r="A199" s="78">
        <v>44373</v>
      </c>
      <c r="B199" s="76">
        <v>5.62</v>
      </c>
      <c r="C199" s="76">
        <v>8.32</v>
      </c>
      <c r="D199" s="76">
        <v>25.63</v>
      </c>
      <c r="E199" s="76">
        <v>48.71</v>
      </c>
      <c r="F199" s="76">
        <v>47.59</v>
      </c>
      <c r="G199" s="76">
        <v>32.479999999999997</v>
      </c>
      <c r="H199" s="76">
        <v>3.1</v>
      </c>
      <c r="I199" s="76">
        <v>0.16</v>
      </c>
    </row>
    <row r="200" spans="1:9" x14ac:dyDescent="0.55000000000000004">
      <c r="A200" s="78">
        <v>44374</v>
      </c>
      <c r="B200" s="76">
        <v>5.73</v>
      </c>
      <c r="C200" s="76">
        <v>8.39</v>
      </c>
      <c r="D200" s="76">
        <v>26.47</v>
      </c>
      <c r="E200" s="76">
        <v>48.75</v>
      </c>
      <c r="F200" s="76">
        <v>47.77</v>
      </c>
      <c r="G200" s="76">
        <v>32.89</v>
      </c>
      <c r="H200" s="76">
        <v>3.13</v>
      </c>
      <c r="I200" s="76">
        <v>0.16</v>
      </c>
    </row>
    <row r="201" spans="1:9" x14ac:dyDescent="0.55000000000000004">
      <c r="A201" s="78">
        <v>44375</v>
      </c>
      <c r="B201" s="76">
        <v>5.73</v>
      </c>
      <c r="C201" s="76">
        <v>8.51</v>
      </c>
      <c r="D201" s="76">
        <v>28.1</v>
      </c>
      <c r="E201" s="76">
        <v>48.84</v>
      </c>
      <c r="F201" s="76">
        <v>47.97</v>
      </c>
      <c r="G201" s="76">
        <v>33.25</v>
      </c>
      <c r="H201" s="76">
        <v>3.17</v>
      </c>
      <c r="I201" s="76">
        <v>0.16</v>
      </c>
    </row>
    <row r="202" spans="1:9" x14ac:dyDescent="0.55000000000000004">
      <c r="A202" s="78">
        <v>44376</v>
      </c>
      <c r="B202" s="76">
        <v>6</v>
      </c>
      <c r="C202" s="76">
        <v>8.7100000000000009</v>
      </c>
      <c r="D202" s="76">
        <v>29.49</v>
      </c>
      <c r="E202" s="76">
        <v>48.95</v>
      </c>
      <c r="F202" s="76">
        <v>48.2</v>
      </c>
      <c r="G202" s="76">
        <v>33.67</v>
      </c>
      <c r="H202" s="76">
        <v>3.25</v>
      </c>
      <c r="I202" s="76">
        <v>0.17</v>
      </c>
    </row>
    <row r="203" spans="1:9" x14ac:dyDescent="0.55000000000000004">
      <c r="A203" s="78">
        <v>44377</v>
      </c>
      <c r="B203" s="76">
        <v>6.33</v>
      </c>
      <c r="C203" s="76">
        <v>8.9</v>
      </c>
      <c r="D203" s="76">
        <v>30.94</v>
      </c>
      <c r="E203" s="76">
        <v>49.06</v>
      </c>
      <c r="F203" s="76">
        <v>48.45</v>
      </c>
      <c r="G203" s="76">
        <v>34.07</v>
      </c>
      <c r="H203" s="76">
        <v>3.28</v>
      </c>
      <c r="I203" s="76">
        <v>0.17</v>
      </c>
    </row>
    <row r="204" spans="1:9" x14ac:dyDescent="0.55000000000000004">
      <c r="A204" s="78">
        <v>44378</v>
      </c>
      <c r="B204" s="76">
        <v>6.69</v>
      </c>
      <c r="C204" s="76">
        <v>9.1</v>
      </c>
      <c r="D204" s="76">
        <v>32.04</v>
      </c>
      <c r="E204" s="76">
        <v>49.16</v>
      </c>
      <c r="F204" s="76">
        <v>48.74</v>
      </c>
      <c r="G204" s="76">
        <v>34.450000000000003</v>
      </c>
      <c r="H204" s="76">
        <v>3.34</v>
      </c>
      <c r="I204" s="76">
        <v>0.17</v>
      </c>
    </row>
    <row r="205" spans="1:9" x14ac:dyDescent="0.55000000000000004">
      <c r="A205" s="78">
        <v>44379</v>
      </c>
      <c r="B205" s="76">
        <v>7.01</v>
      </c>
      <c r="C205" s="76">
        <v>9.3000000000000007</v>
      </c>
      <c r="D205" s="76">
        <v>33.39</v>
      </c>
      <c r="E205" s="76">
        <v>49.26</v>
      </c>
      <c r="F205" s="76">
        <v>49</v>
      </c>
      <c r="G205" s="76">
        <v>34.83</v>
      </c>
      <c r="H205" s="76">
        <v>3.36</v>
      </c>
      <c r="I205" s="76">
        <v>0.17</v>
      </c>
    </row>
    <row r="206" spans="1:9" x14ac:dyDescent="0.55000000000000004">
      <c r="A206" s="78">
        <v>44380</v>
      </c>
      <c r="B206" s="76">
        <v>7.2</v>
      </c>
      <c r="C206" s="76">
        <v>9.4</v>
      </c>
      <c r="D206" s="76">
        <v>34.26</v>
      </c>
      <c r="E206" s="76">
        <v>49.32</v>
      </c>
      <c r="F206" s="76">
        <v>49.28</v>
      </c>
      <c r="G206" s="76">
        <v>35.200000000000003</v>
      </c>
      <c r="H206" s="76">
        <v>3.45</v>
      </c>
      <c r="I206" s="76">
        <v>0.17</v>
      </c>
    </row>
    <row r="207" spans="1:9" x14ac:dyDescent="0.55000000000000004">
      <c r="A207" s="78">
        <v>44381</v>
      </c>
      <c r="B207" s="76">
        <v>7.28</v>
      </c>
      <c r="C207" s="76">
        <v>9.4600000000000009</v>
      </c>
      <c r="D207" s="76">
        <v>35.020000000000003</v>
      </c>
      <c r="E207" s="76">
        <v>49.33</v>
      </c>
      <c r="F207" s="76">
        <v>49.45</v>
      </c>
      <c r="G207" s="76">
        <v>35.479999999999997</v>
      </c>
      <c r="H207" s="76">
        <v>3.49</v>
      </c>
      <c r="I207" s="76">
        <v>0.18</v>
      </c>
    </row>
    <row r="208" spans="1:9" x14ac:dyDescent="0.55000000000000004">
      <c r="A208" s="78">
        <v>44382</v>
      </c>
      <c r="B208" s="76">
        <v>7.54</v>
      </c>
      <c r="C208" s="76">
        <v>9.61</v>
      </c>
      <c r="D208" s="76">
        <v>36.450000000000003</v>
      </c>
      <c r="E208" s="76">
        <v>49.39</v>
      </c>
      <c r="F208" s="76">
        <v>49.66</v>
      </c>
      <c r="G208" s="76">
        <v>36.049999999999997</v>
      </c>
      <c r="H208" s="76">
        <v>3.56</v>
      </c>
      <c r="I208" s="76">
        <v>0.19</v>
      </c>
    </row>
    <row r="209" spans="1:9" x14ac:dyDescent="0.55000000000000004">
      <c r="A209" s="78">
        <v>44383</v>
      </c>
      <c r="B209" s="76">
        <v>7.85</v>
      </c>
      <c r="C209" s="76">
        <v>9.84</v>
      </c>
      <c r="D209" s="76">
        <v>37.61</v>
      </c>
      <c r="E209" s="76">
        <v>49.49</v>
      </c>
      <c r="F209" s="76">
        <v>49.89</v>
      </c>
      <c r="G209" s="76">
        <v>36.43</v>
      </c>
      <c r="H209" s="76">
        <v>3.61</v>
      </c>
      <c r="I209" s="76">
        <v>0.2</v>
      </c>
    </row>
    <row r="210" spans="1:9" x14ac:dyDescent="0.55000000000000004">
      <c r="A210" s="78">
        <v>44384</v>
      </c>
      <c r="B210" s="76">
        <v>8.14</v>
      </c>
      <c r="C210" s="76">
        <v>10.07</v>
      </c>
      <c r="D210" s="76">
        <v>38.82</v>
      </c>
      <c r="E210" s="76">
        <v>49.59</v>
      </c>
      <c r="F210" s="76">
        <v>50.14</v>
      </c>
      <c r="G210" s="76">
        <v>36.85</v>
      </c>
      <c r="H210" s="76">
        <v>3.66</v>
      </c>
      <c r="I210" s="76">
        <v>0.2</v>
      </c>
    </row>
    <row r="211" spans="1:9" x14ac:dyDescent="0.55000000000000004">
      <c r="A211" s="78">
        <v>44385</v>
      </c>
      <c r="B211" s="76">
        <v>8.4600000000000009</v>
      </c>
      <c r="C211" s="76">
        <v>10.3</v>
      </c>
      <c r="D211" s="76">
        <v>40.29</v>
      </c>
      <c r="E211" s="76">
        <v>49.68</v>
      </c>
      <c r="F211" s="76">
        <v>50.4</v>
      </c>
      <c r="G211" s="76">
        <v>37.25</v>
      </c>
      <c r="H211" s="76">
        <v>3.79</v>
      </c>
      <c r="I211" s="76">
        <v>0.2</v>
      </c>
    </row>
    <row r="212" spans="1:9" x14ac:dyDescent="0.55000000000000004">
      <c r="A212" s="78">
        <v>44386</v>
      </c>
      <c r="B212" s="76">
        <v>8.74</v>
      </c>
      <c r="C212" s="76">
        <v>10.51</v>
      </c>
      <c r="D212" s="76">
        <v>41.59</v>
      </c>
      <c r="E212" s="76">
        <v>49.79</v>
      </c>
      <c r="F212" s="76">
        <v>50.66</v>
      </c>
      <c r="G212" s="76">
        <v>37.64</v>
      </c>
      <c r="H212" s="76">
        <v>3.81</v>
      </c>
      <c r="I212" s="76">
        <v>0.2</v>
      </c>
    </row>
    <row r="213" spans="1:9" x14ac:dyDescent="0.55000000000000004">
      <c r="A213" s="78">
        <v>44387</v>
      </c>
      <c r="B213" s="76">
        <v>8.93</v>
      </c>
      <c r="C213" s="76">
        <v>10.63</v>
      </c>
      <c r="D213" s="76">
        <v>42.46</v>
      </c>
      <c r="E213" s="76">
        <v>49.85</v>
      </c>
      <c r="F213" s="76">
        <v>50.97</v>
      </c>
      <c r="G213" s="76">
        <v>37.93</v>
      </c>
      <c r="H213" s="76">
        <v>3.9</v>
      </c>
      <c r="I213" s="76">
        <v>0.2</v>
      </c>
    </row>
    <row r="214" spans="1:9" x14ac:dyDescent="0.55000000000000004">
      <c r="A214" s="78">
        <v>44388</v>
      </c>
      <c r="B214" s="76">
        <v>9.02</v>
      </c>
      <c r="C214" s="76">
        <v>10.69</v>
      </c>
      <c r="D214" s="76">
        <v>43.14</v>
      </c>
      <c r="E214" s="76">
        <v>49.88</v>
      </c>
      <c r="F214" s="76">
        <v>51.13</v>
      </c>
      <c r="G214" s="76">
        <v>38.24</v>
      </c>
      <c r="H214" s="76">
        <v>3.92</v>
      </c>
      <c r="I214" s="76">
        <v>0.2</v>
      </c>
    </row>
    <row r="215" spans="1:9" x14ac:dyDescent="0.55000000000000004">
      <c r="A215" s="78">
        <v>44389</v>
      </c>
      <c r="B215" s="76">
        <v>9.31</v>
      </c>
      <c r="C215" s="76">
        <v>10.85</v>
      </c>
      <c r="D215" s="76">
        <v>44.33</v>
      </c>
      <c r="E215" s="76">
        <v>49.96</v>
      </c>
      <c r="F215" s="76">
        <v>51.31</v>
      </c>
      <c r="G215" s="76">
        <v>38.64</v>
      </c>
      <c r="H215" s="76">
        <v>4</v>
      </c>
      <c r="I215" s="76">
        <v>0.21</v>
      </c>
    </row>
    <row r="216" spans="1:9" x14ac:dyDescent="0.55000000000000004">
      <c r="A216" s="78">
        <v>44390</v>
      </c>
      <c r="B216" s="76">
        <v>9.65</v>
      </c>
      <c r="C216" s="76">
        <v>11.06</v>
      </c>
      <c r="D216" s="76">
        <v>45.32</v>
      </c>
      <c r="E216" s="76">
        <v>50.04</v>
      </c>
      <c r="F216" s="76">
        <v>51.54</v>
      </c>
      <c r="G216" s="76">
        <v>39.04</v>
      </c>
      <c r="H216" s="76">
        <v>4.08</v>
      </c>
      <c r="I216" s="76">
        <v>0.21</v>
      </c>
    </row>
    <row r="217" spans="1:9" x14ac:dyDescent="0.55000000000000004">
      <c r="A217" s="78">
        <v>44391</v>
      </c>
      <c r="B217" s="76">
        <v>10</v>
      </c>
      <c r="C217" s="76">
        <v>11.28</v>
      </c>
      <c r="D217" s="76">
        <v>46.32</v>
      </c>
      <c r="E217" s="76">
        <v>50.13</v>
      </c>
      <c r="F217" s="76">
        <v>51.81</v>
      </c>
      <c r="G217" s="76">
        <v>39.44</v>
      </c>
      <c r="H217" s="76">
        <v>4.1500000000000004</v>
      </c>
      <c r="I217" s="76">
        <v>0.21</v>
      </c>
    </row>
    <row r="218" spans="1:9" x14ac:dyDescent="0.55000000000000004">
      <c r="A218" s="78">
        <v>44392</v>
      </c>
      <c r="B218" s="76">
        <v>10.35</v>
      </c>
      <c r="C218" s="76">
        <v>11.49</v>
      </c>
      <c r="D218" s="76">
        <v>47.35</v>
      </c>
      <c r="E218" s="76">
        <v>50.21</v>
      </c>
      <c r="F218" s="76">
        <v>52.11</v>
      </c>
      <c r="G218" s="76">
        <v>39.869999999999997</v>
      </c>
      <c r="H218" s="76">
        <v>4.22</v>
      </c>
      <c r="I218" s="76">
        <v>0.21</v>
      </c>
    </row>
    <row r="219" spans="1:9" x14ac:dyDescent="0.55000000000000004">
      <c r="A219" s="78">
        <v>44393</v>
      </c>
      <c r="B219" s="76">
        <v>10.68</v>
      </c>
      <c r="C219" s="76">
        <v>11.69</v>
      </c>
      <c r="D219" s="76">
        <v>48.37</v>
      </c>
      <c r="E219" s="76">
        <v>50.3</v>
      </c>
      <c r="F219" s="76">
        <v>52.41</v>
      </c>
      <c r="G219" s="76">
        <v>40.25</v>
      </c>
      <c r="H219" s="76">
        <v>4.3</v>
      </c>
      <c r="I219" s="76">
        <v>0.21</v>
      </c>
    </row>
    <row r="220" spans="1:9" x14ac:dyDescent="0.55000000000000004">
      <c r="A220" s="78">
        <v>44394</v>
      </c>
      <c r="B220" s="76">
        <v>10.86</v>
      </c>
      <c r="C220" s="76">
        <v>11.83</v>
      </c>
      <c r="D220" s="76">
        <v>49.08</v>
      </c>
      <c r="E220" s="76">
        <v>50.36</v>
      </c>
      <c r="F220" s="76">
        <v>52.74</v>
      </c>
      <c r="G220" s="76">
        <v>40.61</v>
      </c>
      <c r="H220" s="76">
        <v>4.37</v>
      </c>
      <c r="I220" s="76">
        <v>0.21</v>
      </c>
    </row>
    <row r="221" spans="1:9" x14ac:dyDescent="0.55000000000000004">
      <c r="A221" s="78">
        <v>44395</v>
      </c>
      <c r="B221" s="76">
        <v>10.97</v>
      </c>
      <c r="C221" s="76">
        <v>11.89</v>
      </c>
      <c r="D221" s="76">
        <v>49.6</v>
      </c>
      <c r="E221" s="76">
        <v>50.39</v>
      </c>
      <c r="F221" s="76">
        <v>52.93</v>
      </c>
      <c r="G221" s="76">
        <v>40.9</v>
      </c>
      <c r="H221" s="76">
        <v>4.37</v>
      </c>
      <c r="I221" s="76">
        <v>0.22</v>
      </c>
    </row>
    <row r="222" spans="1:9" x14ac:dyDescent="0.55000000000000004">
      <c r="A222" s="78">
        <v>44396</v>
      </c>
      <c r="B222" s="76">
        <v>11.27</v>
      </c>
      <c r="C222" s="76">
        <v>12.06</v>
      </c>
      <c r="D222" s="76">
        <v>50.61</v>
      </c>
      <c r="E222" s="76">
        <v>50.46</v>
      </c>
      <c r="F222" s="76">
        <v>53.14</v>
      </c>
      <c r="G222" s="76">
        <v>41.25</v>
      </c>
      <c r="H222" s="76">
        <v>4.4800000000000004</v>
      </c>
      <c r="I222" s="76">
        <v>0.25</v>
      </c>
    </row>
    <row r="223" spans="1:9" x14ac:dyDescent="0.55000000000000004">
      <c r="A223" s="78">
        <v>44397</v>
      </c>
      <c r="B223" s="76">
        <v>11.61</v>
      </c>
      <c r="C223" s="76">
        <v>12.3</v>
      </c>
      <c r="D223" s="76">
        <v>51.4</v>
      </c>
      <c r="E223" s="76">
        <v>50.54</v>
      </c>
      <c r="F223" s="76">
        <v>53.37</v>
      </c>
      <c r="G223" s="76">
        <v>41.61</v>
      </c>
      <c r="H223" s="76">
        <v>4.53</v>
      </c>
      <c r="I223" s="76">
        <v>0.25</v>
      </c>
    </row>
    <row r="224" spans="1:9" x14ac:dyDescent="0.55000000000000004">
      <c r="A224" s="78">
        <v>44398</v>
      </c>
      <c r="B224" s="76">
        <v>11.98</v>
      </c>
      <c r="C224" s="76">
        <v>12.55</v>
      </c>
      <c r="D224" s="76">
        <v>52.3</v>
      </c>
      <c r="E224" s="76">
        <v>50.62</v>
      </c>
      <c r="F224" s="76">
        <v>53.64</v>
      </c>
      <c r="G224" s="76">
        <v>41.99</v>
      </c>
      <c r="H224" s="76">
        <v>4.58</v>
      </c>
      <c r="I224" s="76">
        <v>0.25</v>
      </c>
    </row>
    <row r="225" spans="1:9" x14ac:dyDescent="0.55000000000000004">
      <c r="A225" s="78">
        <v>44399</v>
      </c>
      <c r="B225" s="76">
        <v>12.34</v>
      </c>
      <c r="C225" s="76">
        <v>12.8</v>
      </c>
      <c r="D225" s="76">
        <v>53.2</v>
      </c>
      <c r="E225" s="76">
        <v>50.7</v>
      </c>
      <c r="F225" s="76">
        <v>53.92</v>
      </c>
      <c r="G225" s="76">
        <v>42.33</v>
      </c>
      <c r="H225" s="76">
        <v>4.66</v>
      </c>
      <c r="I225" s="76">
        <v>0.25</v>
      </c>
    </row>
    <row r="226" spans="1:9" x14ac:dyDescent="0.55000000000000004">
      <c r="A226" s="78">
        <v>44400</v>
      </c>
      <c r="B226" s="76">
        <v>12.69</v>
      </c>
      <c r="C226" s="76">
        <v>13.02</v>
      </c>
      <c r="D226" s="76">
        <v>54.02</v>
      </c>
      <c r="E226" s="76">
        <v>50.79</v>
      </c>
      <c r="F226" s="76">
        <v>54.2</v>
      </c>
      <c r="G226" s="76">
        <v>42.65</v>
      </c>
      <c r="H226" s="76">
        <v>4.75</v>
      </c>
      <c r="I226" s="76">
        <v>0.25</v>
      </c>
    </row>
    <row r="227" spans="1:9" x14ac:dyDescent="0.55000000000000004">
      <c r="A227" s="78">
        <v>44401</v>
      </c>
      <c r="B227" s="76">
        <v>12.9</v>
      </c>
      <c r="C227" s="76">
        <v>13.17</v>
      </c>
      <c r="D227" s="76">
        <v>54.59</v>
      </c>
      <c r="E227" s="76">
        <v>50.84</v>
      </c>
      <c r="F227" s="76">
        <v>54.49</v>
      </c>
      <c r="G227" s="76">
        <v>42.95</v>
      </c>
      <c r="H227" s="76">
        <v>4.82</v>
      </c>
      <c r="I227" s="76">
        <v>0.25</v>
      </c>
    </row>
    <row r="228" spans="1:9" x14ac:dyDescent="0.55000000000000004">
      <c r="A228" s="78">
        <v>44402</v>
      </c>
      <c r="B228" s="76">
        <v>13.03</v>
      </c>
      <c r="C228" s="76">
        <v>13.27</v>
      </c>
      <c r="D228" s="76">
        <v>55.05</v>
      </c>
      <c r="E228" s="76">
        <v>50.86</v>
      </c>
      <c r="F228" s="76">
        <v>54.67</v>
      </c>
      <c r="G228" s="76">
        <v>43.22</v>
      </c>
      <c r="H228" s="76">
        <v>4.88</v>
      </c>
      <c r="I228" s="76">
        <v>0.25</v>
      </c>
    </row>
    <row r="229" spans="1:9" x14ac:dyDescent="0.55000000000000004">
      <c r="A229" s="78">
        <v>44403</v>
      </c>
      <c r="B229" s="76">
        <v>13.36</v>
      </c>
      <c r="C229" s="76">
        <v>13.46</v>
      </c>
      <c r="D229" s="76">
        <v>55.97</v>
      </c>
      <c r="E229" s="76">
        <v>50.92</v>
      </c>
      <c r="F229" s="76">
        <v>54.89</v>
      </c>
      <c r="G229" s="76">
        <v>43.57</v>
      </c>
      <c r="H229" s="76">
        <v>5.03</v>
      </c>
      <c r="I229" s="76">
        <v>0.25</v>
      </c>
    </row>
    <row r="230" spans="1:9" x14ac:dyDescent="0.55000000000000004">
      <c r="A230" s="78">
        <v>44404</v>
      </c>
      <c r="B230" s="76">
        <v>13.75</v>
      </c>
      <c r="C230" s="76">
        <v>13.68</v>
      </c>
      <c r="D230" s="76">
        <v>56.6</v>
      </c>
      <c r="E230" s="76">
        <v>51</v>
      </c>
      <c r="F230" s="76">
        <v>55.11</v>
      </c>
      <c r="G230" s="76">
        <v>43.91</v>
      </c>
      <c r="H230" s="76">
        <v>5.1100000000000003</v>
      </c>
      <c r="I230" s="76">
        <v>0.26</v>
      </c>
    </row>
    <row r="231" spans="1:9" x14ac:dyDescent="0.55000000000000004">
      <c r="A231" s="78">
        <v>44405</v>
      </c>
      <c r="B231" s="76">
        <v>14.18</v>
      </c>
      <c r="C231" s="76">
        <v>13.92</v>
      </c>
      <c r="D231" s="76">
        <v>57.22</v>
      </c>
      <c r="E231" s="76">
        <v>51.08</v>
      </c>
      <c r="F231" s="76">
        <v>55.36</v>
      </c>
      <c r="G231" s="76">
        <v>44.27</v>
      </c>
      <c r="H231" s="76">
        <v>5.18</v>
      </c>
      <c r="I231" s="76">
        <v>0.26</v>
      </c>
    </row>
    <row r="232" spans="1:9" x14ac:dyDescent="0.55000000000000004">
      <c r="A232" s="78">
        <v>44406</v>
      </c>
      <c r="B232" s="76">
        <v>14.59</v>
      </c>
      <c r="C232" s="76">
        <v>14.16</v>
      </c>
      <c r="D232" s="76">
        <v>57.83</v>
      </c>
      <c r="E232" s="76">
        <v>51.15</v>
      </c>
      <c r="F232" s="76">
        <v>55.62</v>
      </c>
      <c r="G232" s="76">
        <v>44.6</v>
      </c>
      <c r="H232" s="76">
        <v>5.31</v>
      </c>
      <c r="I232" s="76">
        <v>0.26</v>
      </c>
    </row>
    <row r="233" spans="1:9" x14ac:dyDescent="0.55000000000000004">
      <c r="A233" s="78">
        <v>44407</v>
      </c>
      <c r="B233" s="76">
        <v>14.99</v>
      </c>
      <c r="C233" s="76">
        <v>14.36</v>
      </c>
      <c r="D233" s="76">
        <v>58.4</v>
      </c>
      <c r="E233" s="76">
        <v>51.24</v>
      </c>
      <c r="F233" s="76">
        <v>55.87</v>
      </c>
      <c r="G233" s="76">
        <v>44.91</v>
      </c>
      <c r="H233" s="76">
        <v>5.39</v>
      </c>
      <c r="I233" s="76">
        <v>0.28000000000000003</v>
      </c>
    </row>
    <row r="234" spans="1:9" x14ac:dyDescent="0.55000000000000004">
      <c r="A234" s="78">
        <v>44408</v>
      </c>
      <c r="B234" s="76">
        <v>15.23</v>
      </c>
      <c r="C234" s="76">
        <v>14.54</v>
      </c>
      <c r="D234" s="76">
        <v>58.81</v>
      </c>
      <c r="E234" s="76">
        <v>51.3</v>
      </c>
      <c r="F234" s="76">
        <v>56.19</v>
      </c>
      <c r="G234" s="76">
        <v>45.19</v>
      </c>
      <c r="H234" s="76">
        <v>5.42</v>
      </c>
      <c r="I234" s="76">
        <v>0.28000000000000003</v>
      </c>
    </row>
    <row r="235" spans="1:9" x14ac:dyDescent="0.55000000000000004">
      <c r="A235" s="78">
        <v>44409</v>
      </c>
      <c r="B235" s="76">
        <v>15.37</v>
      </c>
      <c r="C235" s="76">
        <v>14.63</v>
      </c>
      <c r="D235" s="76">
        <v>59.14</v>
      </c>
      <c r="E235" s="76">
        <v>51.33</v>
      </c>
      <c r="F235" s="76">
        <v>56.36</v>
      </c>
      <c r="G235" s="76">
        <v>45.4</v>
      </c>
      <c r="H235" s="76">
        <v>5.52</v>
      </c>
      <c r="I235" s="76">
        <v>0.28000000000000003</v>
      </c>
    </row>
    <row r="236" spans="1:9" x14ac:dyDescent="0.55000000000000004">
      <c r="A236" s="78">
        <v>44410</v>
      </c>
      <c r="B236" s="76">
        <v>15.75</v>
      </c>
      <c r="C236" s="76">
        <v>14.82</v>
      </c>
      <c r="D236" s="76">
        <v>59.35</v>
      </c>
      <c r="E236" s="76">
        <v>51.4</v>
      </c>
      <c r="F236" s="76">
        <v>56.54</v>
      </c>
      <c r="G236" s="76">
        <v>45.65</v>
      </c>
      <c r="H236" s="76">
        <v>5.6</v>
      </c>
      <c r="I236" s="76">
        <v>0.28000000000000003</v>
      </c>
    </row>
    <row r="237" spans="1:9" x14ac:dyDescent="0.55000000000000004">
      <c r="A237" s="78">
        <v>44411</v>
      </c>
      <c r="B237" s="76">
        <v>16.190000000000001</v>
      </c>
      <c r="C237" s="76">
        <v>15.06</v>
      </c>
      <c r="D237" s="76">
        <v>59.98</v>
      </c>
      <c r="E237" s="76">
        <v>51.48</v>
      </c>
      <c r="F237" s="76">
        <v>56.75</v>
      </c>
      <c r="G237" s="76">
        <v>45.94</v>
      </c>
      <c r="H237" s="76">
        <v>5.78</v>
      </c>
      <c r="I237" s="76">
        <v>0.28000000000000003</v>
      </c>
    </row>
    <row r="238" spans="1:9" x14ac:dyDescent="0.55000000000000004">
      <c r="A238" s="78">
        <v>44412</v>
      </c>
      <c r="B238" s="76">
        <v>16.63</v>
      </c>
      <c r="C238" s="76">
        <v>15.31</v>
      </c>
      <c r="D238" s="76">
        <v>60.34</v>
      </c>
      <c r="E238" s="76">
        <v>51.55</v>
      </c>
      <c r="F238" s="76">
        <v>57</v>
      </c>
      <c r="G238" s="76">
        <v>46.31</v>
      </c>
      <c r="H238" s="76">
        <v>5.84</v>
      </c>
      <c r="I238" s="76">
        <v>0.28000000000000003</v>
      </c>
    </row>
    <row r="239" spans="1:9" x14ac:dyDescent="0.55000000000000004">
      <c r="A239" s="78">
        <v>44413</v>
      </c>
      <c r="B239" s="76">
        <v>17.100000000000001</v>
      </c>
      <c r="C239" s="76">
        <v>15.57</v>
      </c>
      <c r="D239" s="76">
        <v>60.75</v>
      </c>
      <c r="E239" s="76">
        <v>51.63</v>
      </c>
      <c r="F239" s="76">
        <v>57.25</v>
      </c>
      <c r="G239" s="76">
        <v>46.63</v>
      </c>
      <c r="H239" s="76">
        <v>5.93</v>
      </c>
      <c r="I239" s="76">
        <v>0.28000000000000003</v>
      </c>
    </row>
    <row r="240" spans="1:9" x14ac:dyDescent="0.55000000000000004">
      <c r="A240" s="78">
        <v>44414</v>
      </c>
      <c r="B240" s="76">
        <v>17.55</v>
      </c>
      <c r="C240" s="76">
        <v>15.8</v>
      </c>
      <c r="D240" s="76">
        <v>61.12</v>
      </c>
      <c r="E240" s="76">
        <v>51.73</v>
      </c>
      <c r="F240" s="76">
        <v>57.5</v>
      </c>
      <c r="G240" s="76">
        <v>46.86</v>
      </c>
      <c r="H240" s="76">
        <v>6.01</v>
      </c>
      <c r="I240" s="76">
        <v>0.28000000000000003</v>
      </c>
    </row>
    <row r="241" spans="1:9" x14ac:dyDescent="0.55000000000000004">
      <c r="A241" s="78">
        <v>44415</v>
      </c>
      <c r="B241" s="76">
        <v>17.88</v>
      </c>
      <c r="C241" s="76">
        <v>15.97</v>
      </c>
      <c r="D241" s="76">
        <v>61.39</v>
      </c>
      <c r="E241" s="76">
        <v>51.78</v>
      </c>
      <c r="F241" s="76">
        <v>57.81</v>
      </c>
      <c r="G241" s="76">
        <v>47.06</v>
      </c>
      <c r="H241" s="76">
        <v>6.1</v>
      </c>
      <c r="I241" s="76">
        <v>0.28000000000000003</v>
      </c>
    </row>
    <row r="242" spans="1:9" x14ac:dyDescent="0.55000000000000004">
      <c r="A242" s="78">
        <v>44416</v>
      </c>
      <c r="B242" s="76">
        <v>18.04</v>
      </c>
      <c r="C242" s="76">
        <v>16.059999999999999</v>
      </c>
      <c r="D242" s="76">
        <v>61.61</v>
      </c>
      <c r="E242" s="76">
        <v>51.82</v>
      </c>
      <c r="F242" s="76">
        <v>57.99</v>
      </c>
      <c r="G242" s="76">
        <v>47.23</v>
      </c>
      <c r="H242" s="76">
        <v>6.17</v>
      </c>
      <c r="I242" s="76">
        <v>0.28000000000000003</v>
      </c>
    </row>
    <row r="243" spans="1:9" x14ac:dyDescent="0.55000000000000004">
      <c r="A243" s="78">
        <v>44417</v>
      </c>
      <c r="B243" s="76">
        <v>18.46</v>
      </c>
      <c r="C243" s="76">
        <v>16.29</v>
      </c>
      <c r="D243" s="76">
        <v>62.01</v>
      </c>
      <c r="E243" s="76">
        <v>51.91</v>
      </c>
      <c r="F243" s="76">
        <v>58.19</v>
      </c>
      <c r="G243" s="76">
        <v>47.61</v>
      </c>
      <c r="H243" s="76">
        <v>6.44</v>
      </c>
      <c r="I243" s="76">
        <v>0.31</v>
      </c>
    </row>
    <row r="244" spans="1:9" x14ac:dyDescent="0.55000000000000004">
      <c r="A244" s="78">
        <v>44418</v>
      </c>
      <c r="B244" s="76">
        <v>18.97</v>
      </c>
      <c r="C244" s="76">
        <v>16.600000000000001</v>
      </c>
      <c r="D244" s="76">
        <v>62.3</v>
      </c>
      <c r="E244" s="76">
        <v>51.99</v>
      </c>
      <c r="F244" s="76">
        <v>58.41</v>
      </c>
      <c r="G244" s="76">
        <v>47.99</v>
      </c>
      <c r="H244" s="76">
        <v>6.53</v>
      </c>
      <c r="I244" s="76">
        <v>0.32</v>
      </c>
    </row>
    <row r="245" spans="1:9" x14ac:dyDescent="0.55000000000000004">
      <c r="A245" s="78">
        <v>44419</v>
      </c>
      <c r="B245" s="76">
        <v>19.48</v>
      </c>
      <c r="C245" s="76">
        <v>16.93</v>
      </c>
      <c r="D245" s="76">
        <v>62.59</v>
      </c>
      <c r="E245" s="76">
        <v>52.08</v>
      </c>
      <c r="F245" s="76">
        <v>58.66</v>
      </c>
      <c r="G245" s="76">
        <v>48.29</v>
      </c>
      <c r="H245" s="76">
        <v>6.63</v>
      </c>
      <c r="I245" s="76">
        <v>0.32</v>
      </c>
    </row>
    <row r="246" spans="1:9" x14ac:dyDescent="0.55000000000000004">
      <c r="A246" s="78">
        <v>44420</v>
      </c>
      <c r="B246" s="76">
        <v>20</v>
      </c>
      <c r="C246" s="76">
        <v>17.25</v>
      </c>
      <c r="D246" s="76">
        <v>62.9</v>
      </c>
      <c r="E246" s="76">
        <v>52.18</v>
      </c>
      <c r="F246" s="76">
        <v>58.95</v>
      </c>
      <c r="G246" s="76">
        <v>48.63</v>
      </c>
      <c r="H246" s="76">
        <v>6.7</v>
      </c>
      <c r="I246" s="76">
        <v>0.34</v>
      </c>
    </row>
    <row r="247" spans="1:9" x14ac:dyDescent="0.55000000000000004">
      <c r="A247" s="78">
        <v>44421</v>
      </c>
      <c r="B247" s="76">
        <v>20.54</v>
      </c>
      <c r="C247" s="76">
        <v>17.559999999999999</v>
      </c>
      <c r="D247" s="76">
        <v>63.2</v>
      </c>
      <c r="E247" s="76">
        <v>52.3</v>
      </c>
      <c r="F247" s="76">
        <v>59.2</v>
      </c>
      <c r="G247" s="76">
        <v>48.87</v>
      </c>
      <c r="H247" s="76">
        <v>6.85</v>
      </c>
      <c r="I247" s="76">
        <v>0.34</v>
      </c>
    </row>
    <row r="248" spans="1:9" x14ac:dyDescent="0.55000000000000004">
      <c r="A248" s="78">
        <v>44422</v>
      </c>
      <c r="B248" s="76">
        <v>20.83</v>
      </c>
      <c r="C248" s="76">
        <v>17.82</v>
      </c>
      <c r="D248" s="76">
        <v>63.44</v>
      </c>
      <c r="E248" s="76">
        <v>52.37</v>
      </c>
      <c r="F248" s="76">
        <v>59.49</v>
      </c>
      <c r="G248" s="76">
        <v>49.07</v>
      </c>
      <c r="H248" s="76">
        <v>6.95</v>
      </c>
      <c r="I248" s="76">
        <v>0.35</v>
      </c>
    </row>
    <row r="249" spans="1:9" x14ac:dyDescent="0.55000000000000004">
      <c r="A249" s="78">
        <v>44423</v>
      </c>
      <c r="B249" s="76">
        <v>20.98</v>
      </c>
      <c r="C249" s="76">
        <v>17.96</v>
      </c>
      <c r="D249" s="76">
        <v>63.65</v>
      </c>
      <c r="E249" s="76">
        <v>52.42</v>
      </c>
      <c r="F249" s="76">
        <v>59.68</v>
      </c>
      <c r="G249" s="76">
        <v>49.29</v>
      </c>
      <c r="H249" s="76">
        <v>7</v>
      </c>
      <c r="I249" s="76">
        <v>0.35</v>
      </c>
    </row>
    <row r="250" spans="1:9" x14ac:dyDescent="0.55000000000000004">
      <c r="A250" s="78">
        <v>44424</v>
      </c>
      <c r="B250" s="76">
        <v>21.49</v>
      </c>
      <c r="C250" s="76">
        <v>18.28</v>
      </c>
      <c r="D250" s="76">
        <v>63.99</v>
      </c>
      <c r="E250" s="76">
        <v>52.52</v>
      </c>
      <c r="F250" s="76">
        <v>59.88</v>
      </c>
      <c r="G250" s="76">
        <v>49.57</v>
      </c>
      <c r="H250" s="76">
        <v>7.11</v>
      </c>
      <c r="I250" s="76">
        <v>0.37</v>
      </c>
    </row>
    <row r="251" spans="1:9" x14ac:dyDescent="0.55000000000000004">
      <c r="A251" s="78">
        <v>44425</v>
      </c>
      <c r="B251" s="76">
        <v>21.99</v>
      </c>
      <c r="C251" s="76">
        <v>18.670000000000002</v>
      </c>
      <c r="D251" s="76">
        <v>64.28</v>
      </c>
      <c r="E251" s="76">
        <v>52.63</v>
      </c>
      <c r="F251" s="76">
        <v>60.09</v>
      </c>
      <c r="G251" s="76">
        <v>49.95</v>
      </c>
      <c r="H251" s="76">
        <v>7.22</v>
      </c>
      <c r="I251" s="76">
        <v>0.37</v>
      </c>
    </row>
    <row r="252" spans="1:9" x14ac:dyDescent="0.55000000000000004">
      <c r="A252" s="78">
        <v>44426</v>
      </c>
      <c r="B252" s="76">
        <v>22.55</v>
      </c>
      <c r="C252" s="76">
        <v>18.68</v>
      </c>
      <c r="D252" s="76">
        <v>64.52</v>
      </c>
      <c r="E252" s="76">
        <v>52.75</v>
      </c>
      <c r="F252" s="76">
        <v>60.34</v>
      </c>
      <c r="G252" s="76">
        <v>50.25</v>
      </c>
      <c r="H252" s="76">
        <v>7.31</v>
      </c>
      <c r="I252" s="76">
        <v>0.38</v>
      </c>
    </row>
    <row r="253" spans="1:9" x14ac:dyDescent="0.55000000000000004">
      <c r="A253" s="78">
        <v>44427</v>
      </c>
      <c r="B253" s="76">
        <v>23.11</v>
      </c>
      <c r="C253" s="76">
        <v>18.850000000000001</v>
      </c>
      <c r="D253" s="76">
        <v>64.78</v>
      </c>
      <c r="E253" s="76">
        <v>52.86</v>
      </c>
      <c r="F253" s="76">
        <v>60.6</v>
      </c>
      <c r="G253" s="76">
        <v>50.55</v>
      </c>
      <c r="H253" s="76">
        <v>7.41</v>
      </c>
      <c r="I253" s="76">
        <v>0.38</v>
      </c>
    </row>
    <row r="254" spans="1:9" x14ac:dyDescent="0.55000000000000004">
      <c r="A254" s="78">
        <v>44428</v>
      </c>
      <c r="B254" s="76">
        <v>23.67</v>
      </c>
      <c r="C254" s="76">
        <v>19.239999999999998</v>
      </c>
      <c r="D254" s="76">
        <v>65.02</v>
      </c>
      <c r="E254" s="76">
        <v>53.01</v>
      </c>
      <c r="F254" s="76">
        <v>60.84</v>
      </c>
      <c r="G254" s="76">
        <v>50.78</v>
      </c>
      <c r="H254" s="76">
        <v>7.58</v>
      </c>
      <c r="I254" s="76">
        <v>0.46</v>
      </c>
    </row>
    <row r="255" spans="1:9" x14ac:dyDescent="0.55000000000000004">
      <c r="A255" s="78">
        <v>44429</v>
      </c>
      <c r="B255" s="76">
        <v>24.01</v>
      </c>
      <c r="C255" s="76">
        <v>19.55</v>
      </c>
      <c r="D255" s="76">
        <v>65.22</v>
      </c>
      <c r="E255" s="76">
        <v>53.1</v>
      </c>
      <c r="F255" s="76">
        <v>61.13</v>
      </c>
      <c r="G255" s="76">
        <v>50.93</v>
      </c>
      <c r="H255" s="76">
        <v>7.66</v>
      </c>
      <c r="I255" s="76">
        <v>0.46</v>
      </c>
    </row>
    <row r="256" spans="1:9" x14ac:dyDescent="0.55000000000000004">
      <c r="A256" s="78">
        <v>44430</v>
      </c>
      <c r="B256" s="76">
        <v>24.2</v>
      </c>
      <c r="C256" s="76">
        <v>19.73</v>
      </c>
      <c r="D256" s="76">
        <v>65.37</v>
      </c>
      <c r="E256" s="76">
        <v>53.15</v>
      </c>
      <c r="F256" s="76">
        <v>61.3</v>
      </c>
      <c r="G256" s="76">
        <v>51.2</v>
      </c>
      <c r="H256" s="76">
        <v>7.75</v>
      </c>
      <c r="I256" s="76">
        <v>0.47</v>
      </c>
    </row>
    <row r="257" spans="1:9" x14ac:dyDescent="0.55000000000000004">
      <c r="A257" s="78">
        <v>44431</v>
      </c>
      <c r="B257" s="76">
        <v>24.7</v>
      </c>
      <c r="C257" s="76">
        <v>20.11</v>
      </c>
      <c r="D257" s="76">
        <v>65.61</v>
      </c>
      <c r="E257" s="76">
        <v>53.27</v>
      </c>
      <c r="F257" s="76">
        <v>61.49</v>
      </c>
      <c r="G257" s="76">
        <v>51.48</v>
      </c>
      <c r="H257" s="76">
        <v>7.81</v>
      </c>
      <c r="I257" s="76">
        <v>0.49</v>
      </c>
    </row>
    <row r="258" spans="1:9" x14ac:dyDescent="0.55000000000000004">
      <c r="A258" s="78">
        <v>44432</v>
      </c>
      <c r="B258" s="76">
        <v>25.24</v>
      </c>
      <c r="C258" s="76">
        <v>20.57</v>
      </c>
      <c r="D258" s="76">
        <v>65.83</v>
      </c>
      <c r="E258" s="76">
        <v>53.4</v>
      </c>
      <c r="F258" s="76">
        <v>61.68</v>
      </c>
      <c r="G258" s="76">
        <v>51.93</v>
      </c>
      <c r="H258" s="76">
        <v>7.98</v>
      </c>
      <c r="I258" s="76">
        <v>0.5</v>
      </c>
    </row>
    <row r="259" spans="1:9" x14ac:dyDescent="0.55000000000000004">
      <c r="A259" s="78">
        <v>44433</v>
      </c>
      <c r="B259" s="76">
        <v>25.83</v>
      </c>
      <c r="C259" s="76">
        <v>21.09</v>
      </c>
      <c r="D259" s="76">
        <v>66.02</v>
      </c>
      <c r="E259" s="76">
        <v>53.53</v>
      </c>
      <c r="F259" s="76">
        <v>61.92</v>
      </c>
      <c r="G259" s="76">
        <v>52.18</v>
      </c>
      <c r="H259" s="76">
        <v>8.16</v>
      </c>
      <c r="I259" s="76">
        <v>0.52</v>
      </c>
    </row>
    <row r="260" spans="1:9" x14ac:dyDescent="0.55000000000000004">
      <c r="A260" s="78">
        <v>44434</v>
      </c>
      <c r="B260" s="76">
        <v>26.4</v>
      </c>
      <c r="C260" s="76">
        <v>21.59</v>
      </c>
      <c r="D260" s="76">
        <v>66.23</v>
      </c>
      <c r="E260" s="76">
        <v>53.66</v>
      </c>
      <c r="F260" s="76">
        <v>62.13</v>
      </c>
      <c r="G260" s="76">
        <v>52.53</v>
      </c>
      <c r="H260" s="76">
        <v>8.2799999999999994</v>
      </c>
      <c r="I260" s="76">
        <v>0.52</v>
      </c>
    </row>
    <row r="261" spans="1:9" x14ac:dyDescent="0.55000000000000004">
      <c r="A261" s="78">
        <v>44435</v>
      </c>
      <c r="B261" s="76">
        <v>26.95</v>
      </c>
      <c r="C261" s="76">
        <v>22.07</v>
      </c>
      <c r="D261" s="76">
        <v>66.430000000000007</v>
      </c>
      <c r="E261" s="76">
        <v>53.82</v>
      </c>
      <c r="F261" s="76">
        <v>62.33</v>
      </c>
      <c r="G261" s="76">
        <v>52.77</v>
      </c>
      <c r="H261" s="76">
        <v>8.4600000000000009</v>
      </c>
      <c r="I261" s="76">
        <v>0.53</v>
      </c>
    </row>
    <row r="262" spans="1:9" x14ac:dyDescent="0.55000000000000004">
      <c r="A262" s="78">
        <v>44436</v>
      </c>
      <c r="B262" s="76">
        <v>27.32</v>
      </c>
      <c r="C262" s="76">
        <v>22.51</v>
      </c>
      <c r="D262" s="76">
        <v>66.569999999999993</v>
      </c>
      <c r="E262" s="76">
        <v>53.92</v>
      </c>
      <c r="F262" s="76">
        <v>62.52</v>
      </c>
      <c r="G262" s="76">
        <v>52.93</v>
      </c>
      <c r="H262" s="76">
        <v>8.59</v>
      </c>
      <c r="I262" s="76">
        <v>0.53</v>
      </c>
    </row>
    <row r="263" spans="1:9" x14ac:dyDescent="0.55000000000000004">
      <c r="A263" s="78">
        <v>44437</v>
      </c>
      <c r="B263" s="76">
        <v>27.51</v>
      </c>
      <c r="C263" s="76">
        <v>22.73</v>
      </c>
      <c r="D263" s="76">
        <v>66.7</v>
      </c>
      <c r="E263" s="76">
        <v>53.99</v>
      </c>
      <c r="F263" s="76">
        <v>62.64</v>
      </c>
      <c r="G263" s="76">
        <v>53.23</v>
      </c>
      <c r="H263" s="76">
        <v>8.8000000000000007</v>
      </c>
      <c r="I263" s="76">
        <v>0.56000000000000005</v>
      </c>
    </row>
    <row r="264" spans="1:9" x14ac:dyDescent="0.55000000000000004">
      <c r="A264" s="78">
        <v>44438</v>
      </c>
      <c r="B264" s="76">
        <v>28.01</v>
      </c>
      <c r="C264" s="76">
        <v>23.2</v>
      </c>
      <c r="D264" s="76">
        <v>66.91</v>
      </c>
      <c r="E264" s="76">
        <v>54.12</v>
      </c>
      <c r="F264" s="76">
        <v>62.74</v>
      </c>
      <c r="G264" s="76">
        <v>53.52</v>
      </c>
      <c r="H264" s="76">
        <v>8.91</v>
      </c>
      <c r="I264" s="76">
        <v>0.59</v>
      </c>
    </row>
    <row r="265" spans="1:9" x14ac:dyDescent="0.55000000000000004">
      <c r="A265" s="78">
        <v>44439</v>
      </c>
      <c r="B265" s="76">
        <v>28.58</v>
      </c>
      <c r="C265" s="76">
        <v>23.73</v>
      </c>
      <c r="D265" s="76">
        <v>67.040000000000006</v>
      </c>
      <c r="E265" s="76">
        <v>54.24</v>
      </c>
      <c r="F265" s="76">
        <v>62.91</v>
      </c>
      <c r="G265" s="76">
        <v>53.86</v>
      </c>
      <c r="H265" s="76">
        <v>9.09</v>
      </c>
      <c r="I265" s="76">
        <v>0.59</v>
      </c>
    </row>
    <row r="266" spans="1:9" x14ac:dyDescent="0.55000000000000004">
      <c r="A266" s="78">
        <v>44440</v>
      </c>
      <c r="B266" s="76">
        <v>29.13</v>
      </c>
      <c r="C266" s="76">
        <v>24.28</v>
      </c>
      <c r="D266" s="76">
        <v>67.209999999999994</v>
      </c>
      <c r="E266" s="76">
        <v>54.37</v>
      </c>
      <c r="F266" s="76">
        <v>63.08</v>
      </c>
      <c r="G266" s="76">
        <v>54.15</v>
      </c>
      <c r="H266" s="76">
        <v>9.2899999999999991</v>
      </c>
      <c r="I266" s="76">
        <v>0.61</v>
      </c>
    </row>
    <row r="267" spans="1:9" x14ac:dyDescent="0.55000000000000004">
      <c r="A267" s="78">
        <v>44441</v>
      </c>
      <c r="B267" s="76">
        <v>29.68</v>
      </c>
      <c r="C267" s="76">
        <v>24.77</v>
      </c>
      <c r="D267" s="76">
        <v>67.349999999999994</v>
      </c>
      <c r="E267" s="76">
        <v>54.49</v>
      </c>
      <c r="F267" s="76">
        <v>63.25</v>
      </c>
      <c r="G267" s="76">
        <v>54.41</v>
      </c>
      <c r="H267" s="76">
        <v>9.43</v>
      </c>
      <c r="I267" s="76">
        <v>0.61</v>
      </c>
    </row>
    <row r="268" spans="1:9" x14ac:dyDescent="0.55000000000000004">
      <c r="A268" s="78">
        <v>44442</v>
      </c>
      <c r="B268" s="76">
        <v>30.22</v>
      </c>
      <c r="C268" s="76">
        <v>25.28</v>
      </c>
      <c r="D268" s="76">
        <v>67.510000000000005</v>
      </c>
      <c r="E268" s="76">
        <v>54.64</v>
      </c>
      <c r="F268" s="76">
        <v>63.41</v>
      </c>
      <c r="G268" s="76">
        <v>54.63</v>
      </c>
      <c r="H268" s="76">
        <v>9.5299999999999994</v>
      </c>
      <c r="I268" s="76">
        <v>0.61</v>
      </c>
    </row>
    <row r="269" spans="1:9" x14ac:dyDescent="0.55000000000000004">
      <c r="A269" s="78">
        <v>44443</v>
      </c>
      <c r="B269" s="76">
        <v>30.55</v>
      </c>
      <c r="C269" s="76">
        <v>25.72</v>
      </c>
      <c r="D269" s="76">
        <v>67.64</v>
      </c>
      <c r="E269" s="76">
        <v>54.72</v>
      </c>
      <c r="F269" s="76">
        <v>63.6</v>
      </c>
      <c r="G269" s="76">
        <v>54.76</v>
      </c>
      <c r="H269" s="76">
        <v>9.67</v>
      </c>
      <c r="I269" s="76">
        <v>0.62</v>
      </c>
    </row>
    <row r="270" spans="1:9" x14ac:dyDescent="0.55000000000000004">
      <c r="A270" s="78">
        <v>44444</v>
      </c>
      <c r="B270" s="76">
        <v>30.73</v>
      </c>
      <c r="C270" s="76">
        <v>25.95</v>
      </c>
      <c r="D270" s="76">
        <v>67.73</v>
      </c>
      <c r="E270" s="76">
        <v>54.77</v>
      </c>
      <c r="F270" s="76">
        <v>63.71</v>
      </c>
      <c r="G270" s="76">
        <v>54.94</v>
      </c>
      <c r="H270" s="76">
        <v>9.8800000000000008</v>
      </c>
      <c r="I270" s="76">
        <v>0.63</v>
      </c>
    </row>
    <row r="271" spans="1:9" x14ac:dyDescent="0.55000000000000004">
      <c r="A271" s="78">
        <v>44445</v>
      </c>
      <c r="B271" s="76">
        <v>31.2</v>
      </c>
      <c r="C271" s="76">
        <v>26.38</v>
      </c>
      <c r="D271" s="76">
        <v>67.790000000000006</v>
      </c>
      <c r="E271" s="76">
        <v>54.8</v>
      </c>
      <c r="F271" s="76">
        <v>63.83</v>
      </c>
      <c r="G271" s="76">
        <v>55.2</v>
      </c>
      <c r="H271" s="76">
        <v>10</v>
      </c>
      <c r="I271" s="76">
        <v>0.66</v>
      </c>
    </row>
    <row r="272" spans="1:9" x14ac:dyDescent="0.55000000000000004">
      <c r="A272" s="78">
        <v>44446</v>
      </c>
      <c r="B272" s="76">
        <v>31.75</v>
      </c>
      <c r="C272" s="76">
        <v>26.84</v>
      </c>
      <c r="D272" s="76">
        <v>67.95</v>
      </c>
      <c r="E272" s="76">
        <v>54.94</v>
      </c>
      <c r="F272" s="76">
        <v>63.95</v>
      </c>
      <c r="G272" s="76">
        <v>55.52</v>
      </c>
      <c r="H272" s="76">
        <v>10.16</v>
      </c>
      <c r="I272" s="76">
        <v>0.67</v>
      </c>
    </row>
    <row r="273" spans="1:9" x14ac:dyDescent="0.55000000000000004">
      <c r="A273" s="78">
        <v>44447</v>
      </c>
      <c r="B273" s="76">
        <v>32.299999999999997</v>
      </c>
      <c r="C273" s="76">
        <v>27.2</v>
      </c>
      <c r="D273" s="76">
        <v>68.069999999999993</v>
      </c>
      <c r="E273" s="76">
        <v>55.06</v>
      </c>
      <c r="F273" s="76">
        <v>64.08</v>
      </c>
      <c r="G273" s="76">
        <v>55.75</v>
      </c>
      <c r="H273" s="76">
        <v>10.43</v>
      </c>
      <c r="I273" s="76">
        <v>0.7</v>
      </c>
    </row>
    <row r="274" spans="1:9" x14ac:dyDescent="0.55000000000000004">
      <c r="A274" s="78">
        <v>44448</v>
      </c>
      <c r="B274" s="76">
        <v>32.89</v>
      </c>
      <c r="C274" s="76">
        <v>27.5</v>
      </c>
      <c r="D274" s="76">
        <v>68.209999999999994</v>
      </c>
      <c r="E274" s="76">
        <v>55.18</v>
      </c>
      <c r="F274" s="76">
        <v>64.22</v>
      </c>
      <c r="G274" s="76">
        <v>55.97</v>
      </c>
      <c r="H274" s="76">
        <v>10.69</v>
      </c>
      <c r="I274" s="76">
        <v>0.7</v>
      </c>
    </row>
    <row r="275" spans="1:9" x14ac:dyDescent="0.55000000000000004">
      <c r="A275" s="78">
        <v>44449</v>
      </c>
      <c r="B275" s="76">
        <v>33.47</v>
      </c>
      <c r="C275" s="76">
        <v>27.92</v>
      </c>
      <c r="D275" s="76">
        <v>68.349999999999994</v>
      </c>
      <c r="E275" s="76">
        <v>55.33</v>
      </c>
      <c r="F275" s="76">
        <v>64.36</v>
      </c>
      <c r="G275" s="76">
        <v>56.16</v>
      </c>
      <c r="H275" s="76">
        <v>10.78</v>
      </c>
      <c r="I275" s="76">
        <v>0.7</v>
      </c>
    </row>
    <row r="276" spans="1:9" x14ac:dyDescent="0.55000000000000004">
      <c r="A276" s="78">
        <v>44450</v>
      </c>
      <c r="B276" s="76">
        <v>33.82</v>
      </c>
      <c r="C276" s="76">
        <v>28.37</v>
      </c>
      <c r="D276" s="76">
        <v>68.47</v>
      </c>
      <c r="E276" s="76">
        <v>55.43</v>
      </c>
      <c r="F276" s="76">
        <v>64.5</v>
      </c>
      <c r="G276" s="76">
        <v>56.29</v>
      </c>
      <c r="H276" s="76">
        <v>11</v>
      </c>
      <c r="I276" s="76">
        <v>0.71</v>
      </c>
    </row>
    <row r="277" spans="1:9" x14ac:dyDescent="0.55000000000000004">
      <c r="A277" s="78">
        <v>44451</v>
      </c>
      <c r="B277" s="76">
        <v>34.020000000000003</v>
      </c>
      <c r="C277" s="76">
        <v>28.64</v>
      </c>
      <c r="D277" s="76">
        <v>68.56</v>
      </c>
      <c r="E277" s="76">
        <v>55.48</v>
      </c>
      <c r="F277" s="76">
        <v>64.58</v>
      </c>
      <c r="G277" s="76">
        <v>56.53</v>
      </c>
      <c r="H277" s="76">
        <v>11.21</v>
      </c>
      <c r="I277" s="76">
        <v>0.72</v>
      </c>
    </row>
    <row r="278" spans="1:9" x14ac:dyDescent="0.55000000000000004">
      <c r="A278" s="78">
        <v>44452</v>
      </c>
      <c r="B278" s="76">
        <v>34.590000000000003</v>
      </c>
      <c r="C278" s="76">
        <v>29.04</v>
      </c>
      <c r="D278" s="76">
        <v>68.709999999999994</v>
      </c>
      <c r="E278" s="76">
        <v>55.59</v>
      </c>
      <c r="F278" s="76">
        <v>64.67</v>
      </c>
      <c r="G278" s="76">
        <v>56.78</v>
      </c>
      <c r="H278" s="76">
        <v>11.38</v>
      </c>
      <c r="I278" s="76">
        <v>0.74</v>
      </c>
    </row>
    <row r="279" spans="1:9" x14ac:dyDescent="0.55000000000000004">
      <c r="A279" s="78">
        <v>44453</v>
      </c>
      <c r="B279" s="76">
        <v>35.159999999999997</v>
      </c>
      <c r="C279" s="76">
        <v>29.49</v>
      </c>
      <c r="D279" s="76">
        <v>68.81</v>
      </c>
      <c r="E279" s="76">
        <v>55.71</v>
      </c>
      <c r="F279" s="76">
        <v>64.77</v>
      </c>
      <c r="G279" s="76">
        <v>57.01</v>
      </c>
      <c r="H279" s="76">
        <v>11.49</v>
      </c>
      <c r="I279" s="76">
        <v>0.92</v>
      </c>
    </row>
    <row r="280" spans="1:9" x14ac:dyDescent="0.55000000000000004">
      <c r="A280" s="78">
        <v>44454</v>
      </c>
      <c r="B280" s="76">
        <v>35.74</v>
      </c>
      <c r="C280" s="76">
        <v>29.95</v>
      </c>
      <c r="D280" s="76">
        <v>68.930000000000007</v>
      </c>
      <c r="E280" s="76">
        <v>55.83</v>
      </c>
      <c r="F280" s="76">
        <v>64.86</v>
      </c>
      <c r="G280" s="76">
        <v>57.24</v>
      </c>
      <c r="H280" s="76">
        <v>11.67</v>
      </c>
      <c r="I280" s="76">
        <v>0.93</v>
      </c>
    </row>
    <row r="281" spans="1:9" x14ac:dyDescent="0.55000000000000004">
      <c r="A281" s="78">
        <v>44455</v>
      </c>
      <c r="B281" s="76">
        <v>36.299999999999997</v>
      </c>
      <c r="C281" s="76">
        <v>30.42</v>
      </c>
      <c r="D281" s="76">
        <v>69.069999999999993</v>
      </c>
      <c r="E281" s="76">
        <v>55.94</v>
      </c>
      <c r="F281" s="76">
        <v>64.95</v>
      </c>
      <c r="G281" s="76">
        <v>57.46</v>
      </c>
      <c r="H281" s="76">
        <v>11.87</v>
      </c>
      <c r="I281" s="76">
        <v>0.93</v>
      </c>
    </row>
    <row r="282" spans="1:9" x14ac:dyDescent="0.55000000000000004">
      <c r="A282" s="78">
        <v>44456</v>
      </c>
      <c r="B282" s="76">
        <v>36.950000000000003</v>
      </c>
      <c r="C282" s="76">
        <v>30.96</v>
      </c>
      <c r="D282" s="76">
        <v>69.22</v>
      </c>
      <c r="E282" s="76">
        <v>56.09</v>
      </c>
      <c r="F282" s="76">
        <v>65.040000000000006</v>
      </c>
      <c r="G282" s="76">
        <v>57.64</v>
      </c>
      <c r="H282" s="76">
        <v>12.01</v>
      </c>
      <c r="I282" s="76">
        <v>0.95</v>
      </c>
    </row>
    <row r="283" spans="1:9" x14ac:dyDescent="0.55000000000000004">
      <c r="A283" s="78">
        <v>44457</v>
      </c>
      <c r="B283" s="76">
        <v>37.35</v>
      </c>
      <c r="C283" s="76">
        <v>31.44</v>
      </c>
      <c r="D283" s="76">
        <v>69.33</v>
      </c>
      <c r="E283" s="76">
        <v>56.17</v>
      </c>
      <c r="F283" s="76">
        <v>65.150000000000006</v>
      </c>
      <c r="G283" s="76">
        <v>57.76</v>
      </c>
      <c r="H283" s="76">
        <v>12.31</v>
      </c>
      <c r="I283" s="76">
        <v>0.99</v>
      </c>
    </row>
    <row r="284" spans="1:9" x14ac:dyDescent="0.55000000000000004">
      <c r="A284" s="78">
        <v>44458</v>
      </c>
      <c r="B284" s="76">
        <v>37.619999999999997</v>
      </c>
      <c r="C284" s="76">
        <v>31.68</v>
      </c>
      <c r="D284" s="76">
        <v>69.42</v>
      </c>
      <c r="E284" s="76">
        <v>56.22</v>
      </c>
      <c r="F284" s="76">
        <v>65.2</v>
      </c>
      <c r="G284" s="76">
        <v>57.87</v>
      </c>
      <c r="H284" s="76">
        <v>12.51</v>
      </c>
      <c r="I284" s="76">
        <v>1.02</v>
      </c>
    </row>
    <row r="285" spans="1:9" x14ac:dyDescent="0.55000000000000004">
      <c r="A285" s="78">
        <v>44459</v>
      </c>
      <c r="B285" s="76">
        <v>38.21</v>
      </c>
      <c r="C285" s="76">
        <v>32.19</v>
      </c>
      <c r="D285" s="76">
        <v>69.599999999999994</v>
      </c>
      <c r="E285" s="76">
        <v>56.33</v>
      </c>
      <c r="F285" s="76">
        <v>65.27</v>
      </c>
      <c r="G285" s="76">
        <v>58.14</v>
      </c>
      <c r="H285" s="76">
        <v>12.68</v>
      </c>
      <c r="I285" s="76">
        <v>1.05</v>
      </c>
    </row>
    <row r="286" spans="1:9" x14ac:dyDescent="0.55000000000000004">
      <c r="A286" s="78">
        <v>44460</v>
      </c>
      <c r="B286" s="76">
        <v>38.85</v>
      </c>
      <c r="C286" s="76">
        <v>32.71</v>
      </c>
      <c r="D286" s="76">
        <v>69.73</v>
      </c>
      <c r="E286" s="76">
        <v>56.43</v>
      </c>
      <c r="F286" s="76">
        <v>65.33</v>
      </c>
      <c r="G286" s="76">
        <v>58.36</v>
      </c>
      <c r="H286" s="76">
        <v>12.86</v>
      </c>
      <c r="I286" s="76">
        <v>1.05</v>
      </c>
    </row>
    <row r="287" spans="1:9" x14ac:dyDescent="0.55000000000000004">
      <c r="A287" s="78">
        <v>44461</v>
      </c>
      <c r="B287" s="76">
        <v>39.49</v>
      </c>
      <c r="C287" s="76">
        <v>33.21</v>
      </c>
      <c r="D287" s="76">
        <v>69.86</v>
      </c>
      <c r="E287" s="76">
        <v>56.53</v>
      </c>
      <c r="F287" s="76">
        <v>65.400000000000006</v>
      </c>
      <c r="G287" s="76">
        <v>58.49</v>
      </c>
      <c r="H287" s="76">
        <v>13.01</v>
      </c>
      <c r="I287" s="76">
        <v>1.0900000000000001</v>
      </c>
    </row>
    <row r="288" spans="1:9" x14ac:dyDescent="0.55000000000000004">
      <c r="A288" s="78">
        <v>44462</v>
      </c>
      <c r="B288" s="76">
        <v>40.15</v>
      </c>
      <c r="C288" s="76">
        <v>33.770000000000003</v>
      </c>
      <c r="D288" s="76">
        <v>70.02</v>
      </c>
      <c r="E288" s="76">
        <v>56.63</v>
      </c>
      <c r="F288" s="76">
        <v>65.459999999999994</v>
      </c>
      <c r="G288" s="76">
        <v>58.72</v>
      </c>
      <c r="H288" s="76">
        <v>13.2</v>
      </c>
      <c r="I288" s="76">
        <v>1.1000000000000001</v>
      </c>
    </row>
    <row r="289" spans="1:9" x14ac:dyDescent="0.55000000000000004">
      <c r="A289" s="78">
        <v>44463</v>
      </c>
      <c r="B289" s="76">
        <v>40.799999999999997</v>
      </c>
      <c r="C289" s="76">
        <v>34.39</v>
      </c>
      <c r="D289" s="76">
        <v>70.2</v>
      </c>
      <c r="E289" s="76">
        <v>56.76</v>
      </c>
      <c r="F289" s="76">
        <v>65.53</v>
      </c>
      <c r="G289" s="76">
        <v>58.88</v>
      </c>
      <c r="H289" s="76">
        <v>13.39</v>
      </c>
      <c r="I289" s="76">
        <v>1.1000000000000001</v>
      </c>
    </row>
    <row r="290" spans="1:9" x14ac:dyDescent="0.55000000000000004">
      <c r="A290" s="78">
        <v>44464</v>
      </c>
      <c r="B290" s="76">
        <v>41.24</v>
      </c>
      <c r="C290" s="76">
        <v>35.020000000000003</v>
      </c>
      <c r="D290" s="76">
        <v>70.319999999999993</v>
      </c>
      <c r="E290" s="76">
        <v>56.83</v>
      </c>
      <c r="F290" s="76">
        <v>65.599999999999994</v>
      </c>
      <c r="G290" s="76">
        <v>58.98</v>
      </c>
      <c r="H290" s="76">
        <v>13.55</v>
      </c>
      <c r="I290" s="76">
        <v>1.1000000000000001</v>
      </c>
    </row>
    <row r="291" spans="1:9" x14ac:dyDescent="0.55000000000000004">
      <c r="A291" s="78">
        <v>44465</v>
      </c>
      <c r="B291" s="76">
        <v>41.51</v>
      </c>
      <c r="C291" s="76">
        <v>35.340000000000003</v>
      </c>
      <c r="D291" s="76">
        <v>70.430000000000007</v>
      </c>
      <c r="E291" s="76">
        <v>56.87</v>
      </c>
      <c r="F291" s="76">
        <v>65.63</v>
      </c>
      <c r="G291" s="76">
        <v>59.23</v>
      </c>
      <c r="H291" s="76">
        <v>13.66</v>
      </c>
      <c r="I291" s="76">
        <v>1.1399999999999999</v>
      </c>
    </row>
    <row r="292" spans="1:9" x14ac:dyDescent="0.55000000000000004">
      <c r="A292" s="78">
        <v>44466</v>
      </c>
      <c r="B292" s="76">
        <v>42.12</v>
      </c>
      <c r="C292" s="76">
        <v>35.9</v>
      </c>
      <c r="D292" s="76">
        <v>70.59</v>
      </c>
      <c r="E292" s="76">
        <v>56.94</v>
      </c>
      <c r="F292" s="76">
        <v>65.680000000000007</v>
      </c>
      <c r="G292" s="76">
        <v>59.46</v>
      </c>
      <c r="H292" s="76">
        <v>14.04</v>
      </c>
      <c r="I292" s="76">
        <v>1.1599999999999999</v>
      </c>
    </row>
    <row r="293" spans="1:9" x14ac:dyDescent="0.55000000000000004">
      <c r="A293" s="78">
        <v>44467</v>
      </c>
      <c r="B293" s="76">
        <v>42.81</v>
      </c>
      <c r="C293" s="76">
        <v>36.51</v>
      </c>
      <c r="D293" s="76">
        <v>70.7</v>
      </c>
      <c r="E293" s="76">
        <v>57.03</v>
      </c>
      <c r="F293" s="76">
        <v>65.73</v>
      </c>
      <c r="G293" s="76">
        <v>59.72</v>
      </c>
      <c r="H293" s="76">
        <v>14.17</v>
      </c>
      <c r="I293" s="76">
        <v>1.17</v>
      </c>
    </row>
    <row r="294" spans="1:9" x14ac:dyDescent="0.55000000000000004">
      <c r="A294" s="78">
        <v>44468</v>
      </c>
      <c r="B294" s="76">
        <v>43.44</v>
      </c>
      <c r="C294" s="76">
        <v>37.04</v>
      </c>
      <c r="D294" s="76">
        <v>70.83</v>
      </c>
      <c r="E294" s="76">
        <v>57.13</v>
      </c>
      <c r="F294" s="76">
        <v>65.78</v>
      </c>
      <c r="G294" s="76">
        <v>59.93</v>
      </c>
      <c r="H294" s="76">
        <v>14.32</v>
      </c>
      <c r="I294" s="76">
        <v>1.19</v>
      </c>
    </row>
    <row r="295" spans="1:9" x14ac:dyDescent="0.55000000000000004">
      <c r="A295" s="78">
        <v>44469</v>
      </c>
      <c r="B295" s="76">
        <v>44.15</v>
      </c>
      <c r="C295" s="76">
        <v>37.67</v>
      </c>
      <c r="D295" s="76">
        <v>70.98</v>
      </c>
      <c r="E295" s="76">
        <v>57.22</v>
      </c>
      <c r="F295" s="76">
        <v>65.83</v>
      </c>
      <c r="G295" s="76">
        <v>60.16</v>
      </c>
      <c r="H295" s="76">
        <v>14.53</v>
      </c>
      <c r="I295" s="76">
        <v>1.19</v>
      </c>
    </row>
    <row r="296" spans="1:9" x14ac:dyDescent="0.55000000000000004">
      <c r="A296" s="78">
        <v>44470</v>
      </c>
      <c r="B296" s="76">
        <v>44.87</v>
      </c>
      <c r="C296" s="76">
        <v>38.36</v>
      </c>
      <c r="D296" s="76">
        <v>71.12</v>
      </c>
      <c r="E296" s="76">
        <v>57.34</v>
      </c>
      <c r="F296" s="76">
        <v>65.88</v>
      </c>
      <c r="G296" s="76">
        <v>60.35</v>
      </c>
      <c r="H296" s="76">
        <v>14.67</v>
      </c>
      <c r="I296" s="76">
        <v>1.2</v>
      </c>
    </row>
    <row r="297" spans="1:9" x14ac:dyDescent="0.55000000000000004">
      <c r="A297" s="78">
        <v>44471</v>
      </c>
      <c r="B297" s="76">
        <v>45.33</v>
      </c>
      <c r="C297" s="76">
        <v>39.090000000000003</v>
      </c>
      <c r="D297" s="76">
        <v>71.22</v>
      </c>
      <c r="E297" s="76">
        <v>57.4</v>
      </c>
      <c r="F297" s="76">
        <v>65.930000000000007</v>
      </c>
      <c r="G297" s="76">
        <v>60.46</v>
      </c>
      <c r="H297" s="76">
        <v>14.83</v>
      </c>
      <c r="I297" s="76">
        <v>1.2</v>
      </c>
    </row>
    <row r="298" spans="1:9" x14ac:dyDescent="0.55000000000000004">
      <c r="A298" s="78">
        <v>44472</v>
      </c>
      <c r="B298" s="76">
        <v>45.63</v>
      </c>
      <c r="C298" s="76">
        <v>39.49</v>
      </c>
      <c r="D298" s="76">
        <v>71.3</v>
      </c>
      <c r="E298" s="76">
        <v>57.44</v>
      </c>
      <c r="F298" s="76">
        <v>65.959999999999994</v>
      </c>
      <c r="G298" s="76">
        <v>60.67</v>
      </c>
      <c r="H298" s="76">
        <v>14.99</v>
      </c>
      <c r="I298" s="76">
        <v>1.2</v>
      </c>
    </row>
    <row r="299" spans="1:9" x14ac:dyDescent="0.55000000000000004">
      <c r="A299" s="78">
        <v>44473</v>
      </c>
      <c r="B299" s="76">
        <v>46.02</v>
      </c>
      <c r="C299" s="76">
        <v>40.29</v>
      </c>
      <c r="D299" s="76">
        <v>71.45</v>
      </c>
      <c r="E299" s="76">
        <v>57.52</v>
      </c>
      <c r="F299" s="76">
        <v>66.010000000000005</v>
      </c>
      <c r="G299" s="76">
        <v>60.85</v>
      </c>
      <c r="H299" s="76">
        <v>15.2</v>
      </c>
      <c r="I299" s="76">
        <v>1.2</v>
      </c>
    </row>
    <row r="300" spans="1:9" x14ac:dyDescent="0.55000000000000004">
      <c r="A300" s="78">
        <v>44474</v>
      </c>
      <c r="B300" s="76">
        <v>46.86</v>
      </c>
      <c r="C300" s="76">
        <v>41.2</v>
      </c>
      <c r="D300" s="76">
        <v>71.569999999999993</v>
      </c>
      <c r="E300" s="76">
        <v>57.6</v>
      </c>
      <c r="F300" s="76">
        <v>66.05</v>
      </c>
      <c r="G300" s="76">
        <v>61.1</v>
      </c>
      <c r="H300" s="76">
        <v>15.38</v>
      </c>
      <c r="I300" s="76">
        <v>1.2</v>
      </c>
    </row>
    <row r="301" spans="1:9" x14ac:dyDescent="0.55000000000000004">
      <c r="A301" s="78">
        <v>44475</v>
      </c>
      <c r="B301" s="76">
        <v>47.67</v>
      </c>
      <c r="C301" s="76">
        <v>42.21</v>
      </c>
      <c r="D301" s="76">
        <v>71.69</v>
      </c>
      <c r="E301" s="76">
        <v>57.67</v>
      </c>
      <c r="F301" s="76">
        <v>66.09</v>
      </c>
      <c r="G301" s="76">
        <v>61.29</v>
      </c>
      <c r="H301" s="76">
        <v>15.52</v>
      </c>
      <c r="I301" s="76">
        <v>1.2</v>
      </c>
    </row>
    <row r="302" spans="1:9" x14ac:dyDescent="0.55000000000000004">
      <c r="A302" s="78">
        <v>44476</v>
      </c>
      <c r="B302" s="76">
        <v>48.48</v>
      </c>
      <c r="C302" s="76">
        <v>43.44</v>
      </c>
      <c r="D302" s="76">
        <v>71.81</v>
      </c>
      <c r="E302" s="76">
        <v>57.75</v>
      </c>
      <c r="F302" s="76">
        <v>66.13</v>
      </c>
      <c r="G302" s="76">
        <v>61.52</v>
      </c>
      <c r="H302" s="76">
        <v>15.66</v>
      </c>
      <c r="I302" s="76">
        <v>1.2</v>
      </c>
    </row>
    <row r="303" spans="1:9" x14ac:dyDescent="0.55000000000000004">
      <c r="A303" s="78">
        <v>44477</v>
      </c>
      <c r="B303" s="76">
        <v>49.33</v>
      </c>
      <c r="C303" s="76">
        <v>44.76</v>
      </c>
      <c r="D303" s="76">
        <v>71.94</v>
      </c>
      <c r="E303" s="76">
        <v>57.85</v>
      </c>
      <c r="F303" s="76">
        <v>66.180000000000007</v>
      </c>
      <c r="G303" s="76">
        <v>61.73</v>
      </c>
      <c r="H303" s="76">
        <v>15.89</v>
      </c>
      <c r="I303" s="76">
        <v>1.21</v>
      </c>
    </row>
    <row r="304" spans="1:9" x14ac:dyDescent="0.55000000000000004">
      <c r="A304" s="78">
        <v>44478</v>
      </c>
      <c r="B304" s="76">
        <v>49.96</v>
      </c>
      <c r="C304" s="76">
        <v>46</v>
      </c>
      <c r="D304" s="76">
        <v>72.040000000000006</v>
      </c>
      <c r="E304" s="76">
        <v>57.9</v>
      </c>
      <c r="F304" s="76">
        <v>66.22</v>
      </c>
      <c r="G304" s="76">
        <v>61.81</v>
      </c>
      <c r="H304" s="76">
        <v>16.059999999999999</v>
      </c>
      <c r="I304" s="76">
        <v>1.22</v>
      </c>
    </row>
    <row r="305" spans="1:9" x14ac:dyDescent="0.55000000000000004">
      <c r="A305" s="78">
        <v>44479</v>
      </c>
      <c r="B305" s="76">
        <v>50.4</v>
      </c>
      <c r="C305" s="76">
        <v>46.65</v>
      </c>
      <c r="D305" s="76">
        <v>72.12</v>
      </c>
      <c r="E305" s="76">
        <v>57.93</v>
      </c>
      <c r="F305" s="76">
        <v>66.25</v>
      </c>
      <c r="G305" s="76">
        <v>62.01</v>
      </c>
      <c r="H305" s="76">
        <v>16.34</v>
      </c>
      <c r="I305" s="76">
        <v>1.23</v>
      </c>
    </row>
    <row r="306" spans="1:9" x14ac:dyDescent="0.55000000000000004">
      <c r="A306" s="78">
        <v>44480</v>
      </c>
      <c r="B306" s="76">
        <v>51.23</v>
      </c>
      <c r="C306" s="76">
        <v>47.71</v>
      </c>
      <c r="D306" s="76">
        <v>72.16</v>
      </c>
      <c r="E306" s="76">
        <v>58</v>
      </c>
      <c r="F306" s="76">
        <v>66.290000000000006</v>
      </c>
      <c r="G306" s="76">
        <v>62.21</v>
      </c>
      <c r="H306" s="76">
        <v>16.5</v>
      </c>
      <c r="I306" s="76">
        <v>1.25</v>
      </c>
    </row>
    <row r="307" spans="1:9" x14ac:dyDescent="0.55000000000000004">
      <c r="A307" s="78">
        <v>44481</v>
      </c>
      <c r="B307" s="76">
        <v>52.14</v>
      </c>
      <c r="C307" s="76">
        <v>48.8</v>
      </c>
      <c r="D307" s="76">
        <v>72.290000000000006</v>
      </c>
      <c r="E307" s="76">
        <v>58.07</v>
      </c>
      <c r="F307" s="76">
        <v>66.33</v>
      </c>
      <c r="G307" s="76">
        <v>62.45</v>
      </c>
      <c r="H307" s="76">
        <v>16.670000000000002</v>
      </c>
      <c r="I307" s="76">
        <v>1.27</v>
      </c>
    </row>
    <row r="308" spans="1:9" x14ac:dyDescent="0.55000000000000004">
      <c r="A308" s="78">
        <v>44482</v>
      </c>
      <c r="B308" s="76">
        <v>53.02</v>
      </c>
      <c r="C308" s="76">
        <v>49.84</v>
      </c>
      <c r="D308" s="76">
        <v>72.42</v>
      </c>
      <c r="E308" s="76">
        <v>58.14</v>
      </c>
      <c r="F308" s="76">
        <v>66.37</v>
      </c>
      <c r="G308" s="76">
        <v>62.63</v>
      </c>
      <c r="H308" s="76">
        <v>16.829999999999998</v>
      </c>
      <c r="I308" s="76">
        <v>1.28</v>
      </c>
    </row>
    <row r="309" spans="1:9" x14ac:dyDescent="0.55000000000000004">
      <c r="A309" s="78">
        <v>44483</v>
      </c>
      <c r="B309" s="76">
        <v>53.87</v>
      </c>
      <c r="C309" s="76">
        <v>50.88</v>
      </c>
      <c r="D309" s="76">
        <v>72.55</v>
      </c>
      <c r="E309" s="76">
        <v>58.2</v>
      </c>
      <c r="F309" s="76">
        <v>66.41</v>
      </c>
      <c r="G309" s="76">
        <v>62.8</v>
      </c>
      <c r="H309" s="76">
        <v>16.95</v>
      </c>
      <c r="I309" s="76">
        <v>1.28</v>
      </c>
    </row>
    <row r="310" spans="1:9" x14ac:dyDescent="0.55000000000000004">
      <c r="A310" s="78">
        <v>44484</v>
      </c>
      <c r="B310" s="76">
        <v>54.68</v>
      </c>
      <c r="C310" s="76">
        <v>51.97</v>
      </c>
      <c r="D310" s="76">
        <v>72.680000000000007</v>
      </c>
      <c r="E310" s="76">
        <v>58.29</v>
      </c>
      <c r="F310" s="76">
        <v>66.45</v>
      </c>
      <c r="G310" s="76">
        <v>62.97</v>
      </c>
      <c r="H310" s="76">
        <v>17.05</v>
      </c>
      <c r="I310" s="76">
        <v>1.31</v>
      </c>
    </row>
    <row r="311" spans="1:9" x14ac:dyDescent="0.55000000000000004">
      <c r="A311" s="78">
        <v>44485</v>
      </c>
      <c r="B311" s="76">
        <v>55.24</v>
      </c>
      <c r="C311" s="76">
        <v>53.76</v>
      </c>
      <c r="D311" s="76">
        <v>72.77</v>
      </c>
      <c r="E311" s="76">
        <v>58.33</v>
      </c>
      <c r="F311" s="76">
        <v>66.5</v>
      </c>
      <c r="G311" s="76">
        <v>63.06</v>
      </c>
      <c r="H311" s="76">
        <v>17.13</v>
      </c>
      <c r="I311" s="76">
        <v>1.31</v>
      </c>
    </row>
    <row r="312" spans="1:9" x14ac:dyDescent="0.55000000000000004">
      <c r="A312" s="78">
        <v>44486</v>
      </c>
      <c r="B312" s="76">
        <v>55.69</v>
      </c>
      <c r="C312" s="76">
        <v>54.22</v>
      </c>
      <c r="D312" s="76">
        <v>72.84</v>
      </c>
      <c r="E312" s="76">
        <v>58.36</v>
      </c>
      <c r="F312" s="76">
        <v>66.53</v>
      </c>
      <c r="G312" s="76">
        <v>63.23</v>
      </c>
      <c r="H312" s="76">
        <v>17.3</v>
      </c>
      <c r="I312" s="76">
        <v>1.31</v>
      </c>
    </row>
    <row r="313" spans="1:9" x14ac:dyDescent="0.55000000000000004">
      <c r="A313" s="78">
        <v>44487</v>
      </c>
      <c r="B313" s="76">
        <v>56.45</v>
      </c>
      <c r="C313" s="76">
        <v>54.86</v>
      </c>
      <c r="D313" s="76">
        <v>72.989999999999995</v>
      </c>
      <c r="E313" s="76">
        <v>58.42</v>
      </c>
      <c r="F313" s="76">
        <v>66.56</v>
      </c>
      <c r="G313" s="76">
        <v>63.41</v>
      </c>
      <c r="H313" s="76">
        <v>17.59</v>
      </c>
      <c r="I313" s="76">
        <v>1.32</v>
      </c>
    </row>
    <row r="314" spans="1:9" x14ac:dyDescent="0.55000000000000004">
      <c r="A314" s="78">
        <v>44488</v>
      </c>
      <c r="B314" s="76">
        <v>57.21</v>
      </c>
      <c r="C314" s="76">
        <v>55.5</v>
      </c>
      <c r="D314" s="76">
        <v>73.09</v>
      </c>
      <c r="E314" s="76">
        <v>58.48</v>
      </c>
      <c r="F314" s="76">
        <v>66.61</v>
      </c>
      <c r="G314" s="76">
        <v>63.61</v>
      </c>
      <c r="H314" s="76">
        <v>17.8</v>
      </c>
      <c r="I314" s="76">
        <v>1.33</v>
      </c>
    </row>
    <row r="315" spans="1:9" x14ac:dyDescent="0.55000000000000004">
      <c r="A315" s="78">
        <v>44489</v>
      </c>
      <c r="B315" s="76">
        <v>57.96</v>
      </c>
      <c r="C315" s="76">
        <v>56.14</v>
      </c>
      <c r="D315" s="76">
        <v>73.209999999999994</v>
      </c>
      <c r="E315" s="76">
        <v>58.54</v>
      </c>
      <c r="F315" s="76">
        <v>66.650000000000006</v>
      </c>
      <c r="G315" s="76">
        <v>63.77</v>
      </c>
      <c r="H315" s="76">
        <v>18.07</v>
      </c>
      <c r="I315" s="76">
        <v>1.33</v>
      </c>
    </row>
    <row r="316" spans="1:9" x14ac:dyDescent="0.55000000000000004">
      <c r="A316" s="78">
        <v>44490</v>
      </c>
      <c r="B316" s="76">
        <v>58.73</v>
      </c>
      <c r="C316" s="76">
        <v>56.75</v>
      </c>
      <c r="D316" s="76">
        <v>73.319999999999993</v>
      </c>
      <c r="E316" s="76">
        <v>58.6</v>
      </c>
      <c r="F316" s="76">
        <v>66.69</v>
      </c>
      <c r="G316" s="76">
        <v>63.94</v>
      </c>
      <c r="H316" s="76">
        <v>18.27</v>
      </c>
      <c r="I316" s="76">
        <v>1.42</v>
      </c>
    </row>
    <row r="317" spans="1:9" x14ac:dyDescent="0.55000000000000004">
      <c r="A317" s="78">
        <v>44491</v>
      </c>
      <c r="B317" s="76">
        <v>59.49</v>
      </c>
      <c r="C317" s="76">
        <v>57.41</v>
      </c>
      <c r="D317" s="76">
        <v>73.45</v>
      </c>
      <c r="E317" s="76">
        <v>58.67</v>
      </c>
      <c r="F317" s="76">
        <v>66.73</v>
      </c>
      <c r="G317" s="76">
        <v>64.09</v>
      </c>
      <c r="H317" s="76">
        <v>18.48</v>
      </c>
      <c r="I317" s="76">
        <v>1.42</v>
      </c>
    </row>
    <row r="318" spans="1:9" x14ac:dyDescent="0.55000000000000004">
      <c r="A318" s="78">
        <v>44492</v>
      </c>
      <c r="B318" s="76">
        <v>60.04</v>
      </c>
      <c r="C318" s="76">
        <v>58.01</v>
      </c>
      <c r="D318" s="76">
        <v>73.52</v>
      </c>
      <c r="E318" s="76">
        <v>58.71</v>
      </c>
      <c r="F318" s="76">
        <v>66.77</v>
      </c>
      <c r="G318" s="76">
        <v>64.2</v>
      </c>
      <c r="H318" s="76">
        <v>18.72</v>
      </c>
      <c r="I318" s="76">
        <v>1.42</v>
      </c>
    </row>
    <row r="319" spans="1:9" x14ac:dyDescent="0.55000000000000004">
      <c r="A319" s="78">
        <v>44493</v>
      </c>
      <c r="B319" s="76">
        <v>60.37</v>
      </c>
      <c r="C319" s="76">
        <v>58.28</v>
      </c>
      <c r="D319" s="76">
        <v>73.59</v>
      </c>
      <c r="E319" s="76">
        <v>58.74</v>
      </c>
      <c r="F319" s="76">
        <v>66.8</v>
      </c>
      <c r="G319" s="76">
        <v>64.37</v>
      </c>
      <c r="H319" s="76">
        <v>18.95</v>
      </c>
      <c r="I319" s="76">
        <v>1.44</v>
      </c>
    </row>
    <row r="320" spans="1:9" x14ac:dyDescent="0.55000000000000004">
      <c r="A320" s="78">
        <v>44494</v>
      </c>
      <c r="B320" s="76">
        <v>61.01</v>
      </c>
      <c r="C320" s="76">
        <v>58.42</v>
      </c>
      <c r="D320" s="76">
        <v>73.739999999999995</v>
      </c>
      <c r="E320" s="76">
        <v>58.8</v>
      </c>
      <c r="F320" s="76">
        <v>66.83</v>
      </c>
      <c r="G320" s="76">
        <v>64.56</v>
      </c>
      <c r="H320" s="76">
        <v>19.07</v>
      </c>
      <c r="I320" s="76">
        <v>1.44</v>
      </c>
    </row>
    <row r="321" spans="1:9" x14ac:dyDescent="0.55000000000000004">
      <c r="A321" s="78">
        <v>44495</v>
      </c>
      <c r="B321" s="76">
        <v>61.63</v>
      </c>
      <c r="C321" s="76">
        <v>59.03</v>
      </c>
      <c r="D321" s="76">
        <v>73.849999999999994</v>
      </c>
      <c r="E321" s="76">
        <v>58.86</v>
      </c>
      <c r="F321" s="76">
        <v>66.86</v>
      </c>
      <c r="G321" s="76">
        <v>64.680000000000007</v>
      </c>
      <c r="H321" s="76">
        <v>19.260000000000002</v>
      </c>
      <c r="I321" s="76">
        <v>1.47</v>
      </c>
    </row>
    <row r="322" spans="1:9" x14ac:dyDescent="0.55000000000000004">
      <c r="A322" s="78">
        <v>44496</v>
      </c>
      <c r="B322" s="76">
        <v>62.24</v>
      </c>
      <c r="C322" s="76">
        <v>59.58</v>
      </c>
      <c r="D322" s="76">
        <v>73.95</v>
      </c>
      <c r="E322" s="76">
        <v>58.92</v>
      </c>
      <c r="F322" s="76">
        <v>66.900000000000006</v>
      </c>
      <c r="G322" s="76">
        <v>64.84</v>
      </c>
      <c r="H322" s="76">
        <v>19.420000000000002</v>
      </c>
      <c r="I322" s="76">
        <v>1.48</v>
      </c>
    </row>
    <row r="323" spans="1:9" x14ac:dyDescent="0.55000000000000004">
      <c r="A323" s="78">
        <v>44497</v>
      </c>
      <c r="B323" s="76">
        <v>62.87</v>
      </c>
      <c r="C323" s="76">
        <v>60.22</v>
      </c>
      <c r="D323" s="76">
        <v>74.06</v>
      </c>
      <c r="E323" s="76">
        <v>58.99</v>
      </c>
      <c r="F323" s="76">
        <v>66.930000000000007</v>
      </c>
      <c r="G323" s="76">
        <v>65.05</v>
      </c>
      <c r="H323" s="76">
        <v>19.61</v>
      </c>
      <c r="I323" s="76">
        <v>1.52</v>
      </c>
    </row>
    <row r="324" spans="1:9" x14ac:dyDescent="0.55000000000000004">
      <c r="A324" s="78">
        <v>44498</v>
      </c>
      <c r="B324" s="76">
        <v>63.45</v>
      </c>
      <c r="C324" s="76">
        <v>60.84</v>
      </c>
      <c r="D324" s="76">
        <v>74.16</v>
      </c>
      <c r="E324" s="76">
        <v>59.06</v>
      </c>
      <c r="F324" s="76">
        <v>66.959999999999994</v>
      </c>
      <c r="G324" s="76">
        <v>65.2</v>
      </c>
      <c r="H324" s="76">
        <v>19.989999999999998</v>
      </c>
      <c r="I324" s="76">
        <v>1.54</v>
      </c>
    </row>
    <row r="325" spans="1:9" x14ac:dyDescent="0.55000000000000004">
      <c r="A325" s="78">
        <v>44499</v>
      </c>
      <c r="B325" s="76">
        <v>63.86</v>
      </c>
      <c r="C325" s="76">
        <v>61.47</v>
      </c>
      <c r="D325" s="76">
        <v>74.23</v>
      </c>
      <c r="E325" s="76">
        <v>59.09</v>
      </c>
      <c r="F325" s="76">
        <v>67</v>
      </c>
      <c r="G325" s="76">
        <v>65.27</v>
      </c>
      <c r="H325" s="76">
        <v>20.16</v>
      </c>
      <c r="I325" s="76">
        <v>1.54</v>
      </c>
    </row>
    <row r="326" spans="1:9" x14ac:dyDescent="0.55000000000000004">
      <c r="A326" s="78">
        <v>44500</v>
      </c>
      <c r="B326" s="76">
        <v>64.099999999999994</v>
      </c>
      <c r="C326" s="76">
        <v>61.77</v>
      </c>
      <c r="D326" s="76">
        <v>74.290000000000006</v>
      </c>
      <c r="E326" s="76">
        <v>59.12</v>
      </c>
      <c r="F326" s="76">
        <v>67.02</v>
      </c>
      <c r="G326" s="76">
        <v>65.41</v>
      </c>
      <c r="H326" s="76">
        <v>20.56</v>
      </c>
      <c r="I326" s="76">
        <v>1.59</v>
      </c>
    </row>
    <row r="327" spans="1:9" x14ac:dyDescent="0.55000000000000004">
      <c r="A327" s="78">
        <v>44501</v>
      </c>
      <c r="B327" s="76">
        <v>64.680000000000007</v>
      </c>
      <c r="C327" s="76">
        <v>62.17</v>
      </c>
      <c r="D327" s="76">
        <v>74.41</v>
      </c>
      <c r="E327" s="76">
        <v>59.17</v>
      </c>
      <c r="F327" s="76">
        <v>67.05</v>
      </c>
      <c r="G327" s="76">
        <v>65.540000000000006</v>
      </c>
      <c r="H327" s="76">
        <v>20.76</v>
      </c>
      <c r="I327" s="76">
        <v>1.6</v>
      </c>
    </row>
    <row r="328" spans="1:9" x14ac:dyDescent="0.55000000000000004">
      <c r="A328" s="78">
        <v>44502</v>
      </c>
      <c r="B328" s="76">
        <v>65.06</v>
      </c>
      <c r="C328" s="76">
        <v>62.59</v>
      </c>
      <c r="D328" s="76">
        <v>74.459999999999994</v>
      </c>
      <c r="E328" s="76">
        <v>59.23</v>
      </c>
      <c r="F328" s="76">
        <v>67.08</v>
      </c>
      <c r="G328" s="76">
        <v>65.63</v>
      </c>
      <c r="H328" s="76">
        <v>20.95</v>
      </c>
      <c r="I328" s="76">
        <v>1.6</v>
      </c>
    </row>
    <row r="329" spans="1:9" x14ac:dyDescent="0.55000000000000004">
      <c r="A329" s="78">
        <v>44503</v>
      </c>
      <c r="B329" s="76">
        <v>65.56</v>
      </c>
      <c r="C329" s="76">
        <v>62.99</v>
      </c>
      <c r="D329" s="76">
        <v>74.55</v>
      </c>
      <c r="E329" s="76">
        <v>59.29</v>
      </c>
      <c r="F329" s="76">
        <v>67.11</v>
      </c>
      <c r="G329" s="76">
        <v>65.760000000000005</v>
      </c>
      <c r="H329" s="76">
        <v>21.12</v>
      </c>
      <c r="I329" s="76">
        <v>1.6</v>
      </c>
    </row>
    <row r="330" spans="1:9" x14ac:dyDescent="0.55000000000000004">
      <c r="A330" s="78">
        <v>44504</v>
      </c>
      <c r="B330" s="76">
        <v>66.05</v>
      </c>
      <c r="C330" s="76">
        <v>63.37</v>
      </c>
      <c r="D330" s="76">
        <v>74.64</v>
      </c>
      <c r="E330" s="76">
        <v>59.35</v>
      </c>
      <c r="F330" s="76">
        <v>67.14</v>
      </c>
      <c r="G330" s="76">
        <v>65.87</v>
      </c>
      <c r="H330" s="76">
        <v>21.24</v>
      </c>
      <c r="I330" s="76">
        <v>1.68</v>
      </c>
    </row>
    <row r="331" spans="1:9" x14ac:dyDescent="0.55000000000000004">
      <c r="A331" s="78">
        <v>44505</v>
      </c>
      <c r="B331" s="76">
        <v>66.56</v>
      </c>
      <c r="C331" s="76">
        <v>63.8</v>
      </c>
      <c r="D331" s="76">
        <v>74.73</v>
      </c>
      <c r="E331" s="76">
        <v>59.42</v>
      </c>
      <c r="F331" s="76">
        <v>67.17</v>
      </c>
      <c r="G331" s="76">
        <v>65.97</v>
      </c>
      <c r="H331" s="76">
        <v>21.38</v>
      </c>
      <c r="I331" s="76">
        <v>1.69</v>
      </c>
    </row>
    <row r="332" spans="1:9" x14ac:dyDescent="0.55000000000000004">
      <c r="A332" s="78">
        <v>44506</v>
      </c>
      <c r="B332" s="76">
        <v>66.84</v>
      </c>
      <c r="C332" s="76">
        <v>64.31</v>
      </c>
      <c r="D332" s="76">
        <v>74.760000000000005</v>
      </c>
      <c r="E332" s="76">
        <v>59.45</v>
      </c>
      <c r="F332" s="76">
        <v>67.2</v>
      </c>
      <c r="G332" s="76">
        <v>66.02</v>
      </c>
      <c r="H332" s="76">
        <v>21.52</v>
      </c>
      <c r="I332" s="76">
        <v>1.69</v>
      </c>
    </row>
    <row r="333" spans="1:9" x14ac:dyDescent="0.55000000000000004">
      <c r="A333" s="78">
        <v>44507</v>
      </c>
      <c r="B333" s="76">
        <v>67.02</v>
      </c>
      <c r="C333" s="76">
        <v>64.53</v>
      </c>
      <c r="D333" s="76">
        <v>74.81</v>
      </c>
      <c r="E333" s="76">
        <v>59.48</v>
      </c>
      <c r="F333" s="76">
        <v>67.23</v>
      </c>
      <c r="G333" s="76">
        <v>66.13</v>
      </c>
      <c r="H333" s="76">
        <v>21.65</v>
      </c>
      <c r="I333" s="76">
        <v>1.69</v>
      </c>
    </row>
    <row r="334" spans="1:9" x14ac:dyDescent="0.55000000000000004">
      <c r="A334" s="78">
        <v>44508</v>
      </c>
      <c r="B334" s="76">
        <v>67.430000000000007</v>
      </c>
      <c r="C334" s="76">
        <v>64.849999999999994</v>
      </c>
      <c r="D334" s="76">
        <v>74.930000000000007</v>
      </c>
      <c r="E334" s="76">
        <v>59.53</v>
      </c>
      <c r="F334" s="76">
        <v>67.260000000000005</v>
      </c>
      <c r="G334" s="76">
        <v>66.239999999999995</v>
      </c>
      <c r="H334" s="76">
        <v>21.8</v>
      </c>
      <c r="I334" s="76">
        <v>1.69</v>
      </c>
    </row>
    <row r="335" spans="1:9" x14ac:dyDescent="0.55000000000000004">
      <c r="A335" s="78">
        <v>44509</v>
      </c>
      <c r="B335" s="76">
        <v>67.81</v>
      </c>
      <c r="C335" s="76">
        <v>65.17</v>
      </c>
      <c r="D335" s="76">
        <v>74.989999999999995</v>
      </c>
      <c r="E335" s="76">
        <v>59.58</v>
      </c>
      <c r="F335" s="76">
        <v>67.290000000000006</v>
      </c>
      <c r="G335" s="76">
        <v>66.37</v>
      </c>
      <c r="H335" s="76">
        <v>22.03</v>
      </c>
      <c r="I335" s="76">
        <v>1.69</v>
      </c>
    </row>
    <row r="336" spans="1:9" x14ac:dyDescent="0.55000000000000004">
      <c r="A336" s="78">
        <v>44510</v>
      </c>
      <c r="B336" s="76">
        <v>68.180000000000007</v>
      </c>
      <c r="C336" s="76">
        <v>65.48</v>
      </c>
      <c r="D336" s="76">
        <v>75.08</v>
      </c>
      <c r="E336" s="76">
        <v>59.63</v>
      </c>
      <c r="F336" s="76">
        <v>67.36</v>
      </c>
      <c r="G336" s="76">
        <v>66.459999999999994</v>
      </c>
      <c r="H336" s="76">
        <v>22.26</v>
      </c>
      <c r="I336" s="76">
        <v>1.76</v>
      </c>
    </row>
    <row r="337" spans="1:9" x14ac:dyDescent="0.55000000000000004">
      <c r="A337" s="78">
        <v>44511</v>
      </c>
      <c r="B337" s="76">
        <v>68.56</v>
      </c>
      <c r="C337" s="76">
        <v>65.81</v>
      </c>
      <c r="D337" s="76">
        <v>75.13</v>
      </c>
      <c r="E337" s="76">
        <v>59.68</v>
      </c>
      <c r="F337" s="76">
        <v>67.39</v>
      </c>
      <c r="G337" s="76">
        <v>66.569999999999993</v>
      </c>
      <c r="H337" s="76">
        <v>22.51</v>
      </c>
      <c r="I337" s="76">
        <v>1.8</v>
      </c>
    </row>
    <row r="338" spans="1:9" x14ac:dyDescent="0.55000000000000004">
      <c r="A338" s="78">
        <v>44512</v>
      </c>
      <c r="B338" s="76">
        <v>68.94</v>
      </c>
      <c r="C338" s="76">
        <v>66.14</v>
      </c>
      <c r="D338" s="76">
        <v>75.23</v>
      </c>
      <c r="E338" s="76">
        <v>59.74</v>
      </c>
      <c r="F338" s="76">
        <v>67.42</v>
      </c>
      <c r="G338" s="76">
        <v>66.66</v>
      </c>
      <c r="H338" s="76">
        <v>22.77</v>
      </c>
      <c r="I338" s="76">
        <v>1.8</v>
      </c>
    </row>
    <row r="339" spans="1:9" x14ac:dyDescent="0.55000000000000004">
      <c r="A339" s="78">
        <v>44513</v>
      </c>
      <c r="B339" s="76">
        <v>69.16</v>
      </c>
      <c r="C339" s="76">
        <v>66.53</v>
      </c>
      <c r="D339" s="76">
        <v>75.28</v>
      </c>
      <c r="E339" s="76">
        <v>59.77</v>
      </c>
      <c r="F339" s="76">
        <v>67.459999999999994</v>
      </c>
      <c r="G339" s="76">
        <v>66.709999999999994</v>
      </c>
      <c r="H339" s="76">
        <v>23.08</v>
      </c>
      <c r="I339" s="76">
        <v>1.84</v>
      </c>
    </row>
    <row r="340" spans="1:9" x14ac:dyDescent="0.55000000000000004">
      <c r="A340" s="78">
        <v>44514</v>
      </c>
      <c r="B340" s="76">
        <v>69.3</v>
      </c>
      <c r="C340" s="76">
        <v>66.72</v>
      </c>
      <c r="D340" s="76">
        <v>75.33</v>
      </c>
      <c r="E340" s="76">
        <v>59.79</v>
      </c>
      <c r="F340" s="76">
        <v>67.48</v>
      </c>
      <c r="G340" s="76">
        <v>66.8</v>
      </c>
      <c r="H340" s="76">
        <v>23.22</v>
      </c>
      <c r="I340" s="76">
        <v>2.2599999999999998</v>
      </c>
    </row>
    <row r="341" spans="1:9" x14ac:dyDescent="0.55000000000000004">
      <c r="A341" s="78">
        <v>44515</v>
      </c>
      <c r="B341" s="76">
        <v>69.64</v>
      </c>
      <c r="C341" s="76">
        <v>66.989999999999995</v>
      </c>
      <c r="D341" s="76">
        <v>75.42</v>
      </c>
      <c r="E341" s="76">
        <v>59.84</v>
      </c>
      <c r="F341" s="76">
        <v>67.510000000000005</v>
      </c>
      <c r="G341" s="76">
        <v>66.91</v>
      </c>
      <c r="H341" s="76">
        <v>23.34</v>
      </c>
      <c r="I341" s="76">
        <v>2.37</v>
      </c>
    </row>
    <row r="342" spans="1:9" x14ac:dyDescent="0.55000000000000004">
      <c r="A342" s="78">
        <v>44516</v>
      </c>
      <c r="B342" s="76">
        <v>69.959999999999994</v>
      </c>
      <c r="C342" s="76">
        <v>67.28</v>
      </c>
      <c r="D342" s="76">
        <v>75.48</v>
      </c>
      <c r="E342" s="76">
        <v>59.89</v>
      </c>
      <c r="F342" s="76">
        <v>67.540000000000006</v>
      </c>
      <c r="G342" s="76">
        <v>67</v>
      </c>
      <c r="H342" s="76">
        <v>23.52</v>
      </c>
      <c r="I342" s="76">
        <v>2.37</v>
      </c>
    </row>
    <row r="343" spans="1:9" x14ac:dyDescent="0.55000000000000004">
      <c r="A343" s="78">
        <v>44517</v>
      </c>
      <c r="B343" s="76">
        <v>70.25</v>
      </c>
      <c r="C343" s="76">
        <v>67.55</v>
      </c>
      <c r="D343" s="76">
        <v>75.569999999999993</v>
      </c>
      <c r="E343" s="76">
        <v>59.94</v>
      </c>
      <c r="F343" s="76">
        <v>67.569999999999993</v>
      </c>
      <c r="G343" s="76">
        <v>67.09</v>
      </c>
      <c r="H343" s="76">
        <v>23.75</v>
      </c>
      <c r="I343" s="76">
        <v>2.37</v>
      </c>
    </row>
    <row r="344" spans="1:9" x14ac:dyDescent="0.55000000000000004">
      <c r="A344" s="78">
        <v>44518</v>
      </c>
      <c r="B344" s="76">
        <v>70.55</v>
      </c>
      <c r="C344" s="76">
        <v>67.83</v>
      </c>
      <c r="D344" s="76">
        <v>75.650000000000006</v>
      </c>
      <c r="E344" s="76">
        <v>59.99</v>
      </c>
      <c r="F344" s="76">
        <v>67.599999999999994</v>
      </c>
      <c r="G344" s="76">
        <v>67.180000000000007</v>
      </c>
      <c r="H344" s="76">
        <v>24.02</v>
      </c>
      <c r="I344" s="76">
        <v>2.4700000000000002</v>
      </c>
    </row>
    <row r="345" spans="1:9" x14ac:dyDescent="0.55000000000000004">
      <c r="A345" s="78">
        <v>44519</v>
      </c>
      <c r="B345" s="76">
        <v>70.83</v>
      </c>
      <c r="C345" s="76">
        <v>68.14</v>
      </c>
      <c r="D345" s="76">
        <v>75.72</v>
      </c>
      <c r="E345" s="76">
        <v>60.05</v>
      </c>
      <c r="F345" s="76">
        <v>67.63</v>
      </c>
      <c r="G345" s="76">
        <v>67.27</v>
      </c>
      <c r="H345" s="76">
        <v>24.22</v>
      </c>
      <c r="I345" s="76">
        <v>2.48</v>
      </c>
    </row>
    <row r="346" spans="1:9" x14ac:dyDescent="0.55000000000000004">
      <c r="A346" s="78">
        <v>44520</v>
      </c>
      <c r="B346" s="76">
        <v>71</v>
      </c>
      <c r="C346" s="76">
        <v>68.44</v>
      </c>
      <c r="D346" s="76">
        <v>75.760000000000005</v>
      </c>
      <c r="E346" s="76">
        <v>60.08</v>
      </c>
      <c r="F346" s="76">
        <v>67.67</v>
      </c>
      <c r="G346" s="76">
        <v>67.31</v>
      </c>
      <c r="H346" s="76">
        <v>24.49</v>
      </c>
      <c r="I346" s="76">
        <v>2.48</v>
      </c>
    </row>
    <row r="347" spans="1:9" x14ac:dyDescent="0.55000000000000004">
      <c r="A347" s="78">
        <v>44521</v>
      </c>
      <c r="B347" s="76">
        <v>71.05</v>
      </c>
      <c r="C347" s="76">
        <v>68.58</v>
      </c>
      <c r="D347" s="76">
        <v>75.8</v>
      </c>
      <c r="E347" s="76">
        <v>60.1</v>
      </c>
      <c r="F347" s="76">
        <v>67.69</v>
      </c>
      <c r="G347" s="76">
        <v>67.38</v>
      </c>
      <c r="H347" s="76">
        <v>24.72</v>
      </c>
      <c r="I347" s="76">
        <v>2.48</v>
      </c>
    </row>
    <row r="348" spans="1:9" x14ac:dyDescent="0.55000000000000004">
      <c r="A348" s="78">
        <v>44522</v>
      </c>
      <c r="B348" s="76">
        <v>71.39</v>
      </c>
      <c r="C348" s="76">
        <v>68.78</v>
      </c>
      <c r="D348" s="76">
        <v>75.88</v>
      </c>
      <c r="E348" s="76">
        <v>60.15</v>
      </c>
      <c r="F348" s="76">
        <v>67.72</v>
      </c>
      <c r="G348" s="76">
        <v>67.47</v>
      </c>
      <c r="H348" s="76">
        <v>24.93</v>
      </c>
      <c r="I348" s="76">
        <v>2.4900000000000002</v>
      </c>
    </row>
    <row r="349" spans="1:9" x14ac:dyDescent="0.55000000000000004">
      <c r="A349" s="78">
        <v>44523</v>
      </c>
      <c r="B349" s="76">
        <v>71.63</v>
      </c>
      <c r="C349" s="76">
        <v>69.03</v>
      </c>
      <c r="D349" s="76">
        <v>75.92</v>
      </c>
      <c r="E349" s="76">
        <v>60.2</v>
      </c>
      <c r="F349" s="76">
        <v>67.75</v>
      </c>
      <c r="G349" s="76">
        <v>67.569999999999993</v>
      </c>
      <c r="H349" s="76">
        <v>25.15</v>
      </c>
      <c r="I349" s="76">
        <v>2.5</v>
      </c>
    </row>
    <row r="350" spans="1:9" x14ac:dyDescent="0.55000000000000004">
      <c r="A350" s="78">
        <v>44524</v>
      </c>
      <c r="B350" s="76">
        <v>71.87</v>
      </c>
      <c r="C350" s="76">
        <v>69.260000000000005</v>
      </c>
      <c r="D350" s="76">
        <v>75.959999999999994</v>
      </c>
      <c r="E350" s="76">
        <v>60.25</v>
      </c>
      <c r="F350" s="76">
        <v>67.78</v>
      </c>
      <c r="G350" s="76">
        <v>67.64</v>
      </c>
      <c r="H350" s="76">
        <v>25.45</v>
      </c>
      <c r="I350" s="76">
        <v>2.58</v>
      </c>
    </row>
    <row r="351" spans="1:9" x14ac:dyDescent="0.55000000000000004">
      <c r="A351" s="78">
        <v>44525</v>
      </c>
      <c r="B351" s="76">
        <v>72.099999999999994</v>
      </c>
      <c r="C351" s="76">
        <v>69.5</v>
      </c>
      <c r="D351" s="76">
        <v>76.02</v>
      </c>
      <c r="E351" s="76">
        <v>60.25</v>
      </c>
      <c r="F351" s="76">
        <v>67.819999999999993</v>
      </c>
      <c r="G351" s="76">
        <v>67.72</v>
      </c>
      <c r="H351" s="76">
        <v>25.6</v>
      </c>
      <c r="I351" s="76">
        <v>2.58</v>
      </c>
    </row>
    <row r="352" spans="1:9" x14ac:dyDescent="0.55000000000000004">
      <c r="A352" s="78">
        <v>44526</v>
      </c>
      <c r="B352" s="76">
        <v>72.34</v>
      </c>
      <c r="C352" s="76">
        <v>69.739999999999995</v>
      </c>
      <c r="D352" s="76">
        <v>76.09</v>
      </c>
      <c r="E352" s="76">
        <v>60.3</v>
      </c>
      <c r="F352" s="76">
        <v>67.849999999999994</v>
      </c>
      <c r="G352" s="76">
        <v>67.81</v>
      </c>
      <c r="H352" s="76">
        <v>25.89</v>
      </c>
      <c r="I352" s="76">
        <v>2.6</v>
      </c>
    </row>
    <row r="353" spans="1:9" x14ac:dyDescent="0.55000000000000004">
      <c r="A353" s="78">
        <v>44527</v>
      </c>
      <c r="B353" s="76">
        <v>72.459999999999994</v>
      </c>
      <c r="C353" s="76">
        <v>70.02</v>
      </c>
      <c r="D353" s="76">
        <v>76.12</v>
      </c>
      <c r="E353" s="76">
        <v>60.36</v>
      </c>
      <c r="F353" s="76">
        <v>67.900000000000006</v>
      </c>
      <c r="G353" s="76">
        <v>67.87</v>
      </c>
      <c r="H353" s="76">
        <v>26.04</v>
      </c>
      <c r="I353" s="76">
        <v>2.6</v>
      </c>
    </row>
    <row r="354" spans="1:9" x14ac:dyDescent="0.55000000000000004">
      <c r="A354" s="78">
        <v>44528</v>
      </c>
      <c r="B354" s="76">
        <v>72.53</v>
      </c>
      <c r="C354" s="76">
        <v>70.180000000000007</v>
      </c>
      <c r="D354" s="76">
        <v>76.150000000000006</v>
      </c>
      <c r="E354" s="76">
        <v>60.41</v>
      </c>
      <c r="F354" s="76">
        <v>67.94</v>
      </c>
      <c r="G354" s="76">
        <v>67.95</v>
      </c>
      <c r="H354" s="76">
        <v>26.39</v>
      </c>
      <c r="I354" s="76">
        <v>2.6</v>
      </c>
    </row>
    <row r="355" spans="1:9" x14ac:dyDescent="0.55000000000000004">
      <c r="A355" s="78">
        <v>44529</v>
      </c>
      <c r="B355" s="76">
        <v>72.739999999999995</v>
      </c>
      <c r="C355" s="76">
        <v>70.41</v>
      </c>
      <c r="D355" s="76">
        <v>76.209999999999994</v>
      </c>
      <c r="E355" s="76">
        <v>60.52</v>
      </c>
      <c r="F355" s="76">
        <v>67.98</v>
      </c>
      <c r="G355" s="76">
        <v>68.06</v>
      </c>
      <c r="H355" s="76">
        <v>26.57</v>
      </c>
      <c r="I355" s="76">
        <v>2.65</v>
      </c>
    </row>
    <row r="356" spans="1:9" x14ac:dyDescent="0.55000000000000004">
      <c r="A356" s="78">
        <v>44530</v>
      </c>
      <c r="B356" s="76">
        <v>72.94</v>
      </c>
      <c r="C356" s="76">
        <v>70.69</v>
      </c>
      <c r="D356" s="76">
        <v>76.239999999999995</v>
      </c>
      <c r="E356" s="76">
        <v>60.63</v>
      </c>
      <c r="F356" s="76">
        <v>68.03</v>
      </c>
      <c r="G356" s="76">
        <v>68.349999999999994</v>
      </c>
      <c r="H356" s="76">
        <v>26.82</v>
      </c>
      <c r="I356" s="76">
        <v>2.66</v>
      </c>
    </row>
    <row r="357" spans="1:9" x14ac:dyDescent="0.55000000000000004">
      <c r="A357" s="78">
        <v>44531</v>
      </c>
      <c r="B357" s="76">
        <v>73.13</v>
      </c>
      <c r="C357" s="76">
        <v>70.97</v>
      </c>
      <c r="D357" s="76">
        <v>76.3</v>
      </c>
      <c r="E357" s="76">
        <v>60.76</v>
      </c>
      <c r="F357" s="76">
        <v>68.069999999999993</v>
      </c>
      <c r="G357" s="76">
        <v>68.45</v>
      </c>
      <c r="H357" s="76">
        <v>27.08</v>
      </c>
      <c r="I357" s="76">
        <v>2.66</v>
      </c>
    </row>
    <row r="358" spans="1:9" x14ac:dyDescent="0.55000000000000004">
      <c r="A358" s="78">
        <v>44532</v>
      </c>
      <c r="B358" s="76">
        <v>73.33</v>
      </c>
      <c r="C358" s="76">
        <v>71.3</v>
      </c>
      <c r="D358" s="76">
        <v>76.349999999999994</v>
      </c>
      <c r="E358" s="76">
        <v>60.88</v>
      </c>
      <c r="F358" s="76">
        <v>68.12</v>
      </c>
      <c r="G358" s="76">
        <v>68.55</v>
      </c>
      <c r="H358" s="76">
        <v>28.36</v>
      </c>
      <c r="I358" s="76">
        <v>2.69</v>
      </c>
    </row>
    <row r="359" spans="1:9" x14ac:dyDescent="0.55000000000000004">
      <c r="A359" s="78">
        <v>44533</v>
      </c>
      <c r="B359" s="76">
        <v>73.53</v>
      </c>
      <c r="C359" s="76">
        <v>71.64</v>
      </c>
      <c r="D359" s="76">
        <v>76.400000000000006</v>
      </c>
      <c r="E359" s="76">
        <v>61.03</v>
      </c>
      <c r="F359" s="76">
        <v>68.16</v>
      </c>
      <c r="G359" s="76">
        <v>68.66</v>
      </c>
      <c r="H359" s="76">
        <v>28.52</v>
      </c>
      <c r="I359" s="76">
        <v>2.73</v>
      </c>
    </row>
    <row r="360" spans="1:9" x14ac:dyDescent="0.55000000000000004">
      <c r="A360" s="78">
        <v>44534</v>
      </c>
      <c r="B360" s="76">
        <v>73.64</v>
      </c>
      <c r="C360" s="76">
        <v>71.91</v>
      </c>
      <c r="D360" s="76">
        <v>76.42</v>
      </c>
      <c r="E360" s="76">
        <v>61.16</v>
      </c>
      <c r="F360" s="76">
        <v>68.22</v>
      </c>
      <c r="G360" s="76">
        <v>68.739999999999995</v>
      </c>
      <c r="H360" s="76">
        <v>28.84</v>
      </c>
      <c r="I360" s="76">
        <v>2.73</v>
      </c>
    </row>
    <row r="361" spans="1:9" x14ac:dyDescent="0.55000000000000004">
      <c r="A361" s="78">
        <v>44535</v>
      </c>
      <c r="B361" s="76">
        <v>73.709999999999994</v>
      </c>
      <c r="C361" s="76">
        <v>72.05</v>
      </c>
      <c r="D361" s="76">
        <v>76.45</v>
      </c>
      <c r="E361" s="76">
        <v>61.22</v>
      </c>
      <c r="F361" s="76">
        <v>68.260000000000005</v>
      </c>
      <c r="G361" s="76">
        <v>68.81</v>
      </c>
      <c r="H361" s="76">
        <v>29.08</v>
      </c>
      <c r="I361" s="76">
        <v>2.74</v>
      </c>
    </row>
    <row r="362" spans="1:9" x14ac:dyDescent="0.55000000000000004">
      <c r="A362" s="78">
        <v>44536</v>
      </c>
      <c r="B362" s="76">
        <v>73.89</v>
      </c>
      <c r="C362" s="76">
        <v>72.260000000000005</v>
      </c>
      <c r="D362" s="76">
        <v>76.5</v>
      </c>
      <c r="E362" s="76">
        <v>61.32</v>
      </c>
      <c r="F362" s="76">
        <v>68.3</v>
      </c>
      <c r="G362" s="76">
        <v>68.900000000000006</v>
      </c>
      <c r="H362" s="76">
        <v>29.28</v>
      </c>
      <c r="I362" s="76">
        <v>2.75</v>
      </c>
    </row>
    <row r="363" spans="1:9" x14ac:dyDescent="0.55000000000000004">
      <c r="A363" s="78">
        <v>44537</v>
      </c>
      <c r="B363" s="76">
        <v>74.069999999999993</v>
      </c>
      <c r="C363" s="76">
        <v>72.45</v>
      </c>
      <c r="D363" s="76">
        <v>76.540000000000006</v>
      </c>
      <c r="E363" s="76">
        <v>61.42</v>
      </c>
      <c r="F363" s="76">
        <v>68.34</v>
      </c>
      <c r="G363" s="76">
        <v>68.98</v>
      </c>
      <c r="H363" s="76">
        <v>29.49</v>
      </c>
      <c r="I363" s="76">
        <v>2.75</v>
      </c>
    </row>
    <row r="364" spans="1:9" x14ac:dyDescent="0.55000000000000004">
      <c r="A364" s="78">
        <v>44538</v>
      </c>
      <c r="B364" s="76">
        <v>74.260000000000005</v>
      </c>
      <c r="C364" s="76">
        <v>72.64</v>
      </c>
      <c r="D364" s="76">
        <v>76.59</v>
      </c>
      <c r="E364" s="76">
        <v>61.53</v>
      </c>
      <c r="F364" s="76">
        <v>68.38</v>
      </c>
      <c r="G364" s="76">
        <v>69.08</v>
      </c>
      <c r="H364" s="76">
        <v>29.8</v>
      </c>
      <c r="I364" s="76">
        <v>2.87</v>
      </c>
    </row>
    <row r="365" spans="1:9" x14ac:dyDescent="0.55000000000000004">
      <c r="A365" s="78">
        <v>44539</v>
      </c>
      <c r="B365" s="76">
        <v>74.44</v>
      </c>
      <c r="C365" s="76">
        <v>72.819999999999993</v>
      </c>
      <c r="D365" s="76">
        <v>76.62</v>
      </c>
      <c r="E365" s="76">
        <v>61.63</v>
      </c>
      <c r="F365" s="76">
        <v>68.430000000000007</v>
      </c>
      <c r="G365" s="76">
        <v>69.16</v>
      </c>
      <c r="H365" s="76">
        <v>30.16</v>
      </c>
      <c r="I365" s="76">
        <v>2.96</v>
      </c>
    </row>
    <row r="366" spans="1:9" x14ac:dyDescent="0.55000000000000004">
      <c r="A366" s="78">
        <v>44540</v>
      </c>
      <c r="B366" s="76">
        <v>74.599999999999994</v>
      </c>
      <c r="C366" s="76">
        <v>73</v>
      </c>
      <c r="D366" s="76">
        <v>76.66</v>
      </c>
      <c r="E366" s="76">
        <v>61.75</v>
      </c>
      <c r="F366" s="76">
        <v>68.48</v>
      </c>
      <c r="G366" s="76">
        <v>69.260000000000005</v>
      </c>
      <c r="H366" s="76">
        <v>30.3</v>
      </c>
      <c r="I366" s="76">
        <v>2.99</v>
      </c>
    </row>
    <row r="367" spans="1:9" x14ac:dyDescent="0.55000000000000004">
      <c r="A367" s="78">
        <v>44541</v>
      </c>
      <c r="B367" s="76">
        <v>74.69</v>
      </c>
      <c r="C367" s="76">
        <v>73.17</v>
      </c>
      <c r="D367" s="76">
        <v>76.680000000000007</v>
      </c>
      <c r="E367" s="76">
        <v>61.85</v>
      </c>
      <c r="F367" s="76">
        <v>68.53</v>
      </c>
      <c r="G367" s="76">
        <v>69.33</v>
      </c>
      <c r="H367" s="76">
        <v>30.72</v>
      </c>
      <c r="I367" s="76">
        <v>2.99</v>
      </c>
    </row>
    <row r="368" spans="1:9" x14ac:dyDescent="0.55000000000000004">
      <c r="A368" s="78">
        <v>44542</v>
      </c>
      <c r="B368" s="76">
        <v>74.73</v>
      </c>
      <c r="C368" s="76">
        <v>73.25</v>
      </c>
      <c r="D368" s="76">
        <v>76.7</v>
      </c>
      <c r="E368" s="76">
        <v>61.89</v>
      </c>
      <c r="F368" s="76">
        <v>68.58</v>
      </c>
      <c r="G368" s="76">
        <v>69.38</v>
      </c>
      <c r="H368" s="76">
        <v>31.03</v>
      </c>
      <c r="I368" s="76">
        <v>3</v>
      </c>
    </row>
    <row r="369" spans="1:9" x14ac:dyDescent="0.55000000000000004">
      <c r="A369" s="78">
        <v>44543</v>
      </c>
      <c r="B369" s="76">
        <v>74.95</v>
      </c>
      <c r="C369" s="76">
        <v>73.38</v>
      </c>
      <c r="D369" s="76">
        <v>76.75</v>
      </c>
      <c r="E369" s="76">
        <v>61.97</v>
      </c>
      <c r="F369" s="76">
        <v>68.62</v>
      </c>
      <c r="G369" s="76">
        <v>69.459999999999994</v>
      </c>
      <c r="H369" s="76">
        <v>31.21</v>
      </c>
      <c r="I369" s="76">
        <v>3.05</v>
      </c>
    </row>
    <row r="370" spans="1:9" x14ac:dyDescent="0.55000000000000004">
      <c r="A370" s="78">
        <v>44544</v>
      </c>
      <c r="B370" s="76">
        <v>75.13</v>
      </c>
      <c r="C370" s="76">
        <v>73.540000000000006</v>
      </c>
      <c r="D370" s="76">
        <v>76.78</v>
      </c>
      <c r="E370" s="76">
        <v>62.06</v>
      </c>
      <c r="F370" s="76">
        <v>68.680000000000007</v>
      </c>
      <c r="G370" s="76">
        <v>69.53</v>
      </c>
      <c r="H370" s="76">
        <v>31.52</v>
      </c>
      <c r="I370" s="76">
        <v>3.05</v>
      </c>
    </row>
    <row r="371" spans="1:9" x14ac:dyDescent="0.55000000000000004">
      <c r="A371" s="78">
        <v>44545</v>
      </c>
      <c r="B371" s="76">
        <v>75.31</v>
      </c>
      <c r="C371" s="76">
        <v>73.7</v>
      </c>
      <c r="D371" s="76">
        <v>76.819999999999993</v>
      </c>
      <c r="E371" s="76">
        <v>62.14</v>
      </c>
      <c r="F371" s="76">
        <v>68.73</v>
      </c>
      <c r="G371" s="76">
        <v>69.61</v>
      </c>
      <c r="H371" s="76">
        <v>31.77</v>
      </c>
      <c r="I371" s="76">
        <v>3.1</v>
      </c>
    </row>
    <row r="372" spans="1:9" x14ac:dyDescent="0.55000000000000004">
      <c r="A372" s="78">
        <v>44546</v>
      </c>
      <c r="B372" s="76">
        <v>75.489999999999995</v>
      </c>
      <c r="C372" s="76">
        <v>73.86</v>
      </c>
      <c r="D372" s="76">
        <v>76.849999999999994</v>
      </c>
      <c r="E372" s="76">
        <v>62.19</v>
      </c>
      <c r="F372" s="76">
        <v>68.8</v>
      </c>
      <c r="G372" s="76">
        <v>69.7</v>
      </c>
      <c r="H372" s="76">
        <v>31.93</v>
      </c>
      <c r="I372" s="76">
        <v>3.11</v>
      </c>
    </row>
    <row r="373" spans="1:9" x14ac:dyDescent="0.55000000000000004">
      <c r="A373" s="78">
        <v>44547</v>
      </c>
      <c r="B373" s="76">
        <v>75.67</v>
      </c>
      <c r="C373" s="76">
        <v>74.010000000000005</v>
      </c>
      <c r="D373" s="76">
        <v>76.89</v>
      </c>
      <c r="E373" s="76">
        <v>62.27</v>
      </c>
      <c r="F373" s="76">
        <v>68.86</v>
      </c>
      <c r="G373" s="76">
        <v>69.78</v>
      </c>
      <c r="H373" s="76">
        <v>32.159999999999997</v>
      </c>
      <c r="I373" s="76">
        <v>3.13</v>
      </c>
    </row>
    <row r="374" spans="1:9" x14ac:dyDescent="0.55000000000000004">
      <c r="A374" s="78">
        <v>44548</v>
      </c>
      <c r="B374" s="76">
        <v>75.77</v>
      </c>
      <c r="C374" s="76">
        <v>74.14</v>
      </c>
      <c r="D374" s="76">
        <v>76.91</v>
      </c>
      <c r="E374" s="76">
        <v>62.32</v>
      </c>
      <c r="F374" s="76">
        <v>68.930000000000007</v>
      </c>
      <c r="G374" s="76">
        <v>69.83</v>
      </c>
      <c r="H374" s="76">
        <v>32.380000000000003</v>
      </c>
      <c r="I374" s="76">
        <v>3.13</v>
      </c>
    </row>
    <row r="375" spans="1:9" x14ac:dyDescent="0.55000000000000004">
      <c r="A375" s="78">
        <v>44549</v>
      </c>
      <c r="B375" s="76">
        <v>75.819999999999993</v>
      </c>
      <c r="C375" s="76">
        <v>74.209999999999994</v>
      </c>
      <c r="D375" s="76">
        <v>76.930000000000007</v>
      </c>
      <c r="E375" s="76">
        <v>62.34</v>
      </c>
      <c r="F375" s="76">
        <v>68.98</v>
      </c>
      <c r="G375" s="76">
        <v>69.87</v>
      </c>
      <c r="H375" s="76">
        <v>32.58</v>
      </c>
      <c r="I375" s="76">
        <v>3.13</v>
      </c>
    </row>
    <row r="376" spans="1:9" x14ac:dyDescent="0.55000000000000004">
      <c r="A376" s="78">
        <v>44550</v>
      </c>
      <c r="B376" s="76">
        <v>75.959999999999994</v>
      </c>
      <c r="C376" s="76">
        <v>74.33</v>
      </c>
      <c r="D376" s="76">
        <v>76.989999999999995</v>
      </c>
      <c r="E376" s="76">
        <v>62.41</v>
      </c>
      <c r="F376" s="76">
        <v>69.06</v>
      </c>
      <c r="G376" s="76">
        <v>69.95</v>
      </c>
      <c r="H376" s="76">
        <v>32.770000000000003</v>
      </c>
      <c r="I376" s="76">
        <v>3.26</v>
      </c>
    </row>
    <row r="377" spans="1:9" x14ac:dyDescent="0.55000000000000004">
      <c r="A377" s="78">
        <v>44551</v>
      </c>
      <c r="B377" s="76">
        <v>76.08</v>
      </c>
      <c r="C377" s="76">
        <v>74.47</v>
      </c>
      <c r="D377" s="76">
        <v>77.010000000000005</v>
      </c>
      <c r="E377" s="76">
        <v>62.48</v>
      </c>
      <c r="F377" s="76">
        <v>69.14</v>
      </c>
      <c r="G377" s="76">
        <v>70.02</v>
      </c>
      <c r="H377" s="76">
        <v>33.01</v>
      </c>
      <c r="I377" s="76">
        <v>3.26</v>
      </c>
    </row>
    <row r="378" spans="1:9" x14ac:dyDescent="0.55000000000000004">
      <c r="A378" s="78">
        <v>44552</v>
      </c>
      <c r="B378" s="76">
        <v>76.2</v>
      </c>
      <c r="C378" s="76">
        <v>74.61</v>
      </c>
      <c r="D378" s="76">
        <v>77.06</v>
      </c>
      <c r="E378" s="76">
        <v>62.56</v>
      </c>
      <c r="F378" s="76">
        <v>69.22</v>
      </c>
      <c r="G378" s="76">
        <v>70.09</v>
      </c>
      <c r="H378" s="76">
        <v>33.14</v>
      </c>
      <c r="I378" s="76">
        <v>3.31</v>
      </c>
    </row>
    <row r="379" spans="1:9" x14ac:dyDescent="0.55000000000000004">
      <c r="A379" s="78">
        <v>44553</v>
      </c>
      <c r="B379" s="76">
        <v>76.31</v>
      </c>
      <c r="C379" s="76">
        <v>74.75</v>
      </c>
      <c r="D379" s="76">
        <v>77.099999999999994</v>
      </c>
      <c r="E379" s="76">
        <v>62.61</v>
      </c>
      <c r="F379" s="76">
        <v>69.28</v>
      </c>
      <c r="G379" s="76">
        <v>70.150000000000006</v>
      </c>
      <c r="H379" s="76">
        <v>33.369999999999997</v>
      </c>
      <c r="I379" s="76">
        <v>3.32</v>
      </c>
    </row>
    <row r="380" spans="1:9" x14ac:dyDescent="0.55000000000000004">
      <c r="A380" s="78">
        <v>44554</v>
      </c>
      <c r="B380" s="76"/>
      <c r="C380" s="76">
        <v>74.84</v>
      </c>
      <c r="D380" s="76">
        <v>77.13</v>
      </c>
      <c r="E380" s="76">
        <v>62.63</v>
      </c>
      <c r="F380" s="76">
        <v>69.3</v>
      </c>
      <c r="G380" s="76">
        <v>70.19</v>
      </c>
      <c r="H380" s="76">
        <v>33.619999999999997</v>
      </c>
      <c r="I380" s="76">
        <v>3.33</v>
      </c>
    </row>
    <row r="381" spans="1:9" x14ac:dyDescent="0.55000000000000004">
      <c r="A381" s="78">
        <v>44555</v>
      </c>
      <c r="B381" s="76"/>
      <c r="C381" s="76">
        <v>74.84</v>
      </c>
      <c r="D381" s="76">
        <v>77.14</v>
      </c>
      <c r="E381" s="76">
        <v>62.63</v>
      </c>
      <c r="F381" s="76">
        <v>69.3</v>
      </c>
      <c r="G381" s="76">
        <v>70.19</v>
      </c>
      <c r="H381" s="76">
        <v>33.85</v>
      </c>
      <c r="I381" s="76">
        <v>3.33</v>
      </c>
    </row>
    <row r="382" spans="1:9" x14ac:dyDescent="0.55000000000000004">
      <c r="A382" s="78">
        <v>44556</v>
      </c>
      <c r="B382" s="76">
        <v>76.39</v>
      </c>
      <c r="C382" s="76">
        <v>74.86</v>
      </c>
      <c r="D382" s="76">
        <v>77.14</v>
      </c>
      <c r="E382" s="76">
        <v>62.65</v>
      </c>
      <c r="F382" s="76">
        <v>69.31</v>
      </c>
      <c r="G382" s="76">
        <v>70.22</v>
      </c>
      <c r="H382" s="76">
        <v>34</v>
      </c>
      <c r="I382" s="76">
        <v>3.42</v>
      </c>
    </row>
    <row r="383" spans="1:9" x14ac:dyDescent="0.55000000000000004">
      <c r="A383" s="78">
        <v>44557</v>
      </c>
      <c r="B383" s="76">
        <v>76.41</v>
      </c>
      <c r="C383" s="76">
        <v>74.89</v>
      </c>
      <c r="D383" s="76">
        <v>77.150000000000006</v>
      </c>
      <c r="E383" s="76">
        <v>62.72</v>
      </c>
      <c r="F383" s="76">
        <v>69.34</v>
      </c>
      <c r="G383" s="76">
        <v>70.28</v>
      </c>
      <c r="H383" s="76">
        <v>34.119999999999997</v>
      </c>
      <c r="I383" s="76">
        <v>3.5</v>
      </c>
    </row>
    <row r="384" spans="1:9" x14ac:dyDescent="0.55000000000000004">
      <c r="A384" s="78">
        <v>44558</v>
      </c>
      <c r="B384" s="76">
        <v>76.430000000000007</v>
      </c>
      <c r="C384" s="76">
        <v>74.92</v>
      </c>
      <c r="D384" s="76">
        <v>77.17</v>
      </c>
      <c r="E384" s="76">
        <v>62.79</v>
      </c>
      <c r="F384" s="76">
        <v>69.38</v>
      </c>
      <c r="G384" s="76">
        <v>70.36</v>
      </c>
      <c r="H384" s="76">
        <v>34.479999999999997</v>
      </c>
      <c r="I384" s="76">
        <v>3.95</v>
      </c>
    </row>
    <row r="385" spans="1:9" x14ac:dyDescent="0.55000000000000004">
      <c r="A385" s="78">
        <v>44559</v>
      </c>
      <c r="B385" s="76">
        <v>76.52</v>
      </c>
      <c r="C385" s="76">
        <v>75.05</v>
      </c>
      <c r="D385" s="76">
        <v>77.209999999999994</v>
      </c>
      <c r="E385" s="76">
        <v>62.87</v>
      </c>
      <c r="F385" s="76">
        <v>69.45</v>
      </c>
      <c r="G385" s="76">
        <v>70.42</v>
      </c>
      <c r="H385" s="76">
        <v>34.729999999999997</v>
      </c>
      <c r="I385" s="76">
        <v>3.96</v>
      </c>
    </row>
    <row r="386" spans="1:9" x14ac:dyDescent="0.55000000000000004">
      <c r="A386" s="78">
        <v>44560</v>
      </c>
      <c r="B386" s="76">
        <v>76.61</v>
      </c>
      <c r="C386" s="76">
        <v>75.150000000000006</v>
      </c>
      <c r="D386" s="76">
        <v>77.239999999999995</v>
      </c>
      <c r="E386" s="76">
        <v>62.93</v>
      </c>
      <c r="F386" s="76">
        <v>69.510000000000005</v>
      </c>
      <c r="G386" s="76">
        <v>70.5</v>
      </c>
      <c r="H386" s="76">
        <v>35.299999999999997</v>
      </c>
      <c r="I386" s="76">
        <v>3.98</v>
      </c>
    </row>
    <row r="387" spans="1:9" x14ac:dyDescent="0.55000000000000004">
      <c r="A387" s="78">
        <v>44561</v>
      </c>
      <c r="B387" s="76"/>
      <c r="C387" s="76">
        <v>75.22</v>
      </c>
      <c r="D387" s="76">
        <v>77.27</v>
      </c>
      <c r="E387" s="76">
        <v>62.96</v>
      </c>
      <c r="F387" s="76">
        <v>69.540000000000006</v>
      </c>
      <c r="G387" s="76">
        <v>70.53</v>
      </c>
      <c r="H387" s="76">
        <v>35.58</v>
      </c>
      <c r="I387" s="76">
        <v>3.99</v>
      </c>
    </row>
    <row r="388" spans="1:9" x14ac:dyDescent="0.55000000000000004">
      <c r="A388" s="78">
        <v>44562</v>
      </c>
      <c r="B388" s="76"/>
      <c r="C388" s="76">
        <v>75.23</v>
      </c>
      <c r="D388" s="76">
        <v>77.28</v>
      </c>
      <c r="E388" s="76">
        <v>62.96</v>
      </c>
      <c r="F388" s="76">
        <v>69.55</v>
      </c>
      <c r="G388" s="76">
        <v>70.540000000000006</v>
      </c>
      <c r="H388" s="76">
        <v>35.79</v>
      </c>
      <c r="I388" s="76">
        <v>4.03</v>
      </c>
    </row>
    <row r="389" spans="1:9" x14ac:dyDescent="0.55000000000000004">
      <c r="A389" s="78">
        <v>44563</v>
      </c>
      <c r="B389" s="76">
        <v>76.69</v>
      </c>
      <c r="C389" s="76">
        <v>75.239999999999995</v>
      </c>
      <c r="D389" s="76">
        <v>77.28</v>
      </c>
      <c r="E389" s="76">
        <v>62.99</v>
      </c>
      <c r="F389" s="76">
        <v>69.569999999999993</v>
      </c>
      <c r="G389" s="76">
        <v>70.59</v>
      </c>
      <c r="H389" s="76">
        <v>35.86</v>
      </c>
      <c r="I389" s="76">
        <v>4.04</v>
      </c>
    </row>
    <row r="390" spans="1:9" x14ac:dyDescent="0.55000000000000004">
      <c r="A390" s="78">
        <v>44564</v>
      </c>
      <c r="B390" s="76">
        <v>76.709999999999994</v>
      </c>
      <c r="C390" s="76">
        <v>75.260000000000005</v>
      </c>
      <c r="D390" s="76">
        <v>77.3</v>
      </c>
      <c r="E390" s="76">
        <v>63.05</v>
      </c>
      <c r="F390" s="76">
        <v>69.62</v>
      </c>
      <c r="G390" s="76">
        <v>70.650000000000006</v>
      </c>
      <c r="H390" s="76">
        <v>36.04</v>
      </c>
      <c r="I390" s="76">
        <v>4.0599999999999996</v>
      </c>
    </row>
    <row r="391" spans="1:9" x14ac:dyDescent="0.55000000000000004">
      <c r="A391" s="78">
        <v>44565</v>
      </c>
      <c r="B391" s="76">
        <v>76.8</v>
      </c>
      <c r="C391" s="76">
        <v>75.290000000000006</v>
      </c>
      <c r="D391" s="76">
        <v>77.36</v>
      </c>
      <c r="E391" s="76">
        <v>63.11</v>
      </c>
      <c r="F391" s="76">
        <v>69.680000000000007</v>
      </c>
      <c r="G391" s="76">
        <v>70.72</v>
      </c>
      <c r="H391" s="76">
        <v>36.28</v>
      </c>
      <c r="I391" s="76">
        <v>4.07</v>
      </c>
    </row>
    <row r="392" spans="1:9" x14ac:dyDescent="0.55000000000000004">
      <c r="A392" s="78">
        <v>44566</v>
      </c>
      <c r="B392" s="76">
        <v>76.900000000000006</v>
      </c>
      <c r="C392" s="76">
        <v>75.38</v>
      </c>
      <c r="D392" s="76">
        <v>77.41</v>
      </c>
      <c r="E392" s="76">
        <v>63.18</v>
      </c>
      <c r="F392" s="76">
        <v>69.739999999999995</v>
      </c>
      <c r="G392" s="76">
        <v>70.790000000000006</v>
      </c>
      <c r="H392" s="76">
        <v>36.42</v>
      </c>
      <c r="I392" s="76">
        <v>4.13</v>
      </c>
    </row>
    <row r="393" spans="1:9" x14ac:dyDescent="0.55000000000000004">
      <c r="A393" s="78">
        <v>44567</v>
      </c>
      <c r="B393" s="76">
        <v>77</v>
      </c>
      <c r="C393" s="76">
        <v>75.459999999999994</v>
      </c>
      <c r="D393" s="76">
        <v>77.47</v>
      </c>
      <c r="E393" s="76">
        <v>63.24</v>
      </c>
      <c r="F393" s="76">
        <v>69.790000000000006</v>
      </c>
      <c r="G393" s="76">
        <v>70.86</v>
      </c>
      <c r="H393" s="76">
        <v>36.58</v>
      </c>
      <c r="I393" s="76">
        <v>4.1900000000000004</v>
      </c>
    </row>
    <row r="394" spans="1:9" x14ac:dyDescent="0.55000000000000004">
      <c r="A394" s="78">
        <v>44568</v>
      </c>
      <c r="B394" s="76">
        <v>77.099999999999994</v>
      </c>
      <c r="C394" s="76">
        <v>75.540000000000006</v>
      </c>
      <c r="D394" s="76">
        <v>77.5</v>
      </c>
      <c r="E394" s="76">
        <v>63.32</v>
      </c>
      <c r="F394" s="76">
        <v>69.84</v>
      </c>
      <c r="G394" s="76">
        <v>70.95</v>
      </c>
      <c r="H394" s="76">
        <v>36.76</v>
      </c>
      <c r="I394" s="76">
        <v>4.2300000000000004</v>
      </c>
    </row>
    <row r="395" spans="1:9" x14ac:dyDescent="0.55000000000000004">
      <c r="A395" s="78">
        <v>44569</v>
      </c>
      <c r="B395" s="76">
        <v>77.150000000000006</v>
      </c>
      <c r="C395" s="76">
        <v>75.59</v>
      </c>
      <c r="D395" s="76">
        <v>77.540000000000006</v>
      </c>
      <c r="E395" s="76">
        <v>63.37</v>
      </c>
      <c r="F395" s="76">
        <v>69.92</v>
      </c>
      <c r="G395" s="76">
        <v>71.010000000000005</v>
      </c>
      <c r="H395" s="76">
        <v>36.840000000000003</v>
      </c>
      <c r="I395" s="76">
        <v>4.2300000000000004</v>
      </c>
    </row>
    <row r="396" spans="1:9" x14ac:dyDescent="0.55000000000000004">
      <c r="A396" s="78">
        <v>44570</v>
      </c>
      <c r="B396" s="76">
        <v>77.19</v>
      </c>
      <c r="C396" s="76">
        <v>75.61</v>
      </c>
      <c r="D396" s="76">
        <v>77.569999999999993</v>
      </c>
      <c r="E396" s="76">
        <v>63.39</v>
      </c>
      <c r="F396" s="76">
        <v>69.959999999999994</v>
      </c>
      <c r="G396" s="76">
        <v>71.040000000000006</v>
      </c>
      <c r="H396" s="76">
        <v>37.07</v>
      </c>
      <c r="I396" s="76">
        <v>4.24</v>
      </c>
    </row>
    <row r="397" spans="1:9" x14ac:dyDescent="0.55000000000000004">
      <c r="A397" s="78">
        <v>44571</v>
      </c>
      <c r="B397" s="76">
        <v>77.28</v>
      </c>
      <c r="C397" s="76">
        <v>75.69</v>
      </c>
      <c r="D397" s="76">
        <v>77.63</v>
      </c>
      <c r="E397" s="76">
        <v>63.45</v>
      </c>
      <c r="F397" s="76">
        <v>70</v>
      </c>
      <c r="G397" s="76">
        <v>71.17</v>
      </c>
      <c r="H397" s="76">
        <v>37.619999999999997</v>
      </c>
      <c r="I397" s="76">
        <v>4.5199999999999996</v>
      </c>
    </row>
    <row r="398" spans="1:9" x14ac:dyDescent="0.55000000000000004">
      <c r="A398" s="78">
        <v>44572</v>
      </c>
      <c r="B398" s="76">
        <v>77.349999999999994</v>
      </c>
      <c r="C398" s="76">
        <v>75.77</v>
      </c>
      <c r="D398" s="76">
        <v>77.680000000000007</v>
      </c>
      <c r="E398" s="76">
        <v>63.51</v>
      </c>
      <c r="F398" s="76">
        <v>70.040000000000006</v>
      </c>
      <c r="G398" s="76">
        <v>71.239999999999995</v>
      </c>
      <c r="H398" s="76">
        <v>37.869999999999997</v>
      </c>
      <c r="I398" s="76">
        <v>4.53</v>
      </c>
    </row>
    <row r="399" spans="1:9" x14ac:dyDescent="0.55000000000000004">
      <c r="A399" s="78">
        <v>44573</v>
      </c>
      <c r="B399" s="76">
        <v>77.430000000000007</v>
      </c>
      <c r="C399" s="76">
        <v>75.84</v>
      </c>
      <c r="D399" s="76">
        <v>77.73</v>
      </c>
      <c r="E399" s="76">
        <v>63.57</v>
      </c>
      <c r="F399" s="76">
        <v>70.09</v>
      </c>
      <c r="G399" s="76">
        <v>71.33</v>
      </c>
      <c r="H399" s="76">
        <v>38.04</v>
      </c>
      <c r="I399" s="76">
        <v>4.53</v>
      </c>
    </row>
    <row r="400" spans="1:9" x14ac:dyDescent="0.55000000000000004">
      <c r="A400" s="78">
        <v>44574</v>
      </c>
      <c r="B400" s="76">
        <v>77.510000000000005</v>
      </c>
      <c r="C400" s="76">
        <v>75.91</v>
      </c>
      <c r="D400" s="76">
        <v>77.790000000000006</v>
      </c>
      <c r="E400" s="76">
        <v>63.63</v>
      </c>
      <c r="F400" s="76">
        <v>70.13</v>
      </c>
      <c r="G400" s="76">
        <v>71.39</v>
      </c>
      <c r="H400" s="76">
        <v>38.36</v>
      </c>
      <c r="I400" s="76">
        <v>4.54</v>
      </c>
    </row>
    <row r="401" spans="1:9" x14ac:dyDescent="0.55000000000000004">
      <c r="A401" s="78">
        <v>44575</v>
      </c>
      <c r="B401" s="76">
        <v>77.58</v>
      </c>
      <c r="C401" s="76">
        <v>75.98</v>
      </c>
      <c r="D401" s="76">
        <v>77.849999999999994</v>
      </c>
      <c r="E401" s="76">
        <v>63.68</v>
      </c>
      <c r="F401" s="76">
        <v>70.180000000000007</v>
      </c>
      <c r="G401" s="76">
        <v>71.47</v>
      </c>
      <c r="H401" s="76">
        <v>38.450000000000003</v>
      </c>
      <c r="I401" s="76">
        <v>4.54</v>
      </c>
    </row>
    <row r="402" spans="1:9" x14ac:dyDescent="0.55000000000000004">
      <c r="A402" s="78">
        <v>44576</v>
      </c>
      <c r="B402" s="76">
        <v>77.62</v>
      </c>
      <c r="C402" s="76">
        <v>76.010000000000005</v>
      </c>
      <c r="D402" s="76">
        <v>77.900000000000006</v>
      </c>
      <c r="E402" s="76">
        <v>63.71</v>
      </c>
      <c r="F402" s="76">
        <v>70.27</v>
      </c>
      <c r="G402" s="76">
        <v>71.5</v>
      </c>
      <c r="H402" s="76">
        <v>38.65</v>
      </c>
      <c r="I402" s="76">
        <v>4.58</v>
      </c>
    </row>
    <row r="403" spans="1:9" x14ac:dyDescent="0.55000000000000004">
      <c r="A403" s="78">
        <v>44577</v>
      </c>
      <c r="B403" s="76">
        <v>77.64</v>
      </c>
      <c r="C403" s="76">
        <v>76.040000000000006</v>
      </c>
      <c r="D403" s="76">
        <v>77.94</v>
      </c>
      <c r="E403" s="76">
        <v>63.72</v>
      </c>
      <c r="F403" s="76">
        <v>70.319999999999993</v>
      </c>
      <c r="G403" s="76">
        <v>71.540000000000006</v>
      </c>
      <c r="H403" s="76">
        <v>38.840000000000003</v>
      </c>
      <c r="I403" s="76">
        <v>4.59</v>
      </c>
    </row>
    <row r="404" spans="1:9" x14ac:dyDescent="0.55000000000000004">
      <c r="A404" s="78">
        <v>44578</v>
      </c>
      <c r="B404" s="76">
        <v>77.69</v>
      </c>
      <c r="C404" s="76">
        <v>76.08</v>
      </c>
      <c r="D404" s="76">
        <v>78</v>
      </c>
      <c r="E404" s="76">
        <v>63.77</v>
      </c>
      <c r="F404" s="76">
        <v>70.36</v>
      </c>
      <c r="G404" s="76">
        <v>71.599999999999994</v>
      </c>
      <c r="H404" s="76">
        <v>39</v>
      </c>
      <c r="I404" s="76">
        <v>4.6900000000000004</v>
      </c>
    </row>
    <row r="405" spans="1:9" x14ac:dyDescent="0.55000000000000004">
      <c r="A405" s="78">
        <v>44579</v>
      </c>
      <c r="B405" s="76">
        <v>77.75</v>
      </c>
      <c r="C405" s="76">
        <v>76.13</v>
      </c>
      <c r="D405" s="76">
        <v>78.02</v>
      </c>
      <c r="E405" s="76">
        <v>63.82</v>
      </c>
      <c r="F405" s="76">
        <v>70.400000000000006</v>
      </c>
      <c r="G405" s="76">
        <v>71.66</v>
      </c>
      <c r="H405" s="76">
        <v>39.08</v>
      </c>
      <c r="I405" s="76">
        <v>4.72</v>
      </c>
    </row>
    <row r="406" spans="1:9" x14ac:dyDescent="0.55000000000000004">
      <c r="A406" s="78">
        <v>44580</v>
      </c>
      <c r="B406" s="76">
        <v>77.81</v>
      </c>
      <c r="C406" s="76">
        <v>76.180000000000007</v>
      </c>
      <c r="D406" s="76">
        <v>78.06</v>
      </c>
      <c r="E406" s="76">
        <v>63.88</v>
      </c>
      <c r="F406" s="76">
        <v>70.45</v>
      </c>
      <c r="G406" s="76">
        <v>71.72</v>
      </c>
      <c r="H406" s="76">
        <v>39.42</v>
      </c>
      <c r="I406" s="76">
        <v>4.91</v>
      </c>
    </row>
    <row r="407" spans="1:9" x14ac:dyDescent="0.55000000000000004">
      <c r="A407" s="78">
        <v>44581</v>
      </c>
      <c r="B407" s="76">
        <v>77.88</v>
      </c>
      <c r="C407" s="76">
        <v>76.22</v>
      </c>
      <c r="D407" s="76">
        <v>78.099999999999994</v>
      </c>
      <c r="E407" s="76">
        <v>63.93</v>
      </c>
      <c r="F407" s="76">
        <v>70.5</v>
      </c>
      <c r="G407" s="76">
        <v>71.78</v>
      </c>
      <c r="H407" s="76">
        <v>39.619999999999997</v>
      </c>
      <c r="I407" s="76">
        <v>4.91</v>
      </c>
    </row>
    <row r="408" spans="1:9" x14ac:dyDescent="0.55000000000000004">
      <c r="A408" s="78">
        <v>44582</v>
      </c>
      <c r="B408" s="76">
        <v>77.94</v>
      </c>
      <c r="C408" s="76">
        <v>76.27</v>
      </c>
      <c r="D408" s="76">
        <v>78.19</v>
      </c>
      <c r="E408" s="76">
        <v>63.98</v>
      </c>
      <c r="F408" s="76">
        <v>70.540000000000006</v>
      </c>
      <c r="G408" s="76">
        <v>71.84</v>
      </c>
      <c r="H408" s="76">
        <v>39.840000000000003</v>
      </c>
      <c r="I408" s="76">
        <v>4.9400000000000004</v>
      </c>
    </row>
    <row r="409" spans="1:9" x14ac:dyDescent="0.55000000000000004">
      <c r="A409" s="78">
        <v>44583</v>
      </c>
      <c r="B409" s="76">
        <v>77.97</v>
      </c>
      <c r="C409" s="76">
        <v>76.290000000000006</v>
      </c>
      <c r="D409" s="76">
        <v>78.260000000000005</v>
      </c>
      <c r="E409" s="76">
        <v>64</v>
      </c>
      <c r="F409" s="76">
        <v>70.61</v>
      </c>
      <c r="G409" s="76">
        <v>71.87</v>
      </c>
      <c r="H409" s="76">
        <v>40.03</v>
      </c>
      <c r="I409" s="76">
        <v>4.9400000000000004</v>
      </c>
    </row>
    <row r="410" spans="1:9" x14ac:dyDescent="0.55000000000000004">
      <c r="A410" s="78">
        <v>44584</v>
      </c>
      <c r="B410" s="76">
        <v>77.98</v>
      </c>
      <c r="C410" s="76">
        <v>76.31</v>
      </c>
      <c r="D410" s="76">
        <v>78.349999999999994</v>
      </c>
      <c r="E410" s="76">
        <v>64.02</v>
      </c>
      <c r="F410" s="76">
        <v>70.66</v>
      </c>
      <c r="G410" s="76">
        <v>71.900000000000006</v>
      </c>
      <c r="H410" s="76">
        <v>40.159999999999997</v>
      </c>
      <c r="I410" s="76">
        <v>4.96</v>
      </c>
    </row>
    <row r="411" spans="1:9" x14ac:dyDescent="0.55000000000000004">
      <c r="A411" s="78">
        <v>44585</v>
      </c>
      <c r="B411" s="76">
        <v>78.03</v>
      </c>
      <c r="C411" s="76">
        <v>76.349999999999994</v>
      </c>
      <c r="D411" s="76">
        <v>78.430000000000007</v>
      </c>
      <c r="E411" s="76">
        <v>64.069999999999993</v>
      </c>
      <c r="F411" s="76">
        <v>70.7</v>
      </c>
      <c r="G411" s="76">
        <v>71.959999999999994</v>
      </c>
      <c r="H411" s="76">
        <v>40.28</v>
      </c>
      <c r="I411" s="76">
        <v>4.97</v>
      </c>
    </row>
    <row r="412" spans="1:9" x14ac:dyDescent="0.55000000000000004">
      <c r="A412" s="78">
        <v>44586</v>
      </c>
      <c r="B412" s="76">
        <v>78.09</v>
      </c>
      <c r="C412" s="76">
        <v>76.39</v>
      </c>
      <c r="D412" s="76">
        <v>78.55</v>
      </c>
      <c r="E412" s="76">
        <v>64.12</v>
      </c>
      <c r="F412" s="76">
        <v>70.75</v>
      </c>
      <c r="G412" s="76">
        <v>72.010000000000005</v>
      </c>
      <c r="H412" s="76">
        <v>40.46</v>
      </c>
      <c r="I412" s="76">
        <v>4.97</v>
      </c>
    </row>
    <row r="413" spans="1:9" x14ac:dyDescent="0.55000000000000004">
      <c r="A413" s="78">
        <v>44587</v>
      </c>
      <c r="B413" s="76">
        <v>78.11</v>
      </c>
      <c r="C413" s="76">
        <v>76.44</v>
      </c>
      <c r="D413" s="76">
        <v>78.650000000000006</v>
      </c>
      <c r="E413" s="76">
        <v>64.180000000000007</v>
      </c>
      <c r="F413" s="76">
        <v>70.790000000000006</v>
      </c>
      <c r="G413" s="76">
        <v>72.069999999999993</v>
      </c>
      <c r="H413" s="76">
        <v>40.619999999999997</v>
      </c>
      <c r="I413" s="76">
        <v>5.0199999999999996</v>
      </c>
    </row>
    <row r="414" spans="1:9" x14ac:dyDescent="0.55000000000000004">
      <c r="A414" s="78">
        <v>44588</v>
      </c>
      <c r="B414" s="76">
        <v>78.180000000000007</v>
      </c>
      <c r="C414" s="76">
        <v>76.48</v>
      </c>
      <c r="D414" s="76">
        <v>78.760000000000005</v>
      </c>
      <c r="E414" s="76">
        <v>64.23</v>
      </c>
      <c r="F414" s="76">
        <v>70.84</v>
      </c>
      <c r="G414" s="76">
        <v>72.12</v>
      </c>
      <c r="H414" s="76">
        <v>40.729999999999997</v>
      </c>
      <c r="I414" s="76">
        <v>5.27</v>
      </c>
    </row>
    <row r="415" spans="1:9" x14ac:dyDescent="0.55000000000000004">
      <c r="A415" s="78">
        <v>44589</v>
      </c>
      <c r="B415" s="76">
        <v>78.25</v>
      </c>
      <c r="C415" s="76">
        <v>76.52</v>
      </c>
      <c r="D415" s="76">
        <v>78.86</v>
      </c>
      <c r="E415" s="76">
        <v>64.290000000000006</v>
      </c>
      <c r="F415" s="76">
        <v>70.88</v>
      </c>
      <c r="G415" s="76">
        <v>72.180000000000007</v>
      </c>
      <c r="H415" s="76">
        <v>40.869999999999997</v>
      </c>
      <c r="I415" s="76">
        <v>5.32</v>
      </c>
    </row>
    <row r="416" spans="1:9" x14ac:dyDescent="0.55000000000000004">
      <c r="A416" s="78">
        <v>44590</v>
      </c>
      <c r="B416" s="76">
        <v>78.290000000000006</v>
      </c>
      <c r="C416" s="76">
        <v>76.55</v>
      </c>
      <c r="D416" s="76">
        <v>78.95</v>
      </c>
      <c r="E416" s="76">
        <v>64.33</v>
      </c>
      <c r="F416" s="76">
        <v>70.94</v>
      </c>
      <c r="G416" s="76">
        <v>72.22</v>
      </c>
      <c r="H416" s="76">
        <v>41.01</v>
      </c>
      <c r="I416" s="76">
        <v>5.32</v>
      </c>
    </row>
    <row r="417" spans="1:9" x14ac:dyDescent="0.55000000000000004">
      <c r="A417" s="78">
        <v>44591</v>
      </c>
      <c r="B417" s="76">
        <v>78.31</v>
      </c>
      <c r="C417" s="76">
        <v>76.56</v>
      </c>
      <c r="D417" s="76">
        <v>79.069999999999993</v>
      </c>
      <c r="E417" s="76">
        <v>64.349999999999994</v>
      </c>
      <c r="F417" s="76">
        <v>70.98</v>
      </c>
      <c r="G417" s="76">
        <v>72.260000000000005</v>
      </c>
      <c r="H417" s="76">
        <v>41.21</v>
      </c>
      <c r="I417" s="76">
        <v>5.33</v>
      </c>
    </row>
    <row r="418" spans="1:9" x14ac:dyDescent="0.55000000000000004">
      <c r="A418" s="78">
        <v>44592</v>
      </c>
      <c r="B418" s="76">
        <v>78.37</v>
      </c>
      <c r="C418" s="76">
        <v>76.59</v>
      </c>
      <c r="D418" s="76">
        <v>79.2</v>
      </c>
      <c r="E418" s="76">
        <v>64.400000000000006</v>
      </c>
      <c r="F418" s="76">
        <v>71.02</v>
      </c>
      <c r="G418" s="76">
        <v>72.31</v>
      </c>
      <c r="H418" s="76">
        <v>41.42</v>
      </c>
      <c r="I418" s="76">
        <v>5.36</v>
      </c>
    </row>
    <row r="419" spans="1:9" x14ac:dyDescent="0.55000000000000004">
      <c r="A419" s="78">
        <v>44593</v>
      </c>
      <c r="B419" s="76">
        <v>78.44</v>
      </c>
      <c r="C419" s="76">
        <v>76.63</v>
      </c>
      <c r="D419" s="76">
        <v>79.290000000000006</v>
      </c>
      <c r="E419" s="76">
        <v>64.44</v>
      </c>
      <c r="F419" s="76">
        <v>71.06</v>
      </c>
      <c r="G419" s="76">
        <v>72.349999999999994</v>
      </c>
      <c r="H419" s="76">
        <v>41.63</v>
      </c>
      <c r="I419" s="76">
        <v>5.36</v>
      </c>
    </row>
    <row r="420" spans="1:9" x14ac:dyDescent="0.55000000000000004">
      <c r="A420" s="78">
        <v>44594</v>
      </c>
      <c r="B420" s="76">
        <v>78.5</v>
      </c>
      <c r="C420" s="76">
        <v>76.67</v>
      </c>
      <c r="D420" s="76">
        <v>79.400000000000006</v>
      </c>
      <c r="E420" s="76">
        <v>64.489999999999995</v>
      </c>
      <c r="F420" s="76">
        <v>71.099999999999994</v>
      </c>
      <c r="G420" s="76">
        <v>72.400000000000006</v>
      </c>
      <c r="H420" s="76">
        <v>41.8</v>
      </c>
      <c r="I420" s="76">
        <v>5.44</v>
      </c>
    </row>
    <row r="421" spans="1:9" x14ac:dyDescent="0.55000000000000004">
      <c r="A421" s="78">
        <v>44595</v>
      </c>
      <c r="B421" s="76">
        <v>78.56</v>
      </c>
      <c r="C421" s="76">
        <v>76.709999999999994</v>
      </c>
      <c r="D421" s="76">
        <v>79.5</v>
      </c>
      <c r="E421" s="76">
        <v>64.53</v>
      </c>
      <c r="F421" s="76">
        <v>71.14</v>
      </c>
      <c r="G421" s="76">
        <v>72.45</v>
      </c>
      <c r="H421" s="76">
        <v>41.94</v>
      </c>
      <c r="I421" s="76">
        <v>5.44</v>
      </c>
    </row>
    <row r="422" spans="1:9" x14ac:dyDescent="0.55000000000000004">
      <c r="A422" s="78">
        <v>44596</v>
      </c>
      <c r="B422" s="76">
        <v>78.62</v>
      </c>
      <c r="C422" s="76">
        <v>76.739999999999995</v>
      </c>
      <c r="D422" s="76">
        <v>79.599999999999994</v>
      </c>
      <c r="E422" s="76">
        <v>64.59</v>
      </c>
      <c r="F422" s="76">
        <v>71.180000000000007</v>
      </c>
      <c r="G422" s="76">
        <v>72.510000000000005</v>
      </c>
      <c r="H422" s="76">
        <v>42.19</v>
      </c>
      <c r="I422" s="76">
        <v>5.44</v>
      </c>
    </row>
    <row r="423" spans="1:9" x14ac:dyDescent="0.55000000000000004">
      <c r="A423" s="78">
        <v>44597</v>
      </c>
      <c r="B423" s="76">
        <v>78.650000000000006</v>
      </c>
      <c r="C423" s="76">
        <v>76.760000000000005</v>
      </c>
      <c r="D423" s="76">
        <v>79.680000000000007</v>
      </c>
      <c r="E423" s="76">
        <v>64.63</v>
      </c>
      <c r="F423" s="76">
        <v>71.22</v>
      </c>
      <c r="G423" s="76">
        <v>72.55</v>
      </c>
      <c r="H423" s="76">
        <v>42.35</v>
      </c>
      <c r="I423" s="76">
        <v>5.47</v>
      </c>
    </row>
    <row r="424" spans="1:9" x14ac:dyDescent="0.55000000000000004">
      <c r="A424" s="78">
        <v>44598</v>
      </c>
      <c r="B424" s="76">
        <v>78.67</v>
      </c>
      <c r="C424" s="76">
        <v>76.77</v>
      </c>
      <c r="D424" s="76">
        <v>79.72</v>
      </c>
      <c r="E424" s="76">
        <v>64.64</v>
      </c>
      <c r="F424" s="76">
        <v>71.25</v>
      </c>
      <c r="G424" s="76">
        <v>72.58</v>
      </c>
      <c r="H424" s="76">
        <v>42.52</v>
      </c>
      <c r="I424" s="76">
        <v>5.52</v>
      </c>
    </row>
    <row r="425" spans="1:9" x14ac:dyDescent="0.55000000000000004">
      <c r="A425" s="78">
        <v>44599</v>
      </c>
      <c r="B425" s="76">
        <v>78.72</v>
      </c>
      <c r="C425" s="76">
        <v>76.78</v>
      </c>
      <c r="D425" s="76">
        <v>79.92</v>
      </c>
      <c r="E425" s="76">
        <v>64.680000000000007</v>
      </c>
      <c r="F425" s="76">
        <v>71.28</v>
      </c>
      <c r="G425" s="76">
        <v>72.64</v>
      </c>
      <c r="H425" s="76">
        <v>42.61</v>
      </c>
      <c r="I425" s="76">
        <v>5.54</v>
      </c>
    </row>
    <row r="426" spans="1:9" x14ac:dyDescent="0.55000000000000004">
      <c r="A426" s="78">
        <v>44600</v>
      </c>
      <c r="B426" s="76">
        <v>78.77</v>
      </c>
      <c r="C426" s="76">
        <v>76.819999999999993</v>
      </c>
      <c r="D426" s="76">
        <v>79.97</v>
      </c>
      <c r="E426" s="76">
        <v>64.73</v>
      </c>
      <c r="F426" s="76">
        <v>71.319999999999993</v>
      </c>
      <c r="G426" s="76">
        <v>72.69</v>
      </c>
      <c r="H426" s="76">
        <v>42.85</v>
      </c>
      <c r="I426" s="76">
        <v>5.54</v>
      </c>
    </row>
    <row r="427" spans="1:9" x14ac:dyDescent="0.55000000000000004">
      <c r="A427" s="78">
        <v>44601</v>
      </c>
      <c r="B427" s="76">
        <v>78.819999999999993</v>
      </c>
      <c r="C427" s="76">
        <v>76.849999999999994</v>
      </c>
      <c r="D427" s="76">
        <v>80.05</v>
      </c>
      <c r="E427" s="76">
        <v>64.77</v>
      </c>
      <c r="F427" s="76">
        <v>71.349999999999994</v>
      </c>
      <c r="G427" s="76">
        <v>72.73</v>
      </c>
      <c r="H427" s="76">
        <v>43.05</v>
      </c>
      <c r="I427" s="76">
        <v>5.54</v>
      </c>
    </row>
    <row r="428" spans="1:9" x14ac:dyDescent="0.55000000000000004">
      <c r="A428" s="78">
        <v>44602</v>
      </c>
      <c r="B428" s="76">
        <v>78.87</v>
      </c>
      <c r="C428" s="76">
        <v>76.89</v>
      </c>
      <c r="D428" s="76">
        <v>80.150000000000006</v>
      </c>
      <c r="E428" s="76">
        <v>64.81</v>
      </c>
      <c r="F428" s="76">
        <v>71.39</v>
      </c>
      <c r="G428" s="76">
        <v>72.78</v>
      </c>
      <c r="H428" s="76">
        <v>43.23</v>
      </c>
      <c r="I428" s="76">
        <v>5.54</v>
      </c>
    </row>
    <row r="429" spans="1:9" x14ac:dyDescent="0.55000000000000004">
      <c r="A429" s="78">
        <v>44603</v>
      </c>
      <c r="B429" s="76">
        <v>78.92</v>
      </c>
      <c r="C429" s="76">
        <v>76.92</v>
      </c>
      <c r="D429" s="76">
        <v>80.25</v>
      </c>
      <c r="E429" s="76">
        <v>64.86</v>
      </c>
      <c r="F429" s="76">
        <v>71.430000000000007</v>
      </c>
      <c r="G429" s="76">
        <v>72.83</v>
      </c>
      <c r="H429" s="76">
        <v>43.49</v>
      </c>
      <c r="I429" s="76">
        <v>5.54</v>
      </c>
    </row>
    <row r="430" spans="1:9" x14ac:dyDescent="0.55000000000000004">
      <c r="A430" s="78">
        <v>44604</v>
      </c>
      <c r="B430" s="76">
        <v>78.95</v>
      </c>
      <c r="C430" s="76">
        <v>76.94</v>
      </c>
      <c r="D430" s="76">
        <v>80.31</v>
      </c>
      <c r="E430" s="76">
        <v>64.89</v>
      </c>
      <c r="F430" s="76">
        <v>71.47</v>
      </c>
      <c r="G430" s="76">
        <v>72.87</v>
      </c>
      <c r="H430" s="76">
        <v>43.61</v>
      </c>
      <c r="I430" s="76">
        <v>5.58</v>
      </c>
    </row>
    <row r="431" spans="1:9" x14ac:dyDescent="0.55000000000000004">
      <c r="A431" s="78">
        <v>44605</v>
      </c>
      <c r="B431" s="76">
        <v>78.959999999999994</v>
      </c>
      <c r="C431" s="76">
        <v>76.95</v>
      </c>
      <c r="D431" s="76">
        <v>80.38</v>
      </c>
      <c r="E431" s="76">
        <v>64.91</v>
      </c>
      <c r="F431" s="76">
        <v>71.489999999999995</v>
      </c>
      <c r="G431" s="76">
        <v>72.89</v>
      </c>
      <c r="H431" s="76">
        <v>43.85</v>
      </c>
      <c r="I431" s="76">
        <v>5.58</v>
      </c>
    </row>
    <row r="432" spans="1:9" x14ac:dyDescent="0.55000000000000004">
      <c r="A432" s="78">
        <v>44606</v>
      </c>
      <c r="B432" s="76">
        <v>79.010000000000005</v>
      </c>
      <c r="C432" s="76">
        <v>76.98</v>
      </c>
      <c r="D432" s="76">
        <v>80.44</v>
      </c>
      <c r="E432" s="76">
        <v>64.94</v>
      </c>
      <c r="F432" s="76">
        <v>71.510000000000005</v>
      </c>
      <c r="G432" s="76">
        <v>72.930000000000007</v>
      </c>
      <c r="H432" s="76">
        <v>43.97</v>
      </c>
      <c r="I432" s="76">
        <v>5.61</v>
      </c>
    </row>
    <row r="433" spans="1:9" x14ac:dyDescent="0.55000000000000004">
      <c r="A433" s="78">
        <v>44607</v>
      </c>
      <c r="B433" s="76">
        <v>79.05</v>
      </c>
      <c r="C433" s="76">
        <v>77.010000000000005</v>
      </c>
      <c r="D433" s="76">
        <v>80.53</v>
      </c>
      <c r="E433" s="76">
        <v>64.97</v>
      </c>
      <c r="F433" s="76">
        <v>71.540000000000006</v>
      </c>
      <c r="G433" s="76">
        <v>72.97</v>
      </c>
      <c r="H433" s="76">
        <v>44.15</v>
      </c>
      <c r="I433" s="76">
        <v>5.94</v>
      </c>
    </row>
    <row r="434" spans="1:9" x14ac:dyDescent="0.55000000000000004">
      <c r="A434" s="78">
        <v>44608</v>
      </c>
      <c r="B434" s="76">
        <v>79.08</v>
      </c>
      <c r="C434" s="76">
        <v>77.040000000000006</v>
      </c>
      <c r="D434" s="76">
        <v>80.61</v>
      </c>
      <c r="E434" s="76">
        <v>65.010000000000005</v>
      </c>
      <c r="F434" s="76">
        <v>71.569999999999993</v>
      </c>
      <c r="G434" s="76">
        <v>73.040000000000006</v>
      </c>
      <c r="H434" s="76">
        <v>44.28</v>
      </c>
      <c r="I434" s="76">
        <v>5.94</v>
      </c>
    </row>
    <row r="435" spans="1:9" x14ac:dyDescent="0.55000000000000004">
      <c r="A435" s="78">
        <v>44609</v>
      </c>
      <c r="B435" s="76">
        <v>79.12</v>
      </c>
      <c r="C435" s="76">
        <v>77.069999999999993</v>
      </c>
      <c r="D435" s="76">
        <v>80.67</v>
      </c>
      <c r="E435" s="76">
        <v>65.040000000000006</v>
      </c>
      <c r="F435" s="76">
        <v>71.61</v>
      </c>
      <c r="G435" s="76">
        <v>73.08</v>
      </c>
      <c r="H435" s="76">
        <v>44.45</v>
      </c>
      <c r="I435" s="76">
        <v>5.94</v>
      </c>
    </row>
    <row r="436" spans="1:9" x14ac:dyDescent="0.55000000000000004">
      <c r="A436" s="78">
        <v>44610</v>
      </c>
      <c r="B436" s="76">
        <v>79.16</v>
      </c>
      <c r="C436" s="76">
        <v>77.099999999999994</v>
      </c>
      <c r="D436" s="76">
        <v>80.760000000000005</v>
      </c>
      <c r="E436" s="76">
        <v>65.08</v>
      </c>
      <c r="F436" s="76">
        <v>71.63</v>
      </c>
      <c r="G436" s="76">
        <v>73.12</v>
      </c>
      <c r="H436" s="76">
        <v>45.02</v>
      </c>
      <c r="I436" s="76">
        <v>5.99</v>
      </c>
    </row>
    <row r="437" spans="1:9" x14ac:dyDescent="0.55000000000000004">
      <c r="A437" s="78">
        <v>44611</v>
      </c>
      <c r="B437" s="76">
        <v>79.19</v>
      </c>
      <c r="C437" s="76">
        <v>77.12</v>
      </c>
      <c r="D437" s="76">
        <v>80.790000000000006</v>
      </c>
      <c r="E437" s="76">
        <v>65.099999999999994</v>
      </c>
      <c r="F437" s="76">
        <v>71.66</v>
      </c>
      <c r="G437" s="76">
        <v>73.150000000000006</v>
      </c>
      <c r="H437" s="76">
        <v>45.26</v>
      </c>
      <c r="I437" s="76">
        <v>5.99</v>
      </c>
    </row>
    <row r="438" spans="1:9" x14ac:dyDescent="0.55000000000000004">
      <c r="A438" s="78">
        <v>44612</v>
      </c>
      <c r="B438" s="76">
        <v>79.2</v>
      </c>
      <c r="C438" s="76">
        <v>77.13</v>
      </c>
      <c r="D438" s="76">
        <v>80.83</v>
      </c>
      <c r="E438" s="76">
        <v>65.12</v>
      </c>
      <c r="F438" s="76">
        <v>71.67</v>
      </c>
      <c r="G438" s="76">
        <v>73.17</v>
      </c>
      <c r="H438" s="76">
        <v>45.36</v>
      </c>
      <c r="I438" s="76">
        <v>6.08</v>
      </c>
    </row>
    <row r="439" spans="1:9" x14ac:dyDescent="0.55000000000000004">
      <c r="A439" s="78">
        <v>44613</v>
      </c>
      <c r="B439" s="76">
        <v>79.23</v>
      </c>
      <c r="C439" s="76">
        <v>77.16</v>
      </c>
      <c r="D439" s="76">
        <v>80.83</v>
      </c>
      <c r="E439" s="76">
        <v>65.14</v>
      </c>
      <c r="F439" s="76">
        <v>71.7</v>
      </c>
      <c r="G439" s="76">
        <v>73.2</v>
      </c>
      <c r="H439" s="76">
        <v>45.56</v>
      </c>
      <c r="I439" s="76">
        <v>6.25</v>
      </c>
    </row>
    <row r="440" spans="1:9" x14ac:dyDescent="0.55000000000000004">
      <c r="A440" s="78">
        <v>44614</v>
      </c>
      <c r="B440" s="76">
        <v>79.27</v>
      </c>
      <c r="C440" s="76">
        <v>77.180000000000007</v>
      </c>
      <c r="D440" s="76">
        <v>80.92</v>
      </c>
      <c r="E440" s="76">
        <v>65.17</v>
      </c>
      <c r="F440" s="76">
        <v>71.72</v>
      </c>
      <c r="G440" s="76">
        <v>73.239999999999995</v>
      </c>
      <c r="H440" s="76">
        <v>45.73</v>
      </c>
      <c r="I440" s="76">
        <v>6.26</v>
      </c>
    </row>
    <row r="441" spans="1:9" x14ac:dyDescent="0.55000000000000004">
      <c r="A441" s="78">
        <v>44615</v>
      </c>
      <c r="B441" s="76">
        <v>79.3</v>
      </c>
      <c r="C441" s="76">
        <v>77.209999999999994</v>
      </c>
      <c r="D441" s="76">
        <v>80.989999999999995</v>
      </c>
      <c r="E441" s="76">
        <v>65.2</v>
      </c>
      <c r="F441" s="76">
        <v>71.75</v>
      </c>
      <c r="G441" s="76">
        <v>73.27</v>
      </c>
      <c r="H441" s="76">
        <v>45.85</v>
      </c>
      <c r="I441" s="76">
        <v>6.26</v>
      </c>
    </row>
    <row r="442" spans="1:9" x14ac:dyDescent="0.55000000000000004">
      <c r="A442" s="78">
        <v>44616</v>
      </c>
      <c r="B442" s="76">
        <v>79.34</v>
      </c>
      <c r="C442" s="76">
        <v>77.23</v>
      </c>
      <c r="D442" s="76">
        <v>81.010000000000005</v>
      </c>
      <c r="E442" s="76">
        <v>65.22</v>
      </c>
      <c r="F442" s="76">
        <v>71.77</v>
      </c>
      <c r="G442" s="76">
        <v>73.3</v>
      </c>
      <c r="H442" s="76">
        <v>45.96</v>
      </c>
      <c r="I442" s="76">
        <v>6.33</v>
      </c>
    </row>
    <row r="443" spans="1:9" x14ac:dyDescent="0.55000000000000004">
      <c r="A443" s="78">
        <v>44617</v>
      </c>
      <c r="B443" s="76">
        <v>79.37</v>
      </c>
      <c r="C443" s="76">
        <v>77.260000000000005</v>
      </c>
      <c r="D443" s="76">
        <v>81.08</v>
      </c>
      <c r="E443" s="76">
        <v>65.260000000000005</v>
      </c>
      <c r="F443" s="76">
        <v>71.8</v>
      </c>
      <c r="G443" s="76">
        <v>73.33</v>
      </c>
      <c r="H443" s="76">
        <v>46.08</v>
      </c>
      <c r="I443" s="76">
        <v>6.34</v>
      </c>
    </row>
    <row r="444" spans="1:9" x14ac:dyDescent="0.55000000000000004">
      <c r="A444" s="78">
        <v>44618</v>
      </c>
      <c r="B444" s="76">
        <v>79.39</v>
      </c>
      <c r="C444" s="76">
        <v>77.290000000000006</v>
      </c>
      <c r="D444" s="76">
        <v>81.11</v>
      </c>
      <c r="E444" s="76">
        <v>65.27</v>
      </c>
      <c r="F444" s="76">
        <v>71.819999999999993</v>
      </c>
      <c r="G444" s="76">
        <v>73.36</v>
      </c>
      <c r="H444" s="76">
        <v>46.21</v>
      </c>
      <c r="I444" s="76">
        <v>6.35</v>
      </c>
    </row>
    <row r="445" spans="1:9" x14ac:dyDescent="0.55000000000000004">
      <c r="A445" s="78">
        <v>44619</v>
      </c>
      <c r="B445" s="76">
        <v>79.400000000000006</v>
      </c>
      <c r="C445" s="76">
        <v>77.3</v>
      </c>
      <c r="D445" s="76">
        <v>81.13</v>
      </c>
      <c r="E445" s="76">
        <v>65.28</v>
      </c>
      <c r="F445" s="76">
        <v>71.84</v>
      </c>
      <c r="G445" s="76">
        <v>73.38</v>
      </c>
      <c r="H445" s="76">
        <v>46.27</v>
      </c>
      <c r="I445" s="76">
        <v>6.37</v>
      </c>
    </row>
    <row r="446" spans="1:9" x14ac:dyDescent="0.55000000000000004">
      <c r="A446" s="78">
        <v>44620</v>
      </c>
      <c r="B446" s="76">
        <v>79.430000000000007</v>
      </c>
      <c r="C446" s="76">
        <v>77.319999999999993</v>
      </c>
      <c r="D446" s="76">
        <v>81.2</v>
      </c>
      <c r="E446" s="76">
        <v>65.31</v>
      </c>
      <c r="F446" s="76">
        <v>71.86</v>
      </c>
      <c r="G446" s="76">
        <v>73.41</v>
      </c>
      <c r="H446" s="76">
        <v>46.58</v>
      </c>
      <c r="I446" s="76">
        <v>6.38</v>
      </c>
    </row>
    <row r="447" spans="1:9" x14ac:dyDescent="0.55000000000000004">
      <c r="A447" s="78">
        <v>44621</v>
      </c>
      <c r="B447" s="76">
        <v>79.459999999999994</v>
      </c>
      <c r="C447" s="76">
        <v>77.34</v>
      </c>
      <c r="D447" s="76">
        <v>81.2</v>
      </c>
      <c r="E447" s="76">
        <v>65.33</v>
      </c>
      <c r="F447" s="76">
        <v>71.88</v>
      </c>
      <c r="G447" s="76">
        <v>73.44</v>
      </c>
      <c r="H447" s="76">
        <v>46.65</v>
      </c>
      <c r="I447" s="76">
        <v>6.39</v>
      </c>
    </row>
    <row r="448" spans="1:9" x14ac:dyDescent="0.55000000000000004">
      <c r="A448" s="78">
        <v>44622</v>
      </c>
      <c r="B448" s="76">
        <v>79.48</v>
      </c>
      <c r="C448" s="76">
        <v>77.36</v>
      </c>
      <c r="D448" s="76">
        <v>81.239999999999995</v>
      </c>
      <c r="E448" s="76">
        <v>65.349999999999994</v>
      </c>
      <c r="F448" s="76">
        <v>71.900000000000006</v>
      </c>
      <c r="G448" s="76">
        <v>73.459999999999994</v>
      </c>
      <c r="H448" s="76">
        <v>46.71</v>
      </c>
      <c r="I448" s="76">
        <v>6.39</v>
      </c>
    </row>
    <row r="449" spans="1:9" x14ac:dyDescent="0.55000000000000004">
      <c r="A449" s="78">
        <v>44623</v>
      </c>
      <c r="B449" s="76">
        <v>79.510000000000005</v>
      </c>
      <c r="C449" s="76">
        <v>77.38</v>
      </c>
      <c r="D449" s="76">
        <v>81.25</v>
      </c>
      <c r="E449" s="76">
        <v>65.37</v>
      </c>
      <c r="F449" s="76">
        <v>71.930000000000007</v>
      </c>
      <c r="G449" s="76">
        <v>73.510000000000005</v>
      </c>
      <c r="H449" s="76">
        <v>46.84</v>
      </c>
      <c r="I449" s="76">
        <v>6.39</v>
      </c>
    </row>
    <row r="450" spans="1:9" x14ac:dyDescent="0.55000000000000004">
      <c r="A450" s="78">
        <v>44624</v>
      </c>
      <c r="B450" s="76">
        <v>79.55</v>
      </c>
      <c r="C450" s="76">
        <v>77.400000000000006</v>
      </c>
      <c r="D450" s="76">
        <v>81.31</v>
      </c>
      <c r="E450" s="76">
        <v>65.400000000000006</v>
      </c>
      <c r="F450" s="76">
        <v>71.95</v>
      </c>
      <c r="G450" s="76">
        <v>73.540000000000006</v>
      </c>
      <c r="H450" s="76">
        <v>46.92</v>
      </c>
      <c r="I450" s="76">
        <v>6.42</v>
      </c>
    </row>
    <row r="451" spans="1:9" x14ac:dyDescent="0.55000000000000004">
      <c r="A451" s="78">
        <v>44625</v>
      </c>
      <c r="B451" s="76">
        <v>79.569999999999993</v>
      </c>
      <c r="C451" s="76">
        <v>77.42</v>
      </c>
      <c r="D451" s="76">
        <v>81.319999999999993</v>
      </c>
      <c r="E451" s="76">
        <v>65.41</v>
      </c>
      <c r="F451" s="76">
        <v>71.98</v>
      </c>
      <c r="G451" s="76">
        <v>73.55</v>
      </c>
      <c r="H451" s="76">
        <v>47.07</v>
      </c>
      <c r="I451" s="76">
        <v>6.57</v>
      </c>
    </row>
    <row r="452" spans="1:9" x14ac:dyDescent="0.55000000000000004">
      <c r="A452" s="78">
        <v>44626</v>
      </c>
      <c r="B452" s="76">
        <v>79.59</v>
      </c>
      <c r="C452" s="76">
        <v>77.430000000000007</v>
      </c>
      <c r="D452" s="76">
        <v>81.349999999999994</v>
      </c>
      <c r="E452" s="76">
        <v>65.42</v>
      </c>
      <c r="F452" s="76">
        <v>72</v>
      </c>
      <c r="G452" s="76">
        <v>73.569999999999993</v>
      </c>
      <c r="H452" s="76">
        <v>47.24</v>
      </c>
      <c r="I452" s="76">
        <v>9.2899999999999991</v>
      </c>
    </row>
    <row r="453" spans="1:9" x14ac:dyDescent="0.55000000000000004">
      <c r="A453" s="78">
        <v>44627</v>
      </c>
      <c r="B453" s="76">
        <v>79.66</v>
      </c>
      <c r="C453" s="76">
        <v>77.45</v>
      </c>
      <c r="D453" s="76">
        <v>81.39</v>
      </c>
      <c r="E453" s="76">
        <v>65.430000000000007</v>
      </c>
      <c r="F453" s="76">
        <v>72.02</v>
      </c>
      <c r="G453" s="76">
        <v>73.58</v>
      </c>
      <c r="H453" s="76">
        <v>47.33</v>
      </c>
      <c r="I453" s="76">
        <v>9.36</v>
      </c>
    </row>
    <row r="454" spans="1:9" x14ac:dyDescent="0.55000000000000004">
      <c r="A454" s="78">
        <v>44628</v>
      </c>
      <c r="B454" s="76">
        <v>79.760000000000005</v>
      </c>
      <c r="C454" s="76">
        <v>77.47</v>
      </c>
      <c r="D454" s="76">
        <v>81.400000000000006</v>
      </c>
      <c r="E454" s="76">
        <v>65.45</v>
      </c>
      <c r="F454" s="76">
        <v>72.040000000000006</v>
      </c>
      <c r="G454" s="76">
        <v>73.599999999999994</v>
      </c>
      <c r="H454" s="76">
        <v>47.46</v>
      </c>
      <c r="I454" s="76">
        <v>9.43</v>
      </c>
    </row>
    <row r="455" spans="1:9" x14ac:dyDescent="0.55000000000000004">
      <c r="A455" s="78">
        <v>44629</v>
      </c>
      <c r="B455" s="76">
        <v>79.87</v>
      </c>
      <c r="C455" s="76">
        <v>77.5</v>
      </c>
      <c r="D455" s="76">
        <v>81.430000000000007</v>
      </c>
      <c r="E455" s="76">
        <v>65.47</v>
      </c>
      <c r="F455" s="76">
        <v>72.06</v>
      </c>
      <c r="G455" s="76">
        <v>73.62</v>
      </c>
      <c r="H455" s="76">
        <v>47.56</v>
      </c>
      <c r="I455" s="76">
        <v>9.6300000000000008</v>
      </c>
    </row>
    <row r="456" spans="1:9" x14ac:dyDescent="0.55000000000000004">
      <c r="A456" s="78">
        <v>44630</v>
      </c>
      <c r="B456" s="76">
        <v>79.98</v>
      </c>
      <c r="C456" s="76">
        <v>77.52</v>
      </c>
      <c r="D456" s="76">
        <v>81.44</v>
      </c>
      <c r="E456" s="76">
        <v>65.489999999999995</v>
      </c>
      <c r="F456" s="76">
        <v>72.08</v>
      </c>
      <c r="G456" s="76">
        <v>73.7</v>
      </c>
      <c r="H456" s="76">
        <v>47.66</v>
      </c>
      <c r="I456" s="76">
        <v>9.68</v>
      </c>
    </row>
    <row r="457" spans="1:9" x14ac:dyDescent="0.55000000000000004">
      <c r="A457" s="78">
        <v>44631</v>
      </c>
      <c r="B457" s="76">
        <v>80.12</v>
      </c>
      <c r="C457" s="76">
        <v>77.540000000000006</v>
      </c>
      <c r="D457" s="76">
        <v>81.459999999999994</v>
      </c>
      <c r="E457" s="76">
        <v>65.510000000000005</v>
      </c>
      <c r="F457" s="76">
        <v>72.099999999999994</v>
      </c>
      <c r="G457" s="76">
        <v>73.73</v>
      </c>
      <c r="H457" s="76">
        <v>47.77</v>
      </c>
      <c r="I457" s="76">
        <v>9.75</v>
      </c>
    </row>
    <row r="458" spans="1:9" x14ac:dyDescent="0.55000000000000004">
      <c r="A458" s="78">
        <v>44632</v>
      </c>
      <c r="B458" s="76">
        <v>80.260000000000005</v>
      </c>
      <c r="C458" s="76">
        <v>77.569999999999993</v>
      </c>
      <c r="D458" s="76">
        <v>81.48</v>
      </c>
      <c r="E458" s="76">
        <v>65.52</v>
      </c>
      <c r="F458" s="76">
        <v>72.13</v>
      </c>
      <c r="G458" s="76">
        <v>73.739999999999995</v>
      </c>
      <c r="H458" s="76">
        <v>47.84</v>
      </c>
      <c r="I458" s="76">
        <v>9.75</v>
      </c>
    </row>
    <row r="459" spans="1:9" x14ac:dyDescent="0.55000000000000004">
      <c r="A459" s="78">
        <v>44633</v>
      </c>
      <c r="B459" s="76">
        <v>80.319999999999993</v>
      </c>
      <c r="C459" s="76">
        <v>77.58</v>
      </c>
      <c r="D459" s="76">
        <v>81.510000000000005</v>
      </c>
      <c r="E459" s="76">
        <v>65.53</v>
      </c>
      <c r="F459" s="76">
        <v>72.150000000000006</v>
      </c>
      <c r="G459" s="76">
        <v>73.75</v>
      </c>
      <c r="H459" s="76">
        <v>47.96</v>
      </c>
      <c r="I459" s="76">
        <v>10.050000000000001</v>
      </c>
    </row>
    <row r="460" spans="1:9" x14ac:dyDescent="0.55000000000000004">
      <c r="A460" s="78">
        <v>44634</v>
      </c>
      <c r="B460" s="76">
        <v>80.44</v>
      </c>
      <c r="C460" s="76">
        <v>77.66</v>
      </c>
      <c r="D460" s="76">
        <v>81.55</v>
      </c>
      <c r="E460" s="76">
        <v>65.540000000000006</v>
      </c>
      <c r="F460" s="76">
        <v>72.17</v>
      </c>
      <c r="G460" s="76">
        <v>73.77</v>
      </c>
      <c r="H460" s="76">
        <v>48.04</v>
      </c>
      <c r="I460" s="76">
        <v>10.81</v>
      </c>
    </row>
    <row r="461" spans="1:9" x14ac:dyDescent="0.55000000000000004">
      <c r="A461" s="78">
        <v>44635</v>
      </c>
      <c r="B461" s="76">
        <v>80.58</v>
      </c>
      <c r="C461" s="76">
        <v>77.75</v>
      </c>
      <c r="D461" s="76">
        <v>81.569999999999993</v>
      </c>
      <c r="E461" s="76">
        <v>65.56</v>
      </c>
      <c r="F461" s="76">
        <v>72.19</v>
      </c>
      <c r="G461" s="76">
        <v>73.790000000000006</v>
      </c>
      <c r="H461" s="76">
        <v>48.16</v>
      </c>
      <c r="I461" s="76">
        <v>10.84</v>
      </c>
    </row>
    <row r="462" spans="1:9" x14ac:dyDescent="0.55000000000000004">
      <c r="A462" s="78">
        <v>44636</v>
      </c>
      <c r="B462" s="76">
        <v>80.73</v>
      </c>
      <c r="C462" s="76">
        <v>77.84</v>
      </c>
      <c r="D462" s="76">
        <v>81.59</v>
      </c>
      <c r="E462" s="76">
        <v>65.569999999999993</v>
      </c>
      <c r="F462" s="76">
        <v>72.209999999999994</v>
      </c>
      <c r="G462" s="76">
        <v>73.819999999999993</v>
      </c>
      <c r="H462" s="76">
        <v>48.24</v>
      </c>
      <c r="I462" s="76">
        <v>10.85</v>
      </c>
    </row>
    <row r="463" spans="1:9" x14ac:dyDescent="0.55000000000000004">
      <c r="A463" s="78">
        <v>44637</v>
      </c>
      <c r="B463" s="76">
        <v>80.86</v>
      </c>
      <c r="C463" s="76">
        <v>77.930000000000007</v>
      </c>
      <c r="D463" s="76">
        <v>81.61</v>
      </c>
      <c r="E463" s="76">
        <v>65.59</v>
      </c>
      <c r="F463" s="76">
        <v>72.239999999999995</v>
      </c>
      <c r="G463" s="76">
        <v>73.84</v>
      </c>
      <c r="H463" s="76">
        <v>48.31</v>
      </c>
      <c r="I463" s="76">
        <v>10.91</v>
      </c>
    </row>
    <row r="464" spans="1:9" x14ac:dyDescent="0.55000000000000004">
      <c r="A464" s="78">
        <v>44638</v>
      </c>
      <c r="B464" s="76">
        <v>81.02</v>
      </c>
      <c r="C464" s="76">
        <v>78.05</v>
      </c>
      <c r="D464" s="76">
        <v>81.63</v>
      </c>
      <c r="E464" s="76">
        <v>65.61</v>
      </c>
      <c r="F464" s="76">
        <v>72.260000000000005</v>
      </c>
      <c r="G464" s="76">
        <v>73.86</v>
      </c>
      <c r="H464" s="76">
        <v>48.37</v>
      </c>
      <c r="I464" s="76">
        <v>11.14</v>
      </c>
    </row>
    <row r="465" spans="1:9" x14ac:dyDescent="0.55000000000000004">
      <c r="A465" s="78">
        <v>44639</v>
      </c>
      <c r="B465" s="76">
        <v>81.17</v>
      </c>
      <c r="C465" s="76">
        <v>78.2</v>
      </c>
      <c r="D465" s="76">
        <v>81.650000000000006</v>
      </c>
      <c r="E465" s="76">
        <v>65.62</v>
      </c>
      <c r="F465" s="76">
        <v>72.28</v>
      </c>
      <c r="G465" s="76">
        <v>73.88</v>
      </c>
      <c r="H465" s="76">
        <v>48.4</v>
      </c>
      <c r="I465" s="76">
        <v>11.14</v>
      </c>
    </row>
    <row r="466" spans="1:9" x14ac:dyDescent="0.55000000000000004">
      <c r="A466" s="78">
        <v>44640</v>
      </c>
      <c r="B466" s="76">
        <v>81.25</v>
      </c>
      <c r="C466" s="76">
        <v>78.27</v>
      </c>
      <c r="D466" s="76">
        <v>81.67</v>
      </c>
      <c r="E466" s="76">
        <v>65.62</v>
      </c>
      <c r="F466" s="76">
        <v>72.3</v>
      </c>
      <c r="G466" s="76">
        <v>73.89</v>
      </c>
      <c r="H466" s="76">
        <v>48.48</v>
      </c>
      <c r="I466" s="76">
        <v>11.14</v>
      </c>
    </row>
    <row r="467" spans="1:9" x14ac:dyDescent="0.55000000000000004">
      <c r="A467" s="78">
        <v>44641</v>
      </c>
      <c r="B467" s="76">
        <v>81.39</v>
      </c>
      <c r="C467" s="76">
        <v>78.349999999999994</v>
      </c>
      <c r="D467" s="76">
        <v>81.7</v>
      </c>
      <c r="E467" s="76">
        <v>65.63</v>
      </c>
      <c r="F467" s="76">
        <v>72.319999999999993</v>
      </c>
      <c r="G467" s="76">
        <v>73.900000000000006</v>
      </c>
      <c r="H467" s="76">
        <v>48.56</v>
      </c>
      <c r="I467" s="76">
        <v>11.14</v>
      </c>
    </row>
    <row r="468" spans="1:9" x14ac:dyDescent="0.55000000000000004">
      <c r="A468" s="78">
        <v>44642</v>
      </c>
      <c r="B468" s="76">
        <v>81.510000000000005</v>
      </c>
      <c r="C468" s="76">
        <v>78.44</v>
      </c>
      <c r="D468" s="76">
        <v>81.72</v>
      </c>
      <c r="E468" s="76">
        <v>65.650000000000006</v>
      </c>
      <c r="F468" s="76"/>
      <c r="G468" s="76">
        <v>73.92</v>
      </c>
      <c r="H468" s="76">
        <v>48.65</v>
      </c>
      <c r="I468" s="76">
        <v>11.15</v>
      </c>
    </row>
    <row r="469" spans="1:9" x14ac:dyDescent="0.55000000000000004">
      <c r="A469" s="78">
        <v>44643</v>
      </c>
      <c r="B469" s="76">
        <v>81.599999999999994</v>
      </c>
      <c r="C469" s="76">
        <v>78.52</v>
      </c>
      <c r="D469" s="76">
        <v>81.739999999999995</v>
      </c>
      <c r="E469" s="76">
        <v>65.66</v>
      </c>
      <c r="F469" s="76">
        <v>72.34</v>
      </c>
      <c r="G469" s="76">
        <v>73.95</v>
      </c>
      <c r="H469" s="76">
        <v>48.75</v>
      </c>
      <c r="I469" s="76">
        <v>11.16</v>
      </c>
    </row>
    <row r="470" spans="1:9" x14ac:dyDescent="0.55000000000000004">
      <c r="A470" s="78">
        <v>44644</v>
      </c>
      <c r="B470" s="76">
        <v>81.709999999999994</v>
      </c>
      <c r="C470" s="76">
        <v>78.61</v>
      </c>
      <c r="D470" s="76">
        <v>81.760000000000005</v>
      </c>
      <c r="E470" s="76">
        <v>65.67</v>
      </c>
      <c r="F470" s="76">
        <v>72.36</v>
      </c>
      <c r="G470" s="76">
        <v>73.959999999999994</v>
      </c>
      <c r="H470" s="76">
        <v>48.83</v>
      </c>
      <c r="I470" s="76">
        <v>11.16</v>
      </c>
    </row>
    <row r="471" spans="1:9" x14ac:dyDescent="0.55000000000000004">
      <c r="A471" s="78">
        <v>44645</v>
      </c>
      <c r="B471" s="76">
        <v>81.84</v>
      </c>
      <c r="C471" s="76">
        <v>78.72</v>
      </c>
      <c r="D471" s="76">
        <v>81.77</v>
      </c>
      <c r="E471" s="76">
        <v>65.69</v>
      </c>
      <c r="F471" s="76">
        <v>72.38</v>
      </c>
      <c r="G471" s="76">
        <v>73.98</v>
      </c>
      <c r="H471" s="76">
        <v>48.87</v>
      </c>
      <c r="I471" s="76">
        <v>11.23</v>
      </c>
    </row>
    <row r="472" spans="1:9" x14ac:dyDescent="0.55000000000000004">
      <c r="A472" s="78">
        <v>44646</v>
      </c>
      <c r="B472" s="76">
        <v>81.96</v>
      </c>
      <c r="C472" s="76">
        <v>78.86</v>
      </c>
      <c r="D472" s="76">
        <v>81.790000000000006</v>
      </c>
      <c r="E472" s="76">
        <v>65.7</v>
      </c>
      <c r="F472" s="76">
        <v>72.400000000000006</v>
      </c>
      <c r="G472" s="76">
        <v>73.989999999999995</v>
      </c>
      <c r="H472" s="76">
        <v>48.96</v>
      </c>
      <c r="I472" s="76">
        <v>11.23</v>
      </c>
    </row>
    <row r="473" spans="1:9" x14ac:dyDescent="0.55000000000000004">
      <c r="A473" s="78">
        <v>44647</v>
      </c>
      <c r="B473" s="76">
        <v>82.03</v>
      </c>
      <c r="C473" s="76">
        <v>78.92</v>
      </c>
      <c r="D473" s="76">
        <v>81.8</v>
      </c>
      <c r="E473" s="76">
        <v>65.7</v>
      </c>
      <c r="F473" s="76">
        <v>72.42</v>
      </c>
      <c r="G473" s="76">
        <v>74.010000000000005</v>
      </c>
      <c r="H473" s="76">
        <v>49.08</v>
      </c>
      <c r="I473" s="76">
        <v>11.25</v>
      </c>
    </row>
    <row r="474" spans="1:9" x14ac:dyDescent="0.55000000000000004">
      <c r="A474" s="78">
        <v>44648</v>
      </c>
      <c r="B474" s="76">
        <v>82.13</v>
      </c>
      <c r="C474" s="76">
        <v>78.98</v>
      </c>
      <c r="D474" s="76">
        <v>81.83</v>
      </c>
      <c r="E474" s="76">
        <v>65.709999999999994</v>
      </c>
      <c r="F474" s="76">
        <v>72.430000000000007</v>
      </c>
      <c r="G474" s="76">
        <v>74.02</v>
      </c>
      <c r="H474" s="76">
        <v>49.31</v>
      </c>
      <c r="I474" s="76">
        <v>11.25</v>
      </c>
    </row>
    <row r="475" spans="1:9" x14ac:dyDescent="0.55000000000000004">
      <c r="A475" s="78">
        <v>44649</v>
      </c>
      <c r="B475" s="76">
        <v>82.21</v>
      </c>
      <c r="C475" s="76">
        <v>79.040000000000006</v>
      </c>
      <c r="D475" s="76">
        <v>81.84</v>
      </c>
      <c r="E475" s="76">
        <v>65.72</v>
      </c>
      <c r="F475" s="76">
        <v>72.45</v>
      </c>
      <c r="G475" s="76">
        <v>74.03</v>
      </c>
      <c r="H475" s="76">
        <v>49.5</v>
      </c>
      <c r="I475" s="76">
        <v>11.35</v>
      </c>
    </row>
    <row r="476" spans="1:9" x14ac:dyDescent="0.55000000000000004">
      <c r="A476" s="78">
        <v>44650</v>
      </c>
      <c r="B476" s="76">
        <v>82.28</v>
      </c>
      <c r="C476" s="76">
        <v>79.09</v>
      </c>
      <c r="D476" s="76">
        <v>81.88</v>
      </c>
      <c r="E476" s="76">
        <v>65.739999999999995</v>
      </c>
      <c r="F476" s="76">
        <v>72.47</v>
      </c>
      <c r="G476" s="76">
        <v>74.06</v>
      </c>
      <c r="H476" s="76">
        <v>49.67</v>
      </c>
      <c r="I476" s="76">
        <v>11.35</v>
      </c>
    </row>
    <row r="477" spans="1:9" x14ac:dyDescent="0.55000000000000004">
      <c r="A477" s="78">
        <v>44651</v>
      </c>
      <c r="B477" s="76">
        <v>82.36</v>
      </c>
      <c r="C477" s="76">
        <v>79.150000000000006</v>
      </c>
      <c r="D477" s="76">
        <v>81.92</v>
      </c>
      <c r="E477" s="76">
        <v>65.760000000000005</v>
      </c>
      <c r="F477" s="76">
        <v>72.489999999999995</v>
      </c>
      <c r="G477" s="76">
        <v>74.09</v>
      </c>
      <c r="H477" s="76">
        <v>50.14</v>
      </c>
      <c r="I477" s="76">
        <v>11.45</v>
      </c>
    </row>
    <row r="478" spans="1:9" x14ac:dyDescent="0.55000000000000004">
      <c r="A478" s="78">
        <v>44652</v>
      </c>
      <c r="B478" s="76">
        <v>82.44</v>
      </c>
      <c r="C478" s="76">
        <v>79.2</v>
      </c>
      <c r="D478" s="76">
        <v>81.94</v>
      </c>
      <c r="E478" s="76">
        <v>65.78</v>
      </c>
      <c r="F478" s="76">
        <v>72.5</v>
      </c>
      <c r="G478" s="76">
        <v>74.099999999999994</v>
      </c>
      <c r="H478" s="76">
        <v>50.18</v>
      </c>
      <c r="I478" s="76">
        <v>11.45</v>
      </c>
    </row>
    <row r="479" spans="1:9" x14ac:dyDescent="0.55000000000000004">
      <c r="A479" s="78">
        <v>44653</v>
      </c>
      <c r="B479" s="76">
        <v>82.52</v>
      </c>
      <c r="C479" s="76">
        <v>79.28</v>
      </c>
      <c r="D479" s="76">
        <v>81.95</v>
      </c>
      <c r="E479" s="76">
        <v>65.8</v>
      </c>
      <c r="F479" s="76">
        <v>72.53</v>
      </c>
      <c r="G479" s="76">
        <v>74.11</v>
      </c>
      <c r="H479" s="76">
        <v>50.2</v>
      </c>
      <c r="I479" s="76">
        <v>11.45</v>
      </c>
    </row>
    <row r="480" spans="1:9" x14ac:dyDescent="0.55000000000000004">
      <c r="A480" s="78">
        <v>44654</v>
      </c>
      <c r="B480" s="76">
        <v>82.56</v>
      </c>
      <c r="C480" s="76">
        <v>79.31</v>
      </c>
      <c r="D480" s="76">
        <v>81.96</v>
      </c>
      <c r="E480" s="76">
        <v>65.8</v>
      </c>
      <c r="F480" s="76">
        <v>72.540000000000006</v>
      </c>
      <c r="G480" s="76">
        <v>74.13</v>
      </c>
      <c r="H480" s="76">
        <v>50.3</v>
      </c>
      <c r="I480" s="76">
        <v>11.45</v>
      </c>
    </row>
    <row r="481" spans="1:9" x14ac:dyDescent="0.55000000000000004">
      <c r="A481" s="78">
        <v>44655</v>
      </c>
      <c r="B481" s="76">
        <v>82.63</v>
      </c>
      <c r="C481" s="76">
        <v>79.34</v>
      </c>
      <c r="D481" s="76">
        <v>81.96</v>
      </c>
      <c r="E481" s="76">
        <v>65.819999999999993</v>
      </c>
      <c r="F481" s="76">
        <v>72.56</v>
      </c>
      <c r="G481" s="76">
        <v>74.14</v>
      </c>
      <c r="H481" s="76">
        <v>50.37</v>
      </c>
      <c r="I481" s="76">
        <v>11.47</v>
      </c>
    </row>
    <row r="482" spans="1:9" x14ac:dyDescent="0.55000000000000004">
      <c r="A482" s="78">
        <v>44656</v>
      </c>
      <c r="B482" s="76">
        <v>82.68</v>
      </c>
      <c r="C482" s="76">
        <v>79.37</v>
      </c>
      <c r="D482" s="76">
        <v>81.97</v>
      </c>
      <c r="E482" s="76">
        <v>65.84</v>
      </c>
      <c r="F482" s="76">
        <v>72.569999999999993</v>
      </c>
      <c r="G482" s="76">
        <v>74.16</v>
      </c>
      <c r="H482" s="76">
        <v>50.42</v>
      </c>
      <c r="I482" s="76">
        <v>11.47</v>
      </c>
    </row>
    <row r="483" spans="1:9" x14ac:dyDescent="0.55000000000000004">
      <c r="A483" s="78">
        <v>44657</v>
      </c>
      <c r="B483" s="76">
        <v>82.73</v>
      </c>
      <c r="C483" s="76">
        <v>79.400000000000006</v>
      </c>
      <c r="D483" s="76">
        <v>81.99</v>
      </c>
      <c r="E483" s="76">
        <v>65.86</v>
      </c>
      <c r="F483" s="76">
        <v>72.59</v>
      </c>
      <c r="G483" s="76">
        <v>74.17</v>
      </c>
      <c r="H483" s="76">
        <v>50.48</v>
      </c>
      <c r="I483" s="76">
        <v>11.48</v>
      </c>
    </row>
    <row r="484" spans="1:9" x14ac:dyDescent="0.55000000000000004">
      <c r="A484" s="78">
        <v>44658</v>
      </c>
      <c r="B484" s="76">
        <v>82.78</v>
      </c>
      <c r="C484" s="76">
        <v>79.430000000000007</v>
      </c>
      <c r="D484" s="76">
        <v>82</v>
      </c>
      <c r="E484" s="76">
        <v>65.88</v>
      </c>
      <c r="F484" s="76">
        <v>72.599999999999994</v>
      </c>
      <c r="G484" s="76">
        <v>74.19</v>
      </c>
      <c r="H484" s="76">
        <v>50.65</v>
      </c>
      <c r="I484" s="76">
        <v>11.48</v>
      </c>
    </row>
    <row r="485" spans="1:9" x14ac:dyDescent="0.55000000000000004">
      <c r="A485" s="78">
        <v>44659</v>
      </c>
      <c r="B485" s="76">
        <v>82.84</v>
      </c>
      <c r="C485" s="76">
        <v>79.459999999999994</v>
      </c>
      <c r="D485" s="76">
        <v>82.01</v>
      </c>
      <c r="E485" s="76">
        <v>65.900000000000006</v>
      </c>
      <c r="F485" s="76">
        <v>72.62</v>
      </c>
      <c r="G485" s="76">
        <v>74.2</v>
      </c>
      <c r="H485" s="76">
        <v>50.67</v>
      </c>
      <c r="I485" s="76">
        <v>11.51</v>
      </c>
    </row>
    <row r="486" spans="1:9" x14ac:dyDescent="0.55000000000000004">
      <c r="A486" s="78">
        <v>44660</v>
      </c>
      <c r="B486" s="76">
        <v>82.88</v>
      </c>
      <c r="C486" s="76">
        <v>79.510000000000005</v>
      </c>
      <c r="D486" s="76">
        <v>82.02</v>
      </c>
      <c r="E486" s="76">
        <v>65.91</v>
      </c>
      <c r="F486" s="76">
        <v>72.64</v>
      </c>
      <c r="G486" s="76">
        <v>74.209999999999994</v>
      </c>
      <c r="H486" s="76">
        <v>50.72</v>
      </c>
      <c r="I486" s="76">
        <v>11.71</v>
      </c>
    </row>
    <row r="487" spans="1:9" x14ac:dyDescent="0.55000000000000004">
      <c r="A487" s="78">
        <v>44661</v>
      </c>
      <c r="B487" s="76">
        <v>82.9</v>
      </c>
      <c r="C487" s="76">
        <v>79.52</v>
      </c>
      <c r="D487" s="76">
        <v>82.03</v>
      </c>
      <c r="E487" s="76">
        <v>65.92</v>
      </c>
      <c r="F487" s="76">
        <v>72.66</v>
      </c>
      <c r="G487" s="76">
        <v>74.23</v>
      </c>
      <c r="H487" s="76">
        <v>50.89</v>
      </c>
      <c r="I487" s="76">
        <v>12.11</v>
      </c>
    </row>
    <row r="488" spans="1:9" x14ac:dyDescent="0.55000000000000004">
      <c r="A488" s="78">
        <v>44662</v>
      </c>
      <c r="B488" s="76">
        <v>82.97</v>
      </c>
      <c r="C488" s="76">
        <v>79.540000000000006</v>
      </c>
      <c r="D488" s="76">
        <v>82.04</v>
      </c>
      <c r="E488" s="76">
        <v>65.94</v>
      </c>
      <c r="F488" s="76">
        <v>72.67</v>
      </c>
      <c r="G488" s="76">
        <v>74.239999999999995</v>
      </c>
      <c r="H488" s="76">
        <v>50.93</v>
      </c>
      <c r="I488" s="76">
        <v>12.12</v>
      </c>
    </row>
    <row r="489" spans="1:9" x14ac:dyDescent="0.55000000000000004">
      <c r="A489" s="78">
        <v>44663</v>
      </c>
      <c r="B489" s="76">
        <v>83.02</v>
      </c>
      <c r="C489" s="76">
        <v>79.56</v>
      </c>
      <c r="D489" s="76">
        <v>82.04</v>
      </c>
      <c r="E489" s="76">
        <v>65.959999999999994</v>
      </c>
      <c r="F489" s="76">
        <v>72.69</v>
      </c>
      <c r="G489" s="76">
        <v>74.260000000000005</v>
      </c>
      <c r="H489" s="76">
        <v>51.02</v>
      </c>
      <c r="I489" s="76">
        <v>12.12</v>
      </c>
    </row>
    <row r="490" spans="1:9" x14ac:dyDescent="0.55000000000000004">
      <c r="A490" s="78">
        <v>44664</v>
      </c>
      <c r="B490" s="76">
        <v>83.07</v>
      </c>
      <c r="C490" s="76">
        <v>79.58</v>
      </c>
      <c r="D490" s="76">
        <v>82.06</v>
      </c>
      <c r="E490" s="76">
        <v>65.97</v>
      </c>
      <c r="F490" s="76">
        <v>72.709999999999994</v>
      </c>
      <c r="G490" s="76">
        <v>74.27</v>
      </c>
      <c r="H490" s="76">
        <v>51.05</v>
      </c>
      <c r="I490" s="76">
        <v>12.12</v>
      </c>
    </row>
    <row r="491" spans="1:9" x14ac:dyDescent="0.55000000000000004">
      <c r="A491" s="78">
        <v>44665</v>
      </c>
      <c r="B491" s="76">
        <v>83.12</v>
      </c>
      <c r="C491" s="76">
        <v>79.61</v>
      </c>
      <c r="D491" s="76">
        <v>82.06</v>
      </c>
      <c r="E491" s="76">
        <v>65.989999999999995</v>
      </c>
      <c r="F491" s="76">
        <v>72.73</v>
      </c>
      <c r="G491" s="76">
        <v>74.290000000000006</v>
      </c>
      <c r="H491" s="76">
        <v>51.09</v>
      </c>
      <c r="I491" s="76">
        <v>12.12</v>
      </c>
    </row>
    <row r="492" spans="1:9" x14ac:dyDescent="0.55000000000000004">
      <c r="A492" s="78">
        <v>44666</v>
      </c>
      <c r="B492" s="76">
        <v>83.12</v>
      </c>
      <c r="C492" s="76">
        <v>79.61</v>
      </c>
      <c r="D492" s="76">
        <v>82.07</v>
      </c>
      <c r="E492" s="76">
        <v>66.010000000000005</v>
      </c>
      <c r="F492" s="76">
        <v>72.739999999999995</v>
      </c>
      <c r="G492" s="76">
        <v>74.3</v>
      </c>
      <c r="H492" s="76">
        <v>51.11</v>
      </c>
      <c r="I492" s="76">
        <v>12.12</v>
      </c>
    </row>
    <row r="493" spans="1:9" x14ac:dyDescent="0.55000000000000004">
      <c r="A493" s="78">
        <v>44667</v>
      </c>
      <c r="B493" s="76">
        <v>83.13</v>
      </c>
      <c r="C493" s="76">
        <v>79.62</v>
      </c>
      <c r="D493" s="76">
        <v>82.07</v>
      </c>
      <c r="E493" s="76">
        <v>66.02</v>
      </c>
      <c r="F493" s="76">
        <v>72.75</v>
      </c>
      <c r="G493" s="76">
        <v>74.3</v>
      </c>
      <c r="H493" s="76">
        <v>51.12</v>
      </c>
      <c r="I493" s="76">
        <v>12.13</v>
      </c>
    </row>
    <row r="494" spans="1:9" x14ac:dyDescent="0.55000000000000004">
      <c r="A494" s="78">
        <v>44668</v>
      </c>
      <c r="B494" s="76">
        <v>83.14</v>
      </c>
      <c r="C494" s="76">
        <v>79.62</v>
      </c>
      <c r="D494" s="76"/>
      <c r="E494" s="76">
        <v>66.02</v>
      </c>
      <c r="F494" s="76">
        <v>72.760000000000005</v>
      </c>
      <c r="G494" s="76">
        <v>74.349999999999994</v>
      </c>
      <c r="H494" s="76">
        <v>51.15</v>
      </c>
      <c r="I494" s="76">
        <v>12.13</v>
      </c>
    </row>
    <row r="495" spans="1:9" x14ac:dyDescent="0.55000000000000004">
      <c r="A495" s="78">
        <v>44669</v>
      </c>
      <c r="B495" s="76">
        <v>83.14</v>
      </c>
      <c r="C495" s="76">
        <v>79.62</v>
      </c>
      <c r="D495" s="76"/>
      <c r="E495" s="76">
        <v>66.040000000000006</v>
      </c>
      <c r="F495" s="76">
        <v>72.760000000000005</v>
      </c>
      <c r="G495" s="76">
        <v>74.36</v>
      </c>
      <c r="H495" s="76">
        <v>51.23</v>
      </c>
      <c r="I495" s="76">
        <v>12.13</v>
      </c>
    </row>
    <row r="496" spans="1:9" x14ac:dyDescent="0.55000000000000004">
      <c r="A496" s="78">
        <v>44670</v>
      </c>
      <c r="B496" s="76">
        <v>83.19</v>
      </c>
      <c r="C496" s="76">
        <v>79.650000000000006</v>
      </c>
      <c r="D496" s="76"/>
      <c r="E496" s="76">
        <v>66.05</v>
      </c>
      <c r="F496" s="76">
        <v>72.78</v>
      </c>
      <c r="G496" s="76">
        <v>74.38</v>
      </c>
      <c r="H496" s="76">
        <v>51.29</v>
      </c>
      <c r="I496" s="76">
        <v>12.14</v>
      </c>
    </row>
    <row r="497" spans="1:9" x14ac:dyDescent="0.55000000000000004">
      <c r="A497" s="78">
        <v>44671</v>
      </c>
      <c r="B497" s="76">
        <v>83.22</v>
      </c>
      <c r="C497" s="76">
        <v>79.67</v>
      </c>
      <c r="D497" s="76">
        <v>82.08</v>
      </c>
      <c r="E497" s="76">
        <v>66.069999999999993</v>
      </c>
      <c r="F497" s="76">
        <v>72.790000000000006</v>
      </c>
      <c r="G497" s="76">
        <v>74.39</v>
      </c>
      <c r="H497" s="76">
        <v>51.32</v>
      </c>
      <c r="I497" s="76">
        <v>12.14</v>
      </c>
    </row>
    <row r="498" spans="1:9" x14ac:dyDescent="0.55000000000000004">
      <c r="A498" s="78">
        <v>44672</v>
      </c>
      <c r="B498" s="76">
        <v>83.26</v>
      </c>
      <c r="C498" s="76">
        <v>79.69</v>
      </c>
      <c r="D498" s="76">
        <v>82.18</v>
      </c>
      <c r="E498" s="76">
        <v>66.09</v>
      </c>
      <c r="F498" s="76">
        <v>72.81</v>
      </c>
      <c r="G498" s="76">
        <v>74.41</v>
      </c>
      <c r="H498" s="76">
        <v>51.36</v>
      </c>
      <c r="I498" s="76">
        <v>12.14</v>
      </c>
    </row>
    <row r="499" spans="1:9" x14ac:dyDescent="0.55000000000000004">
      <c r="A499" s="78">
        <v>44673</v>
      </c>
      <c r="B499" s="76">
        <v>83.3</v>
      </c>
      <c r="C499" s="76">
        <v>79.709999999999994</v>
      </c>
      <c r="D499" s="76">
        <v>82.19</v>
      </c>
      <c r="E499" s="76">
        <v>66.099999999999994</v>
      </c>
      <c r="F499" s="76">
        <v>72.819999999999993</v>
      </c>
      <c r="G499" s="76">
        <v>74.42</v>
      </c>
      <c r="H499" s="76">
        <v>51.41</v>
      </c>
      <c r="I499" s="76">
        <v>12.14</v>
      </c>
    </row>
    <row r="500" spans="1:9" x14ac:dyDescent="0.55000000000000004">
      <c r="A500" s="78">
        <v>44674</v>
      </c>
      <c r="B500" s="76">
        <v>83.33</v>
      </c>
      <c r="C500" s="76">
        <v>79.739999999999995</v>
      </c>
      <c r="D500" s="76">
        <v>82.2</v>
      </c>
      <c r="E500" s="76">
        <v>66.11</v>
      </c>
      <c r="F500" s="76">
        <v>72.849999999999994</v>
      </c>
      <c r="G500" s="76">
        <v>74.430000000000007</v>
      </c>
      <c r="H500" s="76">
        <v>51.45</v>
      </c>
      <c r="I500" s="76">
        <v>12.14</v>
      </c>
    </row>
    <row r="501" spans="1:9" x14ac:dyDescent="0.55000000000000004">
      <c r="A501" s="78">
        <v>44675</v>
      </c>
      <c r="B501" s="76">
        <v>83.35</v>
      </c>
      <c r="C501" s="76">
        <v>79.739999999999995</v>
      </c>
      <c r="D501" s="76">
        <v>82.2</v>
      </c>
      <c r="E501" s="76">
        <v>66.12</v>
      </c>
      <c r="F501" s="76">
        <v>72.86</v>
      </c>
      <c r="G501" s="76">
        <v>74.44</v>
      </c>
      <c r="H501" s="76">
        <v>51.54</v>
      </c>
      <c r="I501" s="76">
        <v>12.15</v>
      </c>
    </row>
    <row r="502" spans="1:9" x14ac:dyDescent="0.55000000000000004">
      <c r="A502" s="78">
        <v>44676</v>
      </c>
      <c r="B502" s="76">
        <v>83.35</v>
      </c>
      <c r="C502" s="76">
        <v>79.75</v>
      </c>
      <c r="D502" s="76">
        <v>82.21</v>
      </c>
      <c r="E502" s="76">
        <v>66.13</v>
      </c>
      <c r="F502" s="76">
        <v>72.87</v>
      </c>
      <c r="G502" s="76">
        <v>74.45</v>
      </c>
      <c r="H502" s="76">
        <v>51.58</v>
      </c>
      <c r="I502" s="76">
        <v>12.15</v>
      </c>
    </row>
    <row r="503" spans="1:9" x14ac:dyDescent="0.55000000000000004">
      <c r="A503" s="78">
        <v>44677</v>
      </c>
      <c r="B503" s="76">
        <v>83.38</v>
      </c>
      <c r="C503" s="76">
        <v>79.77</v>
      </c>
      <c r="D503" s="76"/>
      <c r="E503" s="76">
        <v>66.14</v>
      </c>
      <c r="F503" s="76">
        <v>72.88</v>
      </c>
      <c r="G503" s="76">
        <v>74.510000000000005</v>
      </c>
      <c r="H503" s="76">
        <v>51.76</v>
      </c>
      <c r="I503" s="76">
        <v>12.32</v>
      </c>
    </row>
    <row r="504" spans="1:9" x14ac:dyDescent="0.55000000000000004">
      <c r="A504" s="78">
        <v>44678</v>
      </c>
      <c r="B504" s="76">
        <v>83.4</v>
      </c>
      <c r="C504" s="76"/>
      <c r="D504" s="76"/>
      <c r="E504" s="76">
        <v>66.150000000000006</v>
      </c>
      <c r="F504" s="76">
        <v>72.89</v>
      </c>
      <c r="G504" s="76">
        <v>74.52</v>
      </c>
      <c r="H504" s="76">
        <v>51.81</v>
      </c>
      <c r="I504" s="76">
        <v>12.32</v>
      </c>
    </row>
    <row r="505" spans="1:9" x14ac:dyDescent="0.55000000000000004">
      <c r="A505" s="78">
        <v>44679</v>
      </c>
      <c r="B505" s="76">
        <v>83.43</v>
      </c>
      <c r="C505" s="76">
        <v>79.819999999999993</v>
      </c>
      <c r="D505" s="76"/>
      <c r="E505" s="76">
        <v>66.16</v>
      </c>
      <c r="F505" s="76">
        <v>72.91</v>
      </c>
      <c r="G505" s="76">
        <v>74.53</v>
      </c>
      <c r="H505" s="76">
        <v>51.87</v>
      </c>
      <c r="I505" s="76"/>
    </row>
    <row r="506" spans="1:9" x14ac:dyDescent="0.55000000000000004">
      <c r="A506" s="78">
        <v>44680</v>
      </c>
      <c r="B506" s="76">
        <v>83.45</v>
      </c>
      <c r="C506" s="76"/>
      <c r="D506" s="76"/>
      <c r="E506" s="76">
        <v>66.17</v>
      </c>
      <c r="F506" s="76"/>
      <c r="G506" s="76">
        <v>74.53</v>
      </c>
      <c r="H506" s="76">
        <v>51.97</v>
      </c>
      <c r="I506" s="76"/>
    </row>
    <row r="507" spans="1:9" x14ac:dyDescent="0.55000000000000004">
      <c r="A507" s="79">
        <v>44681</v>
      </c>
      <c r="B507" s="80">
        <v>83.48</v>
      </c>
      <c r="C507" s="80"/>
      <c r="D507" s="80"/>
      <c r="E507" s="80"/>
      <c r="F507" s="80"/>
      <c r="G507" s="80">
        <v>74.53</v>
      </c>
      <c r="H507" s="80">
        <v>52.01</v>
      </c>
      <c r="I507" s="80"/>
    </row>
    <row r="508" spans="1:9" x14ac:dyDescent="0.55000000000000004">
      <c r="A508" s="49" t="s">
        <v>106</v>
      </c>
      <c r="B508" s="76"/>
      <c r="C508" s="76"/>
      <c r="D508" s="76"/>
      <c r="E508" s="76"/>
      <c r="F508" s="76"/>
      <c r="G508" s="76"/>
      <c r="H508" s="76"/>
      <c r="I508" s="76"/>
    </row>
  </sheetData>
  <hyperlinks>
    <hyperlink ref="S1" location="Contents!A1" display="Return to contents page" xr:uid="{E713B8A7-C1A0-4C04-8F12-615BD6C427C5}"/>
  </hyperlink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EACA2-AB1D-4900-8C92-1DA6D3525382}">
  <dimension ref="A1:S7"/>
  <sheetViews>
    <sheetView showGridLines="0" workbookViewId="0">
      <selection activeCell="A3" sqref="A3:XFD3"/>
    </sheetView>
  </sheetViews>
  <sheetFormatPr defaultRowHeight="14.4" x14ac:dyDescent="0.55000000000000004"/>
  <sheetData>
    <row r="1" spans="1:19" x14ac:dyDescent="0.55000000000000004">
      <c r="A1" s="172" t="s">
        <v>518</v>
      </c>
      <c r="S1" s="2" t="s">
        <v>887</v>
      </c>
    </row>
    <row r="3" spans="1:19" x14ac:dyDescent="0.55000000000000004">
      <c r="A3" s="186" t="s">
        <v>526</v>
      </c>
      <c r="B3" s="187"/>
      <c r="C3" s="187"/>
      <c r="D3" s="187"/>
      <c r="E3" s="187"/>
      <c r="F3" s="187"/>
      <c r="G3" s="187"/>
      <c r="H3" s="187"/>
      <c r="I3" s="187"/>
      <c r="J3" s="187"/>
      <c r="K3" s="187"/>
      <c r="L3" s="187"/>
      <c r="M3" s="187"/>
    </row>
    <row r="4" spans="1:19" x14ac:dyDescent="0.55000000000000004">
      <c r="A4" s="187"/>
      <c r="B4" s="176" t="s">
        <v>222</v>
      </c>
      <c r="C4" s="176" t="s">
        <v>223</v>
      </c>
      <c r="D4" s="176" t="s">
        <v>312</v>
      </c>
      <c r="E4" s="176" t="s">
        <v>225</v>
      </c>
      <c r="F4" s="176" t="s">
        <v>226</v>
      </c>
      <c r="G4" s="176" t="s">
        <v>227</v>
      </c>
      <c r="H4" s="176" t="s">
        <v>216</v>
      </c>
      <c r="I4" s="176" t="s">
        <v>217</v>
      </c>
      <c r="J4" s="176" t="s">
        <v>218</v>
      </c>
      <c r="K4" s="176" t="s">
        <v>219</v>
      </c>
      <c r="L4" s="176" t="s">
        <v>220</v>
      </c>
      <c r="M4" s="176" t="s">
        <v>221</v>
      </c>
    </row>
    <row r="5" spans="1:19" x14ac:dyDescent="0.55000000000000004">
      <c r="A5" s="188" t="s">
        <v>523</v>
      </c>
      <c r="B5" s="177">
        <v>695</v>
      </c>
      <c r="C5" s="177">
        <v>707</v>
      </c>
      <c r="D5" s="177">
        <v>650</v>
      </c>
      <c r="E5" s="177">
        <v>700</v>
      </c>
      <c r="F5" s="177">
        <v>703</v>
      </c>
      <c r="G5" s="177">
        <v>662</v>
      </c>
      <c r="H5" s="177">
        <v>538</v>
      </c>
      <c r="I5" s="177">
        <v>679</v>
      </c>
      <c r="J5" s="177">
        <v>689</v>
      </c>
      <c r="K5" s="177">
        <v>587</v>
      </c>
      <c r="L5" s="177">
        <v>619</v>
      </c>
      <c r="M5" s="177">
        <v>711</v>
      </c>
    </row>
    <row r="6" spans="1:19" x14ac:dyDescent="0.55000000000000004">
      <c r="A6" s="188" t="s">
        <v>524</v>
      </c>
      <c r="B6" s="177">
        <v>981</v>
      </c>
      <c r="C6" s="177">
        <v>992</v>
      </c>
      <c r="D6" s="177">
        <v>978</v>
      </c>
      <c r="E6" s="177">
        <v>1032</v>
      </c>
      <c r="F6" s="177">
        <v>1057</v>
      </c>
      <c r="G6" s="177">
        <v>795</v>
      </c>
      <c r="H6" s="177">
        <v>820</v>
      </c>
      <c r="I6" s="177">
        <v>979</v>
      </c>
      <c r="J6" s="177">
        <v>793</v>
      </c>
      <c r="K6" s="177">
        <v>318</v>
      </c>
      <c r="L6" s="177">
        <v>694</v>
      </c>
      <c r="M6" s="177">
        <v>844</v>
      </c>
    </row>
    <row r="7" spans="1:19" x14ac:dyDescent="0.55000000000000004">
      <c r="A7" s="188" t="s">
        <v>525</v>
      </c>
      <c r="B7" s="177">
        <v>935</v>
      </c>
      <c r="C7" s="177">
        <v>836</v>
      </c>
      <c r="D7" s="177">
        <v>866</v>
      </c>
      <c r="E7" s="177">
        <v>882</v>
      </c>
      <c r="F7" s="177">
        <v>851</v>
      </c>
      <c r="G7" s="177">
        <v>629</v>
      </c>
      <c r="H7" s="177">
        <v>566</v>
      </c>
      <c r="I7" s="177">
        <v>914</v>
      </c>
      <c r="J7" s="177">
        <v>700</v>
      </c>
      <c r="K7" s="177">
        <v>28</v>
      </c>
      <c r="L7" s="177">
        <v>234</v>
      </c>
      <c r="M7" s="177">
        <v>617</v>
      </c>
    </row>
  </sheetData>
  <hyperlinks>
    <hyperlink ref="S1" location="Contents!A1" display="Return to contents page" xr:uid="{212CC63C-6C52-4A46-B01E-3326617E064A}"/>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07AE3-3312-49F6-AC60-71308D1EE035}">
  <dimension ref="A1:N7"/>
  <sheetViews>
    <sheetView workbookViewId="0">
      <selection activeCell="E3" sqref="A3:E3"/>
    </sheetView>
  </sheetViews>
  <sheetFormatPr defaultRowHeight="14.4" x14ac:dyDescent="0.55000000000000004"/>
  <sheetData>
    <row r="1" spans="1:14" x14ac:dyDescent="0.55000000000000004">
      <c r="A1" s="172" t="s">
        <v>517</v>
      </c>
      <c r="N1" s="2" t="s">
        <v>887</v>
      </c>
    </row>
    <row r="3" spans="1:14" x14ac:dyDescent="0.55000000000000004">
      <c r="A3" s="403" t="s">
        <v>522</v>
      </c>
      <c r="B3" s="404" t="s">
        <v>523</v>
      </c>
      <c r="C3" s="404" t="s">
        <v>524</v>
      </c>
      <c r="D3" s="404" t="s">
        <v>525</v>
      </c>
      <c r="E3" s="404" t="s">
        <v>98</v>
      </c>
    </row>
    <row r="4" spans="1:14" x14ac:dyDescent="0.55000000000000004">
      <c r="A4" s="184" t="s">
        <v>309</v>
      </c>
      <c r="B4" s="185">
        <v>7468</v>
      </c>
      <c r="C4" s="185">
        <v>10559</v>
      </c>
      <c r="D4" s="185">
        <v>9460</v>
      </c>
      <c r="E4" s="185">
        <f>SUM(B4:D4)</f>
        <v>27487</v>
      </c>
    </row>
    <row r="5" spans="1:14" x14ac:dyDescent="0.55000000000000004">
      <c r="A5" s="184" t="s">
        <v>310</v>
      </c>
      <c r="B5" s="185">
        <v>7852</v>
      </c>
      <c r="C5" s="185">
        <v>11004</v>
      </c>
      <c r="D5" s="185">
        <v>9833</v>
      </c>
      <c r="E5" s="185">
        <f t="shared" ref="E5:E7" si="0">SUM(B5:D5)</f>
        <v>28689</v>
      </c>
    </row>
    <row r="6" spans="1:14" x14ac:dyDescent="0.55000000000000004">
      <c r="A6" s="184" t="s">
        <v>311</v>
      </c>
      <c r="B6" s="185">
        <v>7940</v>
      </c>
      <c r="C6" s="185">
        <v>10283</v>
      </c>
      <c r="D6" s="185">
        <v>8058</v>
      </c>
      <c r="E6" s="185">
        <f t="shared" si="0"/>
        <v>26281</v>
      </c>
    </row>
    <row r="7" spans="1:14" x14ac:dyDescent="0.55000000000000004">
      <c r="A7" s="184" t="s">
        <v>325</v>
      </c>
      <c r="B7" s="185">
        <v>8968</v>
      </c>
      <c r="C7" s="185">
        <v>11722</v>
      </c>
      <c r="D7" s="185">
        <v>9997</v>
      </c>
      <c r="E7" s="185">
        <f t="shared" si="0"/>
        <v>30687</v>
      </c>
    </row>
  </sheetData>
  <hyperlinks>
    <hyperlink ref="N1" location="Contents!A1" display="Return to contents page" xr:uid="{B4684540-88CD-4C3A-AB9B-260C2BC3EFEB}"/>
  </hyperlinks>
  <pageMargins left="0.7" right="0.7" top="0.75" bottom="0.75" header="0.3" footer="0.3"/>
  <pageSetup paperSize="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85253-294B-4CE9-B523-E69A1932AF3A}">
  <dimension ref="A1:P29"/>
  <sheetViews>
    <sheetView workbookViewId="0">
      <selection activeCell="C3" sqref="A3:XFD3"/>
    </sheetView>
  </sheetViews>
  <sheetFormatPr defaultRowHeight="14.4" x14ac:dyDescent="0.55000000000000004"/>
  <sheetData>
    <row r="1" spans="1:16" x14ac:dyDescent="0.55000000000000004">
      <c r="A1" s="127" t="s">
        <v>625</v>
      </c>
      <c r="L1" s="2" t="s">
        <v>887</v>
      </c>
    </row>
    <row r="2" spans="1:16" x14ac:dyDescent="0.55000000000000004">
      <c r="A2" s="127"/>
    </row>
    <row r="3" spans="1:16" x14ac:dyDescent="0.55000000000000004">
      <c r="A3" s="449" t="s">
        <v>554</v>
      </c>
      <c r="B3" s="449"/>
      <c r="C3" s="452" t="s">
        <v>65</v>
      </c>
      <c r="D3" s="452"/>
      <c r="E3" s="452"/>
      <c r="F3" s="452"/>
      <c r="G3" s="196"/>
      <c r="H3" s="453" t="s">
        <v>172</v>
      </c>
      <c r="I3" s="453"/>
      <c r="J3" s="453"/>
      <c r="K3" s="453"/>
      <c r="L3" s="197"/>
      <c r="M3" s="455"/>
      <c r="N3" s="455"/>
      <c r="O3" s="455"/>
      <c r="P3" s="455"/>
    </row>
    <row r="4" spans="1:16" ht="7.9" customHeight="1" x14ac:dyDescent="0.55000000000000004">
      <c r="A4" s="450"/>
      <c r="B4" s="450"/>
      <c r="C4" s="456" t="s">
        <v>309</v>
      </c>
      <c r="D4" s="444" t="s">
        <v>310</v>
      </c>
      <c r="E4" s="444" t="s">
        <v>311</v>
      </c>
      <c r="F4" s="446" t="s">
        <v>325</v>
      </c>
      <c r="G4" s="444"/>
      <c r="H4" s="456" t="s">
        <v>309</v>
      </c>
      <c r="I4" s="444" t="s">
        <v>310</v>
      </c>
      <c r="J4" s="444" t="s">
        <v>311</v>
      </c>
      <c r="K4" s="446" t="s">
        <v>325</v>
      </c>
      <c r="L4" s="448"/>
      <c r="M4" s="448"/>
      <c r="N4" s="448"/>
      <c r="O4" s="448"/>
      <c r="P4" s="458"/>
    </row>
    <row r="5" spans="1:16" ht="7.9" customHeight="1" x14ac:dyDescent="0.55000000000000004">
      <c r="A5" s="451"/>
      <c r="B5" s="451"/>
      <c r="C5" s="457"/>
      <c r="D5" s="445"/>
      <c r="E5" s="445"/>
      <c r="F5" s="447"/>
      <c r="G5" s="445"/>
      <c r="H5" s="457"/>
      <c r="I5" s="445"/>
      <c r="J5" s="445"/>
      <c r="K5" s="447"/>
      <c r="L5" s="448"/>
      <c r="M5" s="448"/>
      <c r="N5" s="448"/>
      <c r="O5" s="448"/>
      <c r="P5" s="458"/>
    </row>
    <row r="6" spans="1:16" x14ac:dyDescent="0.55000000000000004">
      <c r="A6" s="454" t="s">
        <v>555</v>
      </c>
      <c r="B6" s="198" t="s">
        <v>157</v>
      </c>
      <c r="C6" s="177">
        <v>250651</v>
      </c>
      <c r="D6" s="177">
        <v>275745</v>
      </c>
      <c r="E6" s="177">
        <v>286641</v>
      </c>
      <c r="F6" s="177">
        <v>305258</v>
      </c>
      <c r="G6" s="199"/>
      <c r="H6" s="200">
        <v>46.9</v>
      </c>
      <c r="I6" s="200">
        <v>46.8</v>
      </c>
      <c r="J6" s="200">
        <v>46.6</v>
      </c>
      <c r="K6" s="200">
        <v>46.4</v>
      </c>
      <c r="L6" s="199"/>
      <c r="M6" s="185"/>
      <c r="N6" s="185"/>
      <c r="O6" s="185"/>
      <c r="P6" s="199"/>
    </row>
    <row r="7" spans="1:16" x14ac:dyDescent="0.55000000000000004">
      <c r="A7" s="454"/>
      <c r="B7" s="198" t="s">
        <v>158</v>
      </c>
      <c r="C7" s="177">
        <v>284238</v>
      </c>
      <c r="D7" s="177">
        <v>313594</v>
      </c>
      <c r="E7" s="177">
        <v>328672</v>
      </c>
      <c r="F7" s="177">
        <v>352922</v>
      </c>
      <c r="G7" s="199"/>
      <c r="H7" s="200">
        <v>53.1</v>
      </c>
      <c r="I7" s="200">
        <v>53.2</v>
      </c>
      <c r="J7" s="200">
        <v>53.4</v>
      </c>
      <c r="K7" s="200">
        <v>53.6</v>
      </c>
      <c r="L7" s="199"/>
      <c r="M7" s="185"/>
      <c r="N7" s="185"/>
      <c r="O7" s="185"/>
      <c r="P7" s="199"/>
    </row>
    <row r="8" spans="1:16" x14ac:dyDescent="0.55000000000000004">
      <c r="A8" s="201"/>
      <c r="B8" s="198"/>
      <c r="C8" s="177"/>
      <c r="D8" s="177"/>
      <c r="E8" s="177"/>
      <c r="F8" s="177"/>
      <c r="G8" s="199"/>
      <c r="H8" s="185"/>
      <c r="I8" s="185"/>
      <c r="J8" s="185"/>
      <c r="K8" s="199"/>
      <c r="L8" s="199"/>
      <c r="M8" s="185"/>
      <c r="N8" s="185"/>
      <c r="O8" s="185"/>
      <c r="P8" s="199"/>
    </row>
    <row r="9" spans="1:16" x14ac:dyDescent="0.55000000000000004">
      <c r="A9" s="454" t="s">
        <v>556</v>
      </c>
      <c r="B9" s="198" t="s">
        <v>336</v>
      </c>
      <c r="C9" s="177">
        <v>76350</v>
      </c>
      <c r="D9" s="177">
        <v>83118</v>
      </c>
      <c r="E9" s="177">
        <v>81168</v>
      </c>
      <c r="F9" s="177">
        <v>84563</v>
      </c>
      <c r="G9" s="199"/>
      <c r="H9" s="200">
        <v>14.3</v>
      </c>
      <c r="I9" s="200">
        <v>14.1</v>
      </c>
      <c r="J9" s="200">
        <v>13.2</v>
      </c>
      <c r="K9" s="200">
        <v>12.8</v>
      </c>
      <c r="L9" s="199"/>
      <c r="M9" s="185"/>
      <c r="N9" s="185"/>
      <c r="O9" s="185"/>
      <c r="P9" s="199"/>
    </row>
    <row r="10" spans="1:16" x14ac:dyDescent="0.55000000000000004">
      <c r="A10" s="454"/>
      <c r="B10" s="202" t="s">
        <v>557</v>
      </c>
      <c r="C10" s="177">
        <v>65167</v>
      </c>
      <c r="D10" s="177">
        <v>70377</v>
      </c>
      <c r="E10" s="177">
        <v>70809</v>
      </c>
      <c r="F10" s="177">
        <v>76192</v>
      </c>
      <c r="G10" s="199"/>
      <c r="H10" s="200">
        <v>12.2</v>
      </c>
      <c r="I10" s="200">
        <v>11.9</v>
      </c>
      <c r="J10" s="200">
        <v>11.5</v>
      </c>
      <c r="K10" s="200">
        <v>11.6</v>
      </c>
      <c r="L10" s="199"/>
      <c r="M10" s="185"/>
      <c r="N10" s="185"/>
      <c r="O10" s="199"/>
      <c r="P10" s="199"/>
    </row>
    <row r="11" spans="1:16" x14ac:dyDescent="0.55000000000000004">
      <c r="A11" s="454"/>
      <c r="B11" s="198" t="s">
        <v>338</v>
      </c>
      <c r="C11" s="177">
        <v>98651</v>
      </c>
      <c r="D11" s="177">
        <v>107888</v>
      </c>
      <c r="E11" s="177">
        <v>113356</v>
      </c>
      <c r="F11" s="177">
        <v>124009</v>
      </c>
      <c r="G11" s="199"/>
      <c r="H11" s="200">
        <v>18.399999999999999</v>
      </c>
      <c r="I11" s="200">
        <v>18.3</v>
      </c>
      <c r="J11" s="200">
        <v>18.399999999999999</v>
      </c>
      <c r="K11" s="200">
        <v>18.8</v>
      </c>
      <c r="L11" s="199"/>
      <c r="M11" s="185"/>
      <c r="N11" s="185"/>
      <c r="O11" s="185"/>
      <c r="P11" s="199"/>
    </row>
    <row r="12" spans="1:16" x14ac:dyDescent="0.55000000000000004">
      <c r="A12" s="454"/>
      <c r="B12" s="198" t="s">
        <v>339</v>
      </c>
      <c r="C12" s="177">
        <v>89066</v>
      </c>
      <c r="D12" s="177">
        <v>99613</v>
      </c>
      <c r="E12" s="177">
        <v>106201</v>
      </c>
      <c r="F12" s="177">
        <v>116672</v>
      </c>
      <c r="G12" s="199"/>
      <c r="H12" s="200">
        <v>16.7</v>
      </c>
      <c r="I12" s="200">
        <v>16.899999999999999</v>
      </c>
      <c r="J12" s="200">
        <v>17.3</v>
      </c>
      <c r="K12" s="200">
        <v>17.7</v>
      </c>
      <c r="L12" s="199"/>
      <c r="M12" s="185"/>
      <c r="N12" s="185"/>
      <c r="O12" s="185"/>
      <c r="P12" s="199"/>
    </row>
    <row r="13" spans="1:16" x14ac:dyDescent="0.55000000000000004">
      <c r="A13" s="454"/>
      <c r="B13" s="198" t="s">
        <v>340</v>
      </c>
      <c r="C13" s="177">
        <v>72224</v>
      </c>
      <c r="D13" s="177">
        <v>78552</v>
      </c>
      <c r="E13" s="177">
        <v>84402</v>
      </c>
      <c r="F13" s="177">
        <v>89605</v>
      </c>
      <c r="G13" s="199"/>
      <c r="H13" s="200">
        <v>13.5</v>
      </c>
      <c r="I13" s="200">
        <v>13.3</v>
      </c>
      <c r="J13" s="200">
        <v>13.7</v>
      </c>
      <c r="K13" s="200">
        <v>13.6</v>
      </c>
      <c r="L13" s="199"/>
      <c r="M13" s="185"/>
      <c r="N13" s="185"/>
      <c r="O13" s="185"/>
      <c r="P13" s="199"/>
    </row>
    <row r="14" spans="1:16" x14ac:dyDescent="0.55000000000000004">
      <c r="A14" s="454"/>
      <c r="B14" s="198" t="s">
        <v>341</v>
      </c>
      <c r="C14" s="177">
        <v>67562</v>
      </c>
      <c r="D14" s="177">
        <v>74555</v>
      </c>
      <c r="E14" s="177">
        <v>78449</v>
      </c>
      <c r="F14" s="177">
        <v>80481</v>
      </c>
      <c r="G14" s="199"/>
      <c r="H14" s="200">
        <v>12.6</v>
      </c>
      <c r="I14" s="200">
        <v>12.6</v>
      </c>
      <c r="J14" s="200">
        <v>12.7</v>
      </c>
      <c r="K14" s="200">
        <v>12.2</v>
      </c>
      <c r="L14" s="199"/>
      <c r="M14" s="185"/>
      <c r="N14" s="185"/>
      <c r="O14" s="185"/>
      <c r="P14" s="199"/>
    </row>
    <row r="15" spans="1:16" x14ac:dyDescent="0.55000000000000004">
      <c r="A15" s="454"/>
      <c r="B15" s="198" t="s">
        <v>342</v>
      </c>
      <c r="C15" s="177">
        <v>37637</v>
      </c>
      <c r="D15" s="177">
        <v>42760</v>
      </c>
      <c r="E15" s="177">
        <v>45614</v>
      </c>
      <c r="F15" s="177">
        <v>49202</v>
      </c>
      <c r="G15" s="199"/>
      <c r="H15" s="200">
        <v>7</v>
      </c>
      <c r="I15" s="200">
        <v>7.3</v>
      </c>
      <c r="J15" s="200">
        <v>7.4</v>
      </c>
      <c r="K15" s="200">
        <v>7.5</v>
      </c>
      <c r="L15" s="199"/>
      <c r="M15" s="185"/>
      <c r="N15" s="185"/>
      <c r="O15" s="185"/>
      <c r="P15" s="199"/>
    </row>
    <row r="16" spans="1:16" x14ac:dyDescent="0.55000000000000004">
      <c r="A16" s="454"/>
      <c r="B16" s="198" t="s">
        <v>343</v>
      </c>
      <c r="C16" s="177">
        <v>28246</v>
      </c>
      <c r="D16" s="177">
        <v>32563</v>
      </c>
      <c r="E16" s="177">
        <v>35410</v>
      </c>
      <c r="F16" s="177">
        <v>37550</v>
      </c>
      <c r="G16" s="199"/>
      <c r="H16" s="200">
        <v>5.3</v>
      </c>
      <c r="I16" s="200">
        <v>5.5</v>
      </c>
      <c r="J16" s="200">
        <v>5.8</v>
      </c>
      <c r="K16" s="200">
        <v>5.7</v>
      </c>
      <c r="L16" s="199"/>
      <c r="M16" s="185"/>
      <c r="N16" s="185"/>
      <c r="O16" s="185"/>
      <c r="P16" s="199"/>
    </row>
    <row r="17" spans="1:16" x14ac:dyDescent="0.55000000000000004">
      <c r="A17" s="201"/>
      <c r="B17" s="198"/>
      <c r="C17" s="203"/>
      <c r="D17" s="185"/>
      <c r="E17" s="185"/>
      <c r="F17" s="199"/>
      <c r="G17" s="199"/>
      <c r="H17" s="185"/>
      <c r="I17" s="185"/>
      <c r="J17" s="199"/>
      <c r="K17" s="199"/>
      <c r="L17" s="199"/>
      <c r="M17" s="185"/>
      <c r="N17" s="185"/>
      <c r="O17" s="185"/>
      <c r="P17" s="199"/>
    </row>
    <row r="18" spans="1:16" x14ac:dyDescent="0.55000000000000004">
      <c r="A18" s="454" t="s">
        <v>558</v>
      </c>
      <c r="B18" s="204" t="s">
        <v>344</v>
      </c>
      <c r="C18" s="177">
        <v>157579</v>
      </c>
      <c r="D18" s="177">
        <v>176518</v>
      </c>
      <c r="E18" s="177">
        <v>187110</v>
      </c>
      <c r="F18" s="177">
        <v>207375</v>
      </c>
      <c r="G18" s="199"/>
      <c r="H18" s="200">
        <v>29.5</v>
      </c>
      <c r="I18" s="200">
        <v>29.9</v>
      </c>
      <c r="J18" s="200">
        <v>30.4</v>
      </c>
      <c r="K18" s="200">
        <v>31.5</v>
      </c>
      <c r="L18" s="199"/>
      <c r="M18" s="185"/>
      <c r="N18" s="185"/>
      <c r="O18" s="185"/>
      <c r="P18" s="199"/>
    </row>
    <row r="19" spans="1:16" x14ac:dyDescent="0.55000000000000004">
      <c r="A19" s="454"/>
      <c r="B19" s="204" t="s">
        <v>345</v>
      </c>
      <c r="C19" s="177">
        <v>130444</v>
      </c>
      <c r="D19" s="177">
        <v>140762</v>
      </c>
      <c r="E19" s="177">
        <v>148159</v>
      </c>
      <c r="F19" s="177">
        <v>161368</v>
      </c>
      <c r="G19" s="199"/>
      <c r="H19" s="200">
        <v>24.4</v>
      </c>
      <c r="I19" s="200">
        <v>23.9</v>
      </c>
      <c r="J19" s="200">
        <v>24.1</v>
      </c>
      <c r="K19" s="200">
        <v>24.5</v>
      </c>
      <c r="L19" s="199"/>
      <c r="M19" s="185"/>
      <c r="N19" s="185"/>
      <c r="O19" s="185"/>
      <c r="P19" s="199"/>
    </row>
    <row r="20" spans="1:16" x14ac:dyDescent="0.55000000000000004">
      <c r="A20" s="454"/>
      <c r="B20" s="204" t="s">
        <v>346</v>
      </c>
      <c r="C20" s="177">
        <v>112636</v>
      </c>
      <c r="D20" s="177">
        <v>123298</v>
      </c>
      <c r="E20" s="177">
        <v>126644</v>
      </c>
      <c r="F20" s="177">
        <v>134718</v>
      </c>
      <c r="G20" s="199"/>
      <c r="H20" s="200">
        <v>21.1</v>
      </c>
      <c r="I20" s="200">
        <v>20.9</v>
      </c>
      <c r="J20" s="200">
        <v>20.6</v>
      </c>
      <c r="K20" s="200">
        <v>20.5</v>
      </c>
      <c r="L20" s="199"/>
      <c r="M20" s="185"/>
      <c r="N20" s="185"/>
      <c r="O20" s="185"/>
      <c r="P20" s="199"/>
    </row>
    <row r="21" spans="1:16" x14ac:dyDescent="0.55000000000000004">
      <c r="A21" s="454"/>
      <c r="B21" s="204" t="s">
        <v>347</v>
      </c>
      <c r="C21" s="177">
        <v>67469</v>
      </c>
      <c r="D21" s="177">
        <v>68531</v>
      </c>
      <c r="E21" s="177">
        <v>68890</v>
      </c>
      <c r="F21" s="177">
        <v>68886</v>
      </c>
      <c r="G21" s="199"/>
      <c r="H21" s="200">
        <v>12.6</v>
      </c>
      <c r="I21" s="200">
        <v>11.6</v>
      </c>
      <c r="J21" s="200">
        <v>11.2</v>
      </c>
      <c r="K21" s="200">
        <v>10.5</v>
      </c>
      <c r="L21" s="199"/>
      <c r="M21" s="185"/>
      <c r="N21" s="185"/>
      <c r="O21" s="199"/>
      <c r="P21" s="199"/>
    </row>
    <row r="22" spans="1:16" x14ac:dyDescent="0.55000000000000004">
      <c r="A22" s="454"/>
      <c r="B22" s="204" t="s">
        <v>516</v>
      </c>
      <c r="C22" s="177">
        <v>57317</v>
      </c>
      <c r="D22" s="177">
        <v>71330</v>
      </c>
      <c r="E22" s="177">
        <v>74582</v>
      </c>
      <c r="F22" s="177">
        <v>76403</v>
      </c>
      <c r="G22" s="199"/>
      <c r="H22" s="200">
        <v>10.7</v>
      </c>
      <c r="I22" s="200">
        <v>12.1</v>
      </c>
      <c r="J22" s="200">
        <v>12.1</v>
      </c>
      <c r="K22" s="200">
        <v>11.6</v>
      </c>
      <c r="L22" s="199"/>
      <c r="M22" s="185"/>
      <c r="N22" s="185"/>
      <c r="O22" s="185"/>
      <c r="P22" s="199"/>
    </row>
    <row r="23" spans="1:16" x14ac:dyDescent="0.55000000000000004">
      <c r="A23" s="443" t="s">
        <v>98</v>
      </c>
      <c r="B23" s="443"/>
      <c r="C23" s="205">
        <v>534913</v>
      </c>
      <c r="D23" s="205">
        <v>589451</v>
      </c>
      <c r="E23" s="205">
        <v>615429</v>
      </c>
      <c r="F23" s="205">
        <v>658301</v>
      </c>
      <c r="G23" s="206"/>
      <c r="H23" s="207"/>
      <c r="I23" s="207"/>
      <c r="J23" s="207"/>
      <c r="K23" s="206"/>
      <c r="L23" s="208"/>
      <c r="M23" s="209"/>
      <c r="N23" s="210"/>
      <c r="O23" s="210"/>
      <c r="P23" s="208"/>
    </row>
    <row r="25" spans="1:16" x14ac:dyDescent="0.55000000000000004">
      <c r="A25" s="166" t="s">
        <v>559</v>
      </c>
    </row>
    <row r="26" spans="1:16" x14ac:dyDescent="0.55000000000000004">
      <c r="A26" s="167" t="s">
        <v>560</v>
      </c>
    </row>
    <row r="27" spans="1:16" x14ac:dyDescent="0.55000000000000004">
      <c r="A27" s="167" t="s">
        <v>561</v>
      </c>
    </row>
    <row r="28" spans="1:16" x14ac:dyDescent="0.55000000000000004">
      <c r="A28" s="167" t="s">
        <v>562</v>
      </c>
    </row>
    <row r="29" spans="1:16" x14ac:dyDescent="0.55000000000000004">
      <c r="A29" s="166" t="s">
        <v>563</v>
      </c>
    </row>
  </sheetData>
  <mergeCells count="22">
    <mergeCell ref="M3:P3"/>
    <mergeCell ref="C4:C5"/>
    <mergeCell ref="D4:D5"/>
    <mergeCell ref="E4:E5"/>
    <mergeCell ref="F4:F5"/>
    <mergeCell ref="G4:G5"/>
    <mergeCell ref="H4:H5"/>
    <mergeCell ref="O4:O5"/>
    <mergeCell ref="P4:P5"/>
    <mergeCell ref="M4:M5"/>
    <mergeCell ref="N4:N5"/>
    <mergeCell ref="A23:B23"/>
    <mergeCell ref="I4:I5"/>
    <mergeCell ref="J4:J5"/>
    <mergeCell ref="K4:K5"/>
    <mergeCell ref="L4:L5"/>
    <mergeCell ref="A3:B5"/>
    <mergeCell ref="C3:F3"/>
    <mergeCell ref="H3:K3"/>
    <mergeCell ref="A6:A7"/>
    <mergeCell ref="A9:A16"/>
    <mergeCell ref="A18:A22"/>
  </mergeCells>
  <hyperlinks>
    <hyperlink ref="L1" location="Contents!A1" display="Return to contents page" xr:uid="{088BA1AE-9BE3-4B2A-A8F7-D8DA41D24E0C}"/>
  </hyperlink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B9061-730B-4FB3-AA09-D18968E61D5C}">
  <dimension ref="A1:E35"/>
  <sheetViews>
    <sheetView showGridLines="0" workbookViewId="0">
      <selection activeCell="A3" sqref="A3:XFD3"/>
    </sheetView>
  </sheetViews>
  <sheetFormatPr defaultRowHeight="14.4" x14ac:dyDescent="0.55000000000000004"/>
  <cols>
    <col min="1" max="1" width="62.41796875" customWidth="1"/>
    <col min="2" max="2" width="15.68359375" customWidth="1"/>
  </cols>
  <sheetData>
    <row r="1" spans="1:5" x14ac:dyDescent="0.55000000000000004">
      <c r="A1" s="189" t="s">
        <v>626</v>
      </c>
      <c r="E1" s="2" t="s">
        <v>887</v>
      </c>
    </row>
    <row r="3" spans="1:5" x14ac:dyDescent="0.55000000000000004">
      <c r="A3" s="158" t="s">
        <v>564</v>
      </c>
      <c r="B3" s="211" t="s">
        <v>65</v>
      </c>
      <c r="C3" s="158" t="s">
        <v>565</v>
      </c>
    </row>
    <row r="4" spans="1:5" x14ac:dyDescent="0.55000000000000004">
      <c r="A4" s="212" t="s">
        <v>566</v>
      </c>
      <c r="B4" s="213">
        <v>128719</v>
      </c>
      <c r="C4" s="100">
        <v>20.915328981897179</v>
      </c>
    </row>
    <row r="5" spans="1:5" x14ac:dyDescent="0.55000000000000004">
      <c r="A5" s="212" t="s">
        <v>567</v>
      </c>
      <c r="B5" s="214">
        <v>6142</v>
      </c>
      <c r="C5" s="100">
        <v>0.99800301903225219</v>
      </c>
    </row>
    <row r="6" spans="1:5" x14ac:dyDescent="0.55000000000000004">
      <c r="A6" s="212" t="s">
        <v>568</v>
      </c>
      <c r="B6" s="214">
        <v>55065</v>
      </c>
      <c r="C6" s="100">
        <v>8.9474171675367913</v>
      </c>
    </row>
    <row r="7" spans="1:5" x14ac:dyDescent="0.55000000000000004">
      <c r="A7" s="212" t="s">
        <v>569</v>
      </c>
      <c r="B7" s="214">
        <v>31769</v>
      </c>
      <c r="C7" s="100">
        <v>5.1620901842454607</v>
      </c>
    </row>
    <row r="8" spans="1:5" x14ac:dyDescent="0.55000000000000004">
      <c r="A8" s="212" t="s">
        <v>570</v>
      </c>
      <c r="B8" s="214">
        <v>133652</v>
      </c>
      <c r="C8" s="100">
        <v>21.71688366976532</v>
      </c>
    </row>
    <row r="9" spans="1:5" x14ac:dyDescent="0.55000000000000004">
      <c r="A9" s="212" t="s">
        <v>571</v>
      </c>
      <c r="B9" s="214">
        <v>36753</v>
      </c>
      <c r="C9" s="100">
        <v>5.9719317744207698</v>
      </c>
    </row>
    <row r="10" spans="1:5" x14ac:dyDescent="0.55000000000000004">
      <c r="A10" s="212" t="s">
        <v>572</v>
      </c>
      <c r="B10" s="214">
        <v>13536</v>
      </c>
      <c r="C10" s="100">
        <v>2.1994413652915283</v>
      </c>
    </row>
    <row r="11" spans="1:5" x14ac:dyDescent="0.55000000000000004">
      <c r="A11" s="212" t="s">
        <v>573</v>
      </c>
      <c r="B11" s="214">
        <v>21022</v>
      </c>
      <c r="C11" s="100">
        <v>3.4158286333598187</v>
      </c>
    </row>
    <row r="12" spans="1:5" x14ac:dyDescent="0.55000000000000004">
      <c r="A12" s="212" t="s">
        <v>574</v>
      </c>
      <c r="B12" s="214">
        <v>28355</v>
      </c>
      <c r="C12" s="100">
        <v>4.6073551945065958</v>
      </c>
    </row>
    <row r="13" spans="1:5" x14ac:dyDescent="0.55000000000000004">
      <c r="A13" s="212" t="s">
        <v>575</v>
      </c>
      <c r="B13" s="214">
        <v>28454</v>
      </c>
      <c r="C13" s="100">
        <v>4.6234415342793396</v>
      </c>
    </row>
    <row r="14" spans="1:5" x14ac:dyDescent="0.55000000000000004">
      <c r="A14" s="212" t="s">
        <v>576</v>
      </c>
      <c r="B14" s="214">
        <v>8190</v>
      </c>
      <c r="C14" s="100">
        <v>1.3307790175633583</v>
      </c>
    </row>
    <row r="15" spans="1:5" x14ac:dyDescent="0.55000000000000004">
      <c r="A15" s="212" t="s">
        <v>577</v>
      </c>
      <c r="B15" s="214">
        <v>28162</v>
      </c>
      <c r="C15" s="100">
        <v>4.5759949563637718</v>
      </c>
    </row>
    <row r="16" spans="1:5" x14ac:dyDescent="0.55000000000000004">
      <c r="A16" s="212" t="s">
        <v>578</v>
      </c>
      <c r="B16" s="214">
        <v>931</v>
      </c>
      <c r="C16" s="100">
        <v>0.15127658917600567</v>
      </c>
    </row>
    <row r="17" spans="1:3" x14ac:dyDescent="0.55000000000000004">
      <c r="A17" s="212" t="s">
        <v>579</v>
      </c>
      <c r="B17" s="214">
        <v>7194</v>
      </c>
      <c r="C17" s="100">
        <v>1.1689406901527226</v>
      </c>
    </row>
    <row r="18" spans="1:3" x14ac:dyDescent="0.55000000000000004">
      <c r="A18" s="212" t="s">
        <v>580</v>
      </c>
      <c r="B18" s="214">
        <v>668</v>
      </c>
      <c r="C18" s="100">
        <v>0.10854217139588808</v>
      </c>
    </row>
    <row r="19" spans="1:3" x14ac:dyDescent="0.55000000000000004">
      <c r="A19" s="212" t="s">
        <v>581</v>
      </c>
      <c r="B19" s="214">
        <v>9003</v>
      </c>
      <c r="C19" s="100">
        <v>1.4628819896364975</v>
      </c>
    </row>
    <row r="20" spans="1:3" x14ac:dyDescent="0.55000000000000004">
      <c r="A20" s="212" t="s">
        <v>582</v>
      </c>
      <c r="B20" s="214">
        <v>5502</v>
      </c>
      <c r="C20" s="100">
        <v>0.89401051949128174</v>
      </c>
    </row>
    <row r="21" spans="1:3" x14ac:dyDescent="0.55000000000000004">
      <c r="A21" s="212" t="s">
        <v>583</v>
      </c>
      <c r="B21" s="214">
        <v>1687</v>
      </c>
      <c r="C21" s="100">
        <v>0.2741177292587772</v>
      </c>
    </row>
    <row r="22" spans="1:3" x14ac:dyDescent="0.55000000000000004">
      <c r="A22" s="212" t="s">
        <v>584</v>
      </c>
      <c r="B22" s="214">
        <v>126</v>
      </c>
      <c r="C22" s="100">
        <v>2.047352334712859E-2</v>
      </c>
    </row>
    <row r="23" spans="1:3" x14ac:dyDescent="0.55000000000000004">
      <c r="A23" s="212" t="s">
        <v>585</v>
      </c>
      <c r="B23" s="214">
        <v>32762</v>
      </c>
      <c r="C23" s="100">
        <v>5.3234410468144988</v>
      </c>
    </row>
    <row r="24" spans="1:3" x14ac:dyDescent="0.55000000000000004">
      <c r="A24" s="215" t="s">
        <v>586</v>
      </c>
      <c r="B24" s="214">
        <v>1993</v>
      </c>
      <c r="C24" s="100">
        <v>0.32383914310180378</v>
      </c>
    </row>
    <row r="25" spans="1:3" x14ac:dyDescent="0.55000000000000004">
      <c r="A25" s="212" t="s">
        <v>587</v>
      </c>
      <c r="B25" s="214">
        <v>2675</v>
      </c>
      <c r="C25" s="100">
        <v>0.43465615042515054</v>
      </c>
    </row>
    <row r="26" spans="1:3" x14ac:dyDescent="0.55000000000000004">
      <c r="A26" s="198" t="s">
        <v>588</v>
      </c>
      <c r="B26" s="216">
        <v>1408</v>
      </c>
      <c r="C26" s="100">
        <v>0.22878349899013534</v>
      </c>
    </row>
    <row r="27" spans="1:3" x14ac:dyDescent="0.55000000000000004">
      <c r="A27" s="217" t="s">
        <v>589</v>
      </c>
      <c r="B27" s="218">
        <v>31634</v>
      </c>
      <c r="C27" s="103">
        <v>5.1401542663735382</v>
      </c>
    </row>
    <row r="28" spans="1:3" ht="13.9" customHeight="1" x14ac:dyDescent="0.55000000000000004">
      <c r="A28" s="116" t="s">
        <v>98</v>
      </c>
      <c r="B28" s="219">
        <v>615429</v>
      </c>
      <c r="C28" s="220">
        <v>100</v>
      </c>
    </row>
    <row r="30" spans="1:3" x14ac:dyDescent="0.55000000000000004">
      <c r="A30" s="166" t="s">
        <v>559</v>
      </c>
    </row>
    <row r="31" spans="1:3" x14ac:dyDescent="0.55000000000000004">
      <c r="A31" s="167" t="s">
        <v>560</v>
      </c>
    </row>
    <row r="32" spans="1:3" x14ac:dyDescent="0.55000000000000004">
      <c r="A32" s="167" t="s">
        <v>561</v>
      </c>
    </row>
    <row r="33" spans="1:1" x14ac:dyDescent="0.55000000000000004">
      <c r="A33" s="167" t="s">
        <v>562</v>
      </c>
    </row>
    <row r="34" spans="1:1" x14ac:dyDescent="0.55000000000000004">
      <c r="A34" s="167" t="s">
        <v>590</v>
      </c>
    </row>
    <row r="35" spans="1:1" x14ac:dyDescent="0.55000000000000004">
      <c r="A35" s="166" t="s">
        <v>563</v>
      </c>
    </row>
  </sheetData>
  <hyperlinks>
    <hyperlink ref="E1" location="Contents!A1" display="Return to contents page" xr:uid="{6B804444-8727-4F79-800A-103844C5828E}"/>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E5880-8F40-4AAC-8E77-77BBE5B30896}">
  <dimension ref="A1:H34"/>
  <sheetViews>
    <sheetView showGridLines="0" workbookViewId="0">
      <selection activeCell="I15" sqref="I15"/>
    </sheetView>
  </sheetViews>
  <sheetFormatPr defaultRowHeight="14.4" x14ac:dyDescent="0.55000000000000004"/>
  <cols>
    <col min="1" max="1" width="62.41796875" bestFit="1" customWidth="1"/>
  </cols>
  <sheetData>
    <row r="1" spans="1:8" x14ac:dyDescent="0.55000000000000004">
      <c r="A1" s="127" t="s">
        <v>627</v>
      </c>
      <c r="H1" s="2" t="s">
        <v>887</v>
      </c>
    </row>
    <row r="2" spans="1:8" ht="14.7" thickBot="1" x14ac:dyDescent="0.6">
      <c r="A2" s="127"/>
    </row>
    <row r="3" spans="1:8" ht="30.6" customHeight="1" thickBot="1" x14ac:dyDescent="0.6">
      <c r="A3" s="459" t="s">
        <v>564</v>
      </c>
      <c r="B3" s="461" t="s">
        <v>591</v>
      </c>
      <c r="C3" s="461"/>
      <c r="D3" s="461" t="s">
        <v>592</v>
      </c>
      <c r="E3" s="461"/>
    </row>
    <row r="4" spans="1:8" ht="14.7" thickBot="1" x14ac:dyDescent="0.6">
      <c r="A4" s="460"/>
      <c r="B4" s="221" t="s">
        <v>352</v>
      </c>
      <c r="C4" s="221" t="s">
        <v>353</v>
      </c>
      <c r="D4" s="221" t="s">
        <v>65</v>
      </c>
      <c r="E4" s="221" t="s">
        <v>172</v>
      </c>
    </row>
    <row r="5" spans="1:8" x14ac:dyDescent="0.55000000000000004">
      <c r="A5" s="212" t="s">
        <v>566</v>
      </c>
      <c r="B5" s="222">
        <v>44586</v>
      </c>
      <c r="C5" s="222">
        <v>39240</v>
      </c>
      <c r="D5" s="222">
        <v>-5346</v>
      </c>
      <c r="E5" s="223">
        <v>-12</v>
      </c>
    </row>
    <row r="6" spans="1:8" x14ac:dyDescent="0.55000000000000004">
      <c r="A6" s="212" t="s">
        <v>567</v>
      </c>
      <c r="B6" s="222">
        <v>1991</v>
      </c>
      <c r="C6" s="222">
        <v>1810</v>
      </c>
      <c r="D6" s="223">
        <v>-181</v>
      </c>
      <c r="E6" s="223">
        <v>-9.1</v>
      </c>
    </row>
    <row r="7" spans="1:8" x14ac:dyDescent="0.55000000000000004">
      <c r="A7" s="212" t="s">
        <v>568</v>
      </c>
      <c r="B7" s="222">
        <v>20575</v>
      </c>
      <c r="C7" s="222">
        <v>14763</v>
      </c>
      <c r="D7" s="222">
        <v>-5812</v>
      </c>
      <c r="E7" s="223">
        <v>-28.2</v>
      </c>
    </row>
    <row r="8" spans="1:8" x14ac:dyDescent="0.55000000000000004">
      <c r="A8" s="212" t="s">
        <v>569</v>
      </c>
      <c r="B8" s="222">
        <v>10274</v>
      </c>
      <c r="C8" s="222">
        <v>10174</v>
      </c>
      <c r="D8" s="223">
        <v>-100</v>
      </c>
      <c r="E8" s="223">
        <v>-1</v>
      </c>
    </row>
    <row r="9" spans="1:8" x14ac:dyDescent="0.55000000000000004">
      <c r="A9" s="212" t="s">
        <v>570</v>
      </c>
      <c r="B9" s="222">
        <v>41039</v>
      </c>
      <c r="C9" s="222">
        <v>39851</v>
      </c>
      <c r="D9" s="222">
        <v>-1188</v>
      </c>
      <c r="E9" s="223">
        <v>-2.9</v>
      </c>
    </row>
    <row r="10" spans="1:8" x14ac:dyDescent="0.55000000000000004">
      <c r="A10" s="212" t="s">
        <v>571</v>
      </c>
      <c r="B10" s="222">
        <v>11053</v>
      </c>
      <c r="C10" s="222">
        <v>11437</v>
      </c>
      <c r="D10" s="223">
        <v>384</v>
      </c>
      <c r="E10" s="223">
        <v>3.5</v>
      </c>
    </row>
    <row r="11" spans="1:8" x14ac:dyDescent="0.55000000000000004">
      <c r="A11" s="212" t="s">
        <v>572</v>
      </c>
      <c r="B11" s="222">
        <v>4450</v>
      </c>
      <c r="C11" s="222">
        <v>4223</v>
      </c>
      <c r="D11" s="223">
        <v>-227</v>
      </c>
      <c r="E11" s="223">
        <v>-5.0999999999999996</v>
      </c>
    </row>
    <row r="12" spans="1:8" x14ac:dyDescent="0.55000000000000004">
      <c r="A12" s="212" t="s">
        <v>573</v>
      </c>
      <c r="B12" s="222">
        <v>6614</v>
      </c>
      <c r="C12" s="222">
        <v>6645</v>
      </c>
      <c r="D12" s="223">
        <v>31</v>
      </c>
      <c r="E12" s="223">
        <v>0.5</v>
      </c>
    </row>
    <row r="13" spans="1:8" x14ac:dyDescent="0.55000000000000004">
      <c r="A13" s="212" t="s">
        <v>574</v>
      </c>
      <c r="B13" s="222">
        <v>9387</v>
      </c>
      <c r="C13" s="222">
        <v>8862</v>
      </c>
      <c r="D13" s="223">
        <v>-525</v>
      </c>
      <c r="E13" s="223">
        <v>-5.6</v>
      </c>
    </row>
    <row r="14" spans="1:8" x14ac:dyDescent="0.55000000000000004">
      <c r="A14" s="212" t="s">
        <v>575</v>
      </c>
      <c r="B14" s="222">
        <v>10171</v>
      </c>
      <c r="C14" s="222">
        <v>7152</v>
      </c>
      <c r="D14" s="222">
        <v>-3019</v>
      </c>
      <c r="E14" s="223">
        <v>-29.7</v>
      </c>
    </row>
    <row r="15" spans="1:8" x14ac:dyDescent="0.55000000000000004">
      <c r="A15" s="212" t="s">
        <v>576</v>
      </c>
      <c r="B15" s="222">
        <v>2627</v>
      </c>
      <c r="C15" s="222">
        <v>2550</v>
      </c>
      <c r="D15" s="223">
        <v>-77</v>
      </c>
      <c r="E15" s="223">
        <v>-2.9</v>
      </c>
    </row>
    <row r="16" spans="1:8" x14ac:dyDescent="0.55000000000000004">
      <c r="A16" s="212" t="s">
        <v>577</v>
      </c>
      <c r="B16" s="222">
        <v>9670</v>
      </c>
      <c r="C16" s="222">
        <v>8519</v>
      </c>
      <c r="D16" s="222">
        <v>-1151</v>
      </c>
      <c r="E16" s="223">
        <v>-11.9</v>
      </c>
    </row>
    <row r="17" spans="1:5" x14ac:dyDescent="0.55000000000000004">
      <c r="A17" s="212" t="s">
        <v>578</v>
      </c>
      <c r="B17" s="223">
        <v>298</v>
      </c>
      <c r="C17" s="223">
        <v>323</v>
      </c>
      <c r="D17" s="223">
        <v>25</v>
      </c>
      <c r="E17" s="223">
        <v>8.4</v>
      </c>
    </row>
    <row r="18" spans="1:5" x14ac:dyDescent="0.55000000000000004">
      <c r="A18" s="212" t="s">
        <v>579</v>
      </c>
      <c r="B18" s="222">
        <v>2212</v>
      </c>
      <c r="C18" s="222">
        <v>2321</v>
      </c>
      <c r="D18" s="223">
        <v>109</v>
      </c>
      <c r="E18" s="223">
        <v>4.9000000000000004</v>
      </c>
    </row>
    <row r="19" spans="1:5" x14ac:dyDescent="0.55000000000000004">
      <c r="A19" s="212" t="s">
        <v>580</v>
      </c>
      <c r="B19" s="223">
        <v>211</v>
      </c>
      <c r="C19" s="223">
        <v>217</v>
      </c>
      <c r="D19" s="223">
        <v>6</v>
      </c>
      <c r="E19" s="223">
        <v>2.8</v>
      </c>
    </row>
    <row r="20" spans="1:5" x14ac:dyDescent="0.55000000000000004">
      <c r="A20" s="212" t="s">
        <v>581</v>
      </c>
      <c r="B20" s="222">
        <v>2883</v>
      </c>
      <c r="C20" s="222">
        <v>2278</v>
      </c>
      <c r="D20" s="223">
        <v>-605</v>
      </c>
      <c r="E20" s="223">
        <v>-21</v>
      </c>
    </row>
    <row r="21" spans="1:5" x14ac:dyDescent="0.55000000000000004">
      <c r="A21" s="212" t="s">
        <v>582</v>
      </c>
      <c r="B21" s="222">
        <v>2058</v>
      </c>
      <c r="C21" s="222">
        <v>1560</v>
      </c>
      <c r="D21" s="223">
        <v>-498</v>
      </c>
      <c r="E21" s="223">
        <v>-24.2</v>
      </c>
    </row>
    <row r="22" spans="1:5" x14ac:dyDescent="0.55000000000000004">
      <c r="A22" s="212" t="s">
        <v>583</v>
      </c>
      <c r="B22" s="223">
        <v>555</v>
      </c>
      <c r="C22" s="223">
        <v>507</v>
      </c>
      <c r="D22" s="223">
        <v>-48</v>
      </c>
      <c r="E22" s="223">
        <v>-8.6</v>
      </c>
    </row>
    <row r="23" spans="1:5" x14ac:dyDescent="0.55000000000000004">
      <c r="A23" s="212" t="s">
        <v>584</v>
      </c>
      <c r="B23" s="223">
        <v>46</v>
      </c>
      <c r="C23" s="223">
        <v>39</v>
      </c>
      <c r="D23" s="223">
        <v>-7</v>
      </c>
      <c r="E23" s="223">
        <v>-15.2</v>
      </c>
    </row>
    <row r="24" spans="1:5" x14ac:dyDescent="0.55000000000000004">
      <c r="A24" s="212" t="s">
        <v>585</v>
      </c>
      <c r="B24" s="222">
        <v>9486</v>
      </c>
      <c r="C24" s="222">
        <v>10616</v>
      </c>
      <c r="D24" s="222">
        <v>1130</v>
      </c>
      <c r="E24" s="223">
        <v>11.9</v>
      </c>
    </row>
    <row r="25" spans="1:5" x14ac:dyDescent="0.55000000000000004">
      <c r="A25" s="215" t="s">
        <v>586</v>
      </c>
      <c r="B25" s="224" t="s">
        <v>593</v>
      </c>
      <c r="C25" s="225">
        <v>1993</v>
      </c>
      <c r="D25" s="225">
        <v>1993</v>
      </c>
      <c r="E25" s="224" t="s">
        <v>594</v>
      </c>
    </row>
    <row r="26" spans="1:5" x14ac:dyDescent="0.55000000000000004">
      <c r="A26" s="198" t="s">
        <v>587</v>
      </c>
      <c r="B26" s="223">
        <v>755</v>
      </c>
      <c r="C26" s="223">
        <v>864</v>
      </c>
      <c r="D26" s="223">
        <v>109</v>
      </c>
      <c r="E26" s="223">
        <v>14.4</v>
      </c>
    </row>
    <row r="27" spans="1:5" ht="14.7" thickBot="1" x14ac:dyDescent="0.6">
      <c r="A27" s="226" t="s">
        <v>595</v>
      </c>
      <c r="B27" s="227">
        <v>11951</v>
      </c>
      <c r="C27" s="227">
        <v>7517</v>
      </c>
      <c r="D27" s="227">
        <v>-4434</v>
      </c>
      <c r="E27" s="228">
        <v>-37.1</v>
      </c>
    </row>
    <row r="28" spans="1:5" ht="14.7" thickBot="1" x14ac:dyDescent="0.6">
      <c r="A28" s="229" t="s">
        <v>98</v>
      </c>
      <c r="B28" s="230">
        <v>202892</v>
      </c>
      <c r="C28" s="230">
        <v>183461</v>
      </c>
      <c r="D28" s="230">
        <v>-19431</v>
      </c>
      <c r="E28" s="231">
        <v>-9.6</v>
      </c>
    </row>
    <row r="29" spans="1:5" x14ac:dyDescent="0.55000000000000004">
      <c r="A29" s="232" t="s">
        <v>596</v>
      </c>
      <c r="B29" s="210"/>
      <c r="C29" s="210"/>
      <c r="D29" s="210"/>
      <c r="E29" s="208"/>
    </row>
    <row r="30" spans="1:5" x14ac:dyDescent="0.55000000000000004">
      <c r="A30" s="68" t="s">
        <v>597</v>
      </c>
    </row>
    <row r="31" spans="1:5" x14ac:dyDescent="0.55000000000000004">
      <c r="A31" s="68" t="s">
        <v>598</v>
      </c>
    </row>
    <row r="32" spans="1:5" x14ac:dyDescent="0.55000000000000004">
      <c r="A32" s="68" t="s">
        <v>599</v>
      </c>
    </row>
    <row r="33" spans="1:1" x14ac:dyDescent="0.55000000000000004">
      <c r="A33" s="68" t="s">
        <v>600</v>
      </c>
    </row>
    <row r="34" spans="1:1" x14ac:dyDescent="0.55000000000000004">
      <c r="A34" s="49" t="s">
        <v>601</v>
      </c>
    </row>
  </sheetData>
  <mergeCells count="3">
    <mergeCell ref="A3:A4"/>
    <mergeCell ref="B3:C3"/>
    <mergeCell ref="D3:E3"/>
  </mergeCells>
  <hyperlinks>
    <hyperlink ref="H1" location="Contents!A1" display="Return to contents page" xr:uid="{8B1C73E9-2180-47B6-9CC4-A584580A59C6}"/>
  </hyperlink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DB619-B966-4065-8DC4-98EEB46B703E}">
  <dimension ref="A1:M15"/>
  <sheetViews>
    <sheetView showGridLines="0" workbookViewId="0"/>
  </sheetViews>
  <sheetFormatPr defaultRowHeight="14.4" x14ac:dyDescent="0.55000000000000004"/>
  <sheetData>
    <row r="1" spans="1:13" x14ac:dyDescent="0.55000000000000004">
      <c r="A1" s="127" t="s">
        <v>628</v>
      </c>
      <c r="M1" s="2" t="s">
        <v>887</v>
      </c>
    </row>
    <row r="2" spans="1:13" ht="14.7" thickBot="1" x14ac:dyDescent="0.6">
      <c r="A2" s="127"/>
      <c r="M2" s="2"/>
    </row>
    <row r="3" spans="1:13" ht="20.7" thickBot="1" x14ac:dyDescent="0.6">
      <c r="A3" s="345" t="s">
        <v>602</v>
      </c>
      <c r="B3" s="233" t="s">
        <v>311</v>
      </c>
      <c r="C3" s="233" t="s">
        <v>325</v>
      </c>
      <c r="D3" s="233"/>
      <c r="E3" s="233" t="s">
        <v>603</v>
      </c>
      <c r="F3" s="233" t="s">
        <v>565</v>
      </c>
    </row>
    <row r="4" spans="1:13" x14ac:dyDescent="0.55000000000000004">
      <c r="A4" s="234" t="s">
        <v>604</v>
      </c>
      <c r="B4" s="203">
        <v>4936</v>
      </c>
      <c r="C4" s="203">
        <v>5253</v>
      </c>
      <c r="D4" s="199"/>
      <c r="E4" s="235">
        <v>317</v>
      </c>
      <c r="F4" s="235">
        <v>6.4</v>
      </c>
    </row>
    <row r="5" spans="1:13" x14ac:dyDescent="0.55000000000000004">
      <c r="A5" s="234" t="s">
        <v>605</v>
      </c>
      <c r="B5" s="203">
        <v>77689</v>
      </c>
      <c r="C5" s="203">
        <v>87585</v>
      </c>
      <c r="D5" s="199"/>
      <c r="E5" s="203">
        <v>9896</v>
      </c>
      <c r="F5" s="235">
        <v>12.7</v>
      </c>
    </row>
    <row r="6" spans="1:13" x14ac:dyDescent="0.55000000000000004">
      <c r="A6" s="234" t="s">
        <v>606</v>
      </c>
      <c r="B6" s="203">
        <v>218066</v>
      </c>
      <c r="C6" s="203">
        <v>234240</v>
      </c>
      <c r="D6" s="199"/>
      <c r="E6" s="203">
        <v>16174</v>
      </c>
      <c r="F6" s="235">
        <v>7.4</v>
      </c>
    </row>
    <row r="7" spans="1:13" x14ac:dyDescent="0.55000000000000004">
      <c r="A7" s="234" t="s">
        <v>607</v>
      </c>
      <c r="B7" s="203">
        <v>248379</v>
      </c>
      <c r="C7" s="203">
        <v>261690</v>
      </c>
      <c r="D7" s="199"/>
      <c r="E7" s="203">
        <v>13311</v>
      </c>
      <c r="F7" s="235">
        <v>5.4</v>
      </c>
    </row>
    <row r="8" spans="1:13" x14ac:dyDescent="0.55000000000000004">
      <c r="A8" s="234" t="s">
        <v>608</v>
      </c>
      <c r="B8" s="203">
        <v>66086</v>
      </c>
      <c r="C8" s="203">
        <v>69236</v>
      </c>
      <c r="D8" s="199"/>
      <c r="E8" s="203">
        <v>3150</v>
      </c>
      <c r="F8" s="235">
        <v>4.8</v>
      </c>
    </row>
    <row r="9" spans="1:13" ht="14.7" thickBot="1" x14ac:dyDescent="0.6">
      <c r="A9" s="236" t="s">
        <v>609</v>
      </c>
      <c r="B9" s="237">
        <v>273</v>
      </c>
      <c r="C9" s="237">
        <v>297</v>
      </c>
      <c r="D9" s="238"/>
      <c r="E9" s="237">
        <v>24</v>
      </c>
      <c r="F9" s="237">
        <v>8.8000000000000007</v>
      </c>
    </row>
    <row r="10" spans="1:13" ht="14.7" thickBot="1" x14ac:dyDescent="0.6">
      <c r="A10" s="236" t="s">
        <v>98</v>
      </c>
      <c r="B10" s="239">
        <v>615429</v>
      </c>
      <c r="C10" s="239">
        <v>658301</v>
      </c>
      <c r="D10" s="238"/>
      <c r="E10" s="239">
        <v>42872</v>
      </c>
      <c r="F10" s="237">
        <v>7</v>
      </c>
    </row>
    <row r="11" spans="1:13" x14ac:dyDescent="0.55000000000000004">
      <c r="A11" s="240" t="s">
        <v>596</v>
      </c>
      <c r="B11" s="203"/>
      <c r="C11" s="203"/>
      <c r="D11" s="199"/>
      <c r="E11" s="203"/>
      <c r="F11" s="235"/>
    </row>
    <row r="12" spans="1:13" x14ac:dyDescent="0.55000000000000004">
      <c r="A12" s="68" t="s">
        <v>597</v>
      </c>
    </row>
    <row r="13" spans="1:13" x14ac:dyDescent="0.55000000000000004">
      <c r="A13" s="68" t="s">
        <v>598</v>
      </c>
    </row>
    <row r="14" spans="1:13" x14ac:dyDescent="0.55000000000000004">
      <c r="A14" s="68" t="s">
        <v>599</v>
      </c>
    </row>
    <row r="15" spans="1:13" x14ac:dyDescent="0.55000000000000004">
      <c r="A15" s="49" t="s">
        <v>601</v>
      </c>
    </row>
  </sheetData>
  <hyperlinks>
    <hyperlink ref="M1" location="Contents!A1" display="Return to contents page" xr:uid="{37BECEEC-C10E-44B0-B415-B2BC91425EA6}"/>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7D48A-FB36-43A7-9A1C-04495DE17EC4}">
  <dimension ref="A1:J36"/>
  <sheetViews>
    <sheetView showGridLines="0" workbookViewId="0">
      <selection activeCell="F1" sqref="F1"/>
    </sheetView>
  </sheetViews>
  <sheetFormatPr defaultRowHeight="14.4" x14ac:dyDescent="0.55000000000000004"/>
  <cols>
    <col min="1" max="1" width="62.41796875" bestFit="1" customWidth="1"/>
  </cols>
  <sheetData>
    <row r="1" spans="1:10" x14ac:dyDescent="0.55000000000000004">
      <c r="A1" s="189" t="s">
        <v>629</v>
      </c>
      <c r="F1" s="2" t="s">
        <v>887</v>
      </c>
    </row>
    <row r="3" spans="1:10" x14ac:dyDescent="0.55000000000000004">
      <c r="B3" s="187"/>
      <c r="C3" s="187"/>
      <c r="D3" s="187"/>
      <c r="E3" s="187"/>
      <c r="F3" s="188" t="s">
        <v>610</v>
      </c>
      <c r="G3" s="187"/>
      <c r="H3" s="187"/>
      <c r="I3" s="188" t="s">
        <v>172</v>
      </c>
      <c r="J3" s="187"/>
    </row>
    <row r="4" spans="1:10" x14ac:dyDescent="0.55000000000000004">
      <c r="A4" s="158" t="s">
        <v>564</v>
      </c>
      <c r="B4" s="241" t="s">
        <v>352</v>
      </c>
      <c r="C4" s="241" t="s">
        <v>353</v>
      </c>
      <c r="D4" s="241" t="s">
        <v>611</v>
      </c>
      <c r="E4" s="242"/>
      <c r="F4" s="242" t="s">
        <v>612</v>
      </c>
      <c r="G4" s="242" t="s">
        <v>613</v>
      </c>
      <c r="H4" s="242"/>
      <c r="I4" s="242" t="s">
        <v>612</v>
      </c>
      <c r="J4" s="242" t="s">
        <v>613</v>
      </c>
    </row>
    <row r="5" spans="1:10" x14ac:dyDescent="0.55000000000000004">
      <c r="A5" s="212" t="s">
        <v>566</v>
      </c>
      <c r="B5" s="177">
        <v>129914</v>
      </c>
      <c r="C5" s="177">
        <v>128719</v>
      </c>
      <c r="D5" s="177">
        <v>144042</v>
      </c>
      <c r="E5" s="177"/>
      <c r="F5" s="177">
        <f t="shared" ref="F5:G26" si="0">C5-B5</f>
        <v>-1195</v>
      </c>
      <c r="G5" s="177">
        <f t="shared" si="0"/>
        <v>15323</v>
      </c>
      <c r="H5" s="177"/>
      <c r="I5" s="243">
        <f t="shared" ref="I5:J24" si="1">(F5/B5)*100</f>
        <v>-0.91983927829179302</v>
      </c>
      <c r="J5" s="243">
        <f t="shared" si="1"/>
        <v>11.904225483417367</v>
      </c>
    </row>
    <row r="6" spans="1:10" x14ac:dyDescent="0.55000000000000004">
      <c r="A6" s="212" t="s">
        <v>567</v>
      </c>
      <c r="B6" s="177">
        <v>6153</v>
      </c>
      <c r="C6" s="177">
        <v>6142</v>
      </c>
      <c r="D6" s="177">
        <v>7015</v>
      </c>
      <c r="E6" s="177"/>
      <c r="F6" s="177">
        <f t="shared" si="0"/>
        <v>-11</v>
      </c>
      <c r="G6" s="177">
        <f t="shared" si="0"/>
        <v>873</v>
      </c>
      <c r="H6" s="177"/>
      <c r="I6" s="243">
        <f t="shared" si="1"/>
        <v>-0.17877458150495693</v>
      </c>
      <c r="J6" s="243">
        <f t="shared" si="1"/>
        <v>14.213611201563008</v>
      </c>
    </row>
    <row r="7" spans="1:10" x14ac:dyDescent="0.55000000000000004">
      <c r="A7" s="212" t="s">
        <v>568</v>
      </c>
      <c r="B7" s="177">
        <v>55613</v>
      </c>
      <c r="C7" s="177">
        <v>55065</v>
      </c>
      <c r="D7" s="177">
        <v>49952</v>
      </c>
      <c r="E7" s="177"/>
      <c r="F7" s="177">
        <f t="shared" si="0"/>
        <v>-548</v>
      </c>
      <c r="G7" s="177">
        <f t="shared" si="0"/>
        <v>-5113</v>
      </c>
      <c r="H7" s="177"/>
      <c r="I7" s="243">
        <f t="shared" si="1"/>
        <v>-0.98538111592613231</v>
      </c>
      <c r="J7" s="243">
        <f t="shared" si="1"/>
        <v>-9.2853899936438751</v>
      </c>
    </row>
    <row r="8" spans="1:10" x14ac:dyDescent="0.55000000000000004">
      <c r="A8" s="212" t="s">
        <v>569</v>
      </c>
      <c r="B8" s="177">
        <v>30634</v>
      </c>
      <c r="C8" s="177">
        <v>31769</v>
      </c>
      <c r="D8" s="177">
        <v>34341</v>
      </c>
      <c r="E8" s="177"/>
      <c r="F8" s="177">
        <f t="shared" si="0"/>
        <v>1135</v>
      </c>
      <c r="G8" s="177">
        <f t="shared" si="0"/>
        <v>2572</v>
      </c>
      <c r="H8" s="177"/>
      <c r="I8" s="243">
        <f t="shared" si="1"/>
        <v>3.705033622772083</v>
      </c>
      <c r="J8" s="243">
        <f t="shared" si="1"/>
        <v>8.0959425855393619</v>
      </c>
    </row>
    <row r="9" spans="1:10" x14ac:dyDescent="0.55000000000000004">
      <c r="A9" s="212" t="s">
        <v>570</v>
      </c>
      <c r="B9" s="177">
        <v>120073</v>
      </c>
      <c r="C9" s="177">
        <v>133652</v>
      </c>
      <c r="D9" s="177">
        <v>145258</v>
      </c>
      <c r="E9" s="177"/>
      <c r="F9" s="177">
        <f t="shared" si="0"/>
        <v>13579</v>
      </c>
      <c r="G9" s="177">
        <f t="shared" si="0"/>
        <v>11606</v>
      </c>
      <c r="H9" s="177"/>
      <c r="I9" s="243">
        <f t="shared" si="1"/>
        <v>11.308953719820442</v>
      </c>
      <c r="J9" s="243">
        <f t="shared" si="1"/>
        <v>8.6837458474246549</v>
      </c>
    </row>
    <row r="10" spans="1:10" x14ac:dyDescent="0.55000000000000004">
      <c r="A10" s="212" t="s">
        <v>571</v>
      </c>
      <c r="B10" s="177">
        <v>33550</v>
      </c>
      <c r="C10" s="177">
        <v>36753</v>
      </c>
      <c r="D10" s="177">
        <v>37566</v>
      </c>
      <c r="E10" s="177"/>
      <c r="F10" s="177">
        <f t="shared" si="0"/>
        <v>3203</v>
      </c>
      <c r="G10" s="177">
        <f t="shared" si="0"/>
        <v>813</v>
      </c>
      <c r="H10" s="177"/>
      <c r="I10" s="243">
        <f t="shared" si="1"/>
        <v>9.5469448584202681</v>
      </c>
      <c r="J10" s="243">
        <f t="shared" si="1"/>
        <v>2.2120643212798954</v>
      </c>
    </row>
    <row r="11" spans="1:10" x14ac:dyDescent="0.55000000000000004">
      <c r="A11" s="212" t="s">
        <v>572</v>
      </c>
      <c r="B11" s="177">
        <v>13289</v>
      </c>
      <c r="C11" s="177">
        <v>13536</v>
      </c>
      <c r="D11" s="177">
        <v>14598</v>
      </c>
      <c r="E11" s="177"/>
      <c r="F11" s="177">
        <f t="shared" si="0"/>
        <v>247</v>
      </c>
      <c r="G11" s="177">
        <f t="shared" si="0"/>
        <v>1062</v>
      </c>
      <c r="H11" s="177"/>
      <c r="I11" s="243">
        <f t="shared" si="1"/>
        <v>1.8586801113703064</v>
      </c>
      <c r="J11" s="243">
        <f t="shared" si="1"/>
        <v>7.8457446808510634</v>
      </c>
    </row>
    <row r="12" spans="1:10" x14ac:dyDescent="0.55000000000000004">
      <c r="A12" s="212" t="s">
        <v>573</v>
      </c>
      <c r="B12" s="177">
        <v>19980</v>
      </c>
      <c r="C12" s="177">
        <v>21022</v>
      </c>
      <c r="D12" s="177">
        <v>23518</v>
      </c>
      <c r="E12" s="177"/>
      <c r="F12" s="177">
        <f t="shared" si="0"/>
        <v>1042</v>
      </c>
      <c r="G12" s="177">
        <f t="shared" si="0"/>
        <v>2496</v>
      </c>
      <c r="H12" s="177"/>
      <c r="I12" s="243">
        <f t="shared" si="1"/>
        <v>5.2152152152152151</v>
      </c>
      <c r="J12" s="243">
        <f t="shared" si="1"/>
        <v>11.873275616021312</v>
      </c>
    </row>
    <row r="13" spans="1:10" x14ac:dyDescent="0.55000000000000004">
      <c r="A13" s="212" t="s">
        <v>574</v>
      </c>
      <c r="B13" s="177">
        <v>27327</v>
      </c>
      <c r="C13" s="177">
        <v>28355</v>
      </c>
      <c r="D13" s="177">
        <v>29976</v>
      </c>
      <c r="E13" s="177"/>
      <c r="F13" s="177">
        <f t="shared" si="0"/>
        <v>1028</v>
      </c>
      <c r="G13" s="177">
        <f t="shared" si="0"/>
        <v>1621</v>
      </c>
      <c r="H13" s="177"/>
      <c r="I13" s="243">
        <f t="shared" si="1"/>
        <v>3.7618472572913237</v>
      </c>
      <c r="J13" s="243">
        <f t="shared" si="1"/>
        <v>5.7168047963322168</v>
      </c>
    </row>
    <row r="14" spans="1:10" x14ac:dyDescent="0.55000000000000004">
      <c r="A14" s="212" t="s">
        <v>575</v>
      </c>
      <c r="B14" s="177">
        <v>27818</v>
      </c>
      <c r="C14" s="177">
        <v>28454</v>
      </c>
      <c r="D14" s="177">
        <v>24989</v>
      </c>
      <c r="E14" s="177"/>
      <c r="F14" s="177">
        <f t="shared" si="0"/>
        <v>636</v>
      </c>
      <c r="G14" s="177">
        <f t="shared" si="0"/>
        <v>-3465</v>
      </c>
      <c r="H14" s="177"/>
      <c r="I14" s="243">
        <f t="shared" si="1"/>
        <v>2.2862894528722411</v>
      </c>
      <c r="J14" s="243">
        <f t="shared" si="1"/>
        <v>-12.177549729387783</v>
      </c>
    </row>
    <row r="15" spans="1:10" x14ac:dyDescent="0.55000000000000004">
      <c r="A15" s="212" t="s">
        <v>576</v>
      </c>
      <c r="B15" s="177">
        <v>8048</v>
      </c>
      <c r="C15" s="177">
        <v>8190</v>
      </c>
      <c r="D15" s="177">
        <v>8493</v>
      </c>
      <c r="E15" s="177"/>
      <c r="F15" s="177">
        <f t="shared" si="0"/>
        <v>142</v>
      </c>
      <c r="G15" s="177">
        <f t="shared" si="0"/>
        <v>303</v>
      </c>
      <c r="H15" s="177"/>
      <c r="I15" s="243">
        <f t="shared" si="1"/>
        <v>1.7644135188866799</v>
      </c>
      <c r="J15" s="243">
        <f t="shared" si="1"/>
        <v>3.6996336996336998</v>
      </c>
    </row>
    <row r="16" spans="1:10" x14ac:dyDescent="0.55000000000000004">
      <c r="A16" s="212" t="s">
        <v>577</v>
      </c>
      <c r="B16" s="177">
        <v>28062</v>
      </c>
      <c r="C16" s="177">
        <v>28162</v>
      </c>
      <c r="D16" s="177">
        <v>31710</v>
      </c>
      <c r="E16" s="177"/>
      <c r="F16" s="177">
        <f t="shared" si="0"/>
        <v>100</v>
      </c>
      <c r="G16" s="177">
        <f t="shared" si="0"/>
        <v>3548</v>
      </c>
      <c r="H16" s="177"/>
      <c r="I16" s="243">
        <f t="shared" si="1"/>
        <v>0.35635378804076689</v>
      </c>
      <c r="J16" s="243">
        <f t="shared" si="1"/>
        <v>12.598537035721893</v>
      </c>
    </row>
    <row r="17" spans="1:10" x14ac:dyDescent="0.55000000000000004">
      <c r="A17" s="212" t="s">
        <v>578</v>
      </c>
      <c r="B17" s="177">
        <v>929</v>
      </c>
      <c r="C17" s="177">
        <v>931</v>
      </c>
      <c r="D17" s="177">
        <v>957</v>
      </c>
      <c r="E17" s="177"/>
      <c r="F17" s="177">
        <f t="shared" si="0"/>
        <v>2</v>
      </c>
      <c r="G17" s="177">
        <f t="shared" si="0"/>
        <v>26</v>
      </c>
      <c r="H17" s="177"/>
      <c r="I17" s="243">
        <f t="shared" si="1"/>
        <v>0.2152852529601722</v>
      </c>
      <c r="J17" s="243">
        <f t="shared" si="1"/>
        <v>2.7926960257787328</v>
      </c>
    </row>
    <row r="18" spans="1:10" x14ac:dyDescent="0.55000000000000004">
      <c r="A18" s="212" t="s">
        <v>579</v>
      </c>
      <c r="B18" s="177">
        <v>6596</v>
      </c>
      <c r="C18" s="177">
        <v>7194</v>
      </c>
      <c r="D18" s="177">
        <v>7617</v>
      </c>
      <c r="E18" s="177"/>
      <c r="F18" s="177">
        <f t="shared" si="0"/>
        <v>598</v>
      </c>
      <c r="G18" s="177">
        <f t="shared" si="0"/>
        <v>423</v>
      </c>
      <c r="H18" s="177"/>
      <c r="I18" s="243">
        <f t="shared" si="1"/>
        <v>9.0661006670709519</v>
      </c>
      <c r="J18" s="243">
        <f t="shared" si="1"/>
        <v>5.8798999165971644</v>
      </c>
    </row>
    <row r="19" spans="1:10" x14ac:dyDescent="0.55000000000000004">
      <c r="A19" s="212" t="s">
        <v>580</v>
      </c>
      <c r="B19" s="177">
        <v>625</v>
      </c>
      <c r="C19" s="177">
        <v>668</v>
      </c>
      <c r="D19" s="177">
        <v>668</v>
      </c>
      <c r="E19" s="177"/>
      <c r="F19" s="177">
        <f t="shared" si="0"/>
        <v>43</v>
      </c>
      <c r="G19" s="177">
        <f t="shared" si="0"/>
        <v>0</v>
      </c>
      <c r="H19" s="177"/>
      <c r="I19" s="243">
        <f t="shared" si="1"/>
        <v>6.88</v>
      </c>
      <c r="J19" s="243">
        <f t="shared" si="1"/>
        <v>0</v>
      </c>
    </row>
    <row r="20" spans="1:10" x14ac:dyDescent="0.55000000000000004">
      <c r="A20" s="212" t="s">
        <v>581</v>
      </c>
      <c r="B20" s="177">
        <v>9074</v>
      </c>
      <c r="C20" s="177">
        <v>9003</v>
      </c>
      <c r="D20" s="177">
        <v>9605</v>
      </c>
      <c r="E20" s="177"/>
      <c r="F20" s="177">
        <f t="shared" si="0"/>
        <v>-71</v>
      </c>
      <c r="G20" s="177">
        <f t="shared" si="0"/>
        <v>602</v>
      </c>
      <c r="H20" s="177"/>
      <c r="I20" s="243">
        <f t="shared" si="1"/>
        <v>-0.78245536698258766</v>
      </c>
      <c r="J20" s="243">
        <f t="shared" si="1"/>
        <v>6.6866600022214815</v>
      </c>
    </row>
    <row r="21" spans="1:10" x14ac:dyDescent="0.55000000000000004">
      <c r="A21" s="212" t="s">
        <v>582</v>
      </c>
      <c r="B21" s="177">
        <v>5313</v>
      </c>
      <c r="C21" s="177">
        <v>5502</v>
      </c>
      <c r="D21" s="177">
        <v>5005</v>
      </c>
      <c r="E21" s="177"/>
      <c r="F21" s="177">
        <f t="shared" si="0"/>
        <v>189</v>
      </c>
      <c r="G21" s="177">
        <f t="shared" si="0"/>
        <v>-497</v>
      </c>
      <c r="H21" s="177"/>
      <c r="I21" s="243">
        <f t="shared" si="1"/>
        <v>3.5573122529644272</v>
      </c>
      <c r="J21" s="243">
        <f t="shared" si="1"/>
        <v>-9.0330788804071247</v>
      </c>
    </row>
    <row r="22" spans="1:10" x14ac:dyDescent="0.55000000000000004">
      <c r="A22" s="212" t="s">
        <v>583</v>
      </c>
      <c r="B22" s="177">
        <v>1705</v>
      </c>
      <c r="C22" s="177">
        <v>1687</v>
      </c>
      <c r="D22" s="177">
        <v>1730</v>
      </c>
      <c r="E22" s="177"/>
      <c r="F22" s="177">
        <f t="shared" si="0"/>
        <v>-18</v>
      </c>
      <c r="G22" s="177">
        <f t="shared" si="0"/>
        <v>43</v>
      </c>
      <c r="H22" s="177"/>
      <c r="I22" s="243">
        <f t="shared" si="1"/>
        <v>-1.0557184750733137</v>
      </c>
      <c r="J22" s="243">
        <f t="shared" si="1"/>
        <v>2.5489033787788973</v>
      </c>
    </row>
    <row r="23" spans="1:10" x14ac:dyDescent="0.55000000000000004">
      <c r="A23" s="212" t="s">
        <v>584</v>
      </c>
      <c r="B23" s="177">
        <v>132</v>
      </c>
      <c r="C23" s="177">
        <v>126</v>
      </c>
      <c r="D23" s="177">
        <v>180</v>
      </c>
      <c r="E23" s="177"/>
      <c r="F23" s="177">
        <f t="shared" si="0"/>
        <v>-6</v>
      </c>
      <c r="G23" s="177">
        <f t="shared" si="0"/>
        <v>54</v>
      </c>
      <c r="H23" s="177"/>
      <c r="I23" s="243">
        <f t="shared" si="1"/>
        <v>-4.5454545454545459</v>
      </c>
      <c r="J23" s="243">
        <f t="shared" si="1"/>
        <v>42.857142857142854</v>
      </c>
    </row>
    <row r="24" spans="1:10" x14ac:dyDescent="0.55000000000000004">
      <c r="A24" s="212" t="s">
        <v>585</v>
      </c>
      <c r="B24" s="177">
        <v>27728</v>
      </c>
      <c r="C24" s="177">
        <v>32762</v>
      </c>
      <c r="D24" s="177">
        <v>38988</v>
      </c>
      <c r="E24" s="177"/>
      <c r="F24" s="177">
        <f t="shared" si="0"/>
        <v>5034</v>
      </c>
      <c r="G24" s="177">
        <f t="shared" si="0"/>
        <v>6226</v>
      </c>
      <c r="H24" s="177"/>
      <c r="I24" s="243">
        <f t="shared" si="1"/>
        <v>18.154933641084824</v>
      </c>
      <c r="J24" s="243">
        <f t="shared" si="1"/>
        <v>19.003723826384224</v>
      </c>
    </row>
    <row r="25" spans="1:10" x14ac:dyDescent="0.55000000000000004">
      <c r="A25" s="215" t="s">
        <v>614</v>
      </c>
      <c r="B25" s="177">
        <v>0</v>
      </c>
      <c r="C25" s="177">
        <v>1993</v>
      </c>
      <c r="D25" s="177">
        <v>5275</v>
      </c>
      <c r="E25" s="177"/>
      <c r="F25" s="177">
        <f t="shared" si="0"/>
        <v>1993</v>
      </c>
      <c r="G25" s="177">
        <f t="shared" si="0"/>
        <v>3282</v>
      </c>
      <c r="H25" s="177"/>
      <c r="I25" s="243"/>
      <c r="J25" s="243">
        <f>(G25/C25)*100</f>
        <v>164.67636728549923</v>
      </c>
    </row>
    <row r="26" spans="1:10" x14ac:dyDescent="0.55000000000000004">
      <c r="A26" s="212" t="s">
        <v>587</v>
      </c>
      <c r="B26" s="177">
        <v>2350</v>
      </c>
      <c r="C26" s="177">
        <v>2675</v>
      </c>
      <c r="D26" s="177">
        <v>1485</v>
      </c>
      <c r="E26" s="177"/>
      <c r="F26" s="177">
        <f t="shared" si="0"/>
        <v>325</v>
      </c>
      <c r="G26" s="177">
        <f t="shared" si="0"/>
        <v>-1190</v>
      </c>
      <c r="H26" s="177"/>
      <c r="I26" s="243">
        <f>(F26/B26)*100</f>
        <v>13.829787234042554</v>
      </c>
      <c r="J26" s="243">
        <f>(G26/C26)*100</f>
        <v>-44.485981308411212</v>
      </c>
    </row>
    <row r="27" spans="1:10" x14ac:dyDescent="0.55000000000000004">
      <c r="A27" s="198" t="s">
        <v>588</v>
      </c>
      <c r="B27" s="177">
        <v>1551</v>
      </c>
      <c r="C27" s="177">
        <v>1435</v>
      </c>
      <c r="D27" s="177">
        <v>59</v>
      </c>
      <c r="E27" s="177"/>
      <c r="F27" s="177">
        <v>-116</v>
      </c>
      <c r="G27" s="177">
        <v>-1376</v>
      </c>
      <c r="H27" s="177"/>
      <c r="I27" s="244">
        <v>-7.4790457769181167</v>
      </c>
      <c r="J27" s="244">
        <v>-95.888501742160287</v>
      </c>
    </row>
    <row r="28" spans="1:10" x14ac:dyDescent="0.55000000000000004">
      <c r="A28" s="217" t="s">
        <v>589</v>
      </c>
      <c r="B28" s="177">
        <v>32987</v>
      </c>
      <c r="C28" s="177">
        <v>31634</v>
      </c>
      <c r="D28" s="177">
        <v>35274</v>
      </c>
      <c r="E28" s="177"/>
      <c r="F28" s="177">
        <f>C28-B28</f>
        <v>-1353</v>
      </c>
      <c r="G28" s="177">
        <f>D28-C28</f>
        <v>3640</v>
      </c>
      <c r="H28" s="177"/>
      <c r="I28" s="243">
        <f>(F28/B28)*100</f>
        <v>-4.1016157880377113</v>
      </c>
      <c r="J28" s="243">
        <f>(G28/C28)*100</f>
        <v>11.506606815451729</v>
      </c>
    </row>
    <row r="29" spans="1:10" x14ac:dyDescent="0.55000000000000004">
      <c r="A29" s="116" t="s">
        <v>98</v>
      </c>
      <c r="B29" s="245">
        <f>SUM(B5:B28)</f>
        <v>589451</v>
      </c>
      <c r="C29" s="245">
        <f>SUM(C5:C28)</f>
        <v>615429</v>
      </c>
      <c r="D29" s="245">
        <f>SUM(D5:D28)</f>
        <v>658301</v>
      </c>
      <c r="E29" s="246"/>
      <c r="F29" s="245">
        <f>C29-B29</f>
        <v>25978</v>
      </c>
      <c r="G29" s="245">
        <f>D29-C29</f>
        <v>42872</v>
      </c>
      <c r="H29" s="245"/>
      <c r="I29" s="247">
        <f>(F29/B29)*100</f>
        <v>4.4071517394999749</v>
      </c>
      <c r="J29" s="247">
        <f>(G29/C29)*100</f>
        <v>6.9661975630007689</v>
      </c>
    </row>
    <row r="30" spans="1:10" x14ac:dyDescent="0.55000000000000004">
      <c r="A30" s="68" t="s">
        <v>615</v>
      </c>
    </row>
    <row r="31" spans="1:10" x14ac:dyDescent="0.55000000000000004">
      <c r="A31" s="248" t="s">
        <v>616</v>
      </c>
    </row>
    <row r="32" spans="1:10" x14ac:dyDescent="0.55000000000000004">
      <c r="A32" s="68" t="s">
        <v>597</v>
      </c>
    </row>
    <row r="33" spans="1:1" x14ac:dyDescent="0.55000000000000004">
      <c r="A33" s="68" t="s">
        <v>598</v>
      </c>
    </row>
    <row r="34" spans="1:1" x14ac:dyDescent="0.55000000000000004">
      <c r="A34" s="68" t="s">
        <v>599</v>
      </c>
    </row>
    <row r="35" spans="1:1" x14ac:dyDescent="0.55000000000000004">
      <c r="A35" s="68" t="s">
        <v>600</v>
      </c>
    </row>
    <row r="36" spans="1:1" x14ac:dyDescent="0.55000000000000004">
      <c r="A36" s="49" t="s">
        <v>601</v>
      </c>
    </row>
  </sheetData>
  <hyperlinks>
    <hyperlink ref="F1" location="Contents!A1" display="Return to contents page" xr:uid="{455D39C5-C0EE-4125-B9B0-2EB96393AB57}"/>
  </hyperlink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EB3A8-125F-4D5A-9572-3EF90DBB5E36}">
  <dimension ref="A1:L30"/>
  <sheetViews>
    <sheetView showGridLines="0" workbookViewId="0">
      <selection activeCell="C3" sqref="A3:XFD3"/>
    </sheetView>
  </sheetViews>
  <sheetFormatPr defaultRowHeight="14.4" x14ac:dyDescent="0.55000000000000004"/>
  <sheetData>
    <row r="1" spans="1:12" x14ac:dyDescent="0.55000000000000004">
      <c r="A1" s="127" t="s">
        <v>630</v>
      </c>
      <c r="L1" s="2" t="s">
        <v>887</v>
      </c>
    </row>
    <row r="2" spans="1:12" x14ac:dyDescent="0.55000000000000004">
      <c r="A2" s="127"/>
    </row>
    <row r="3" spans="1:12" x14ac:dyDescent="0.55000000000000004">
      <c r="A3" s="449" t="s">
        <v>554</v>
      </c>
      <c r="B3" s="449"/>
      <c r="C3" s="452" t="s">
        <v>65</v>
      </c>
      <c r="D3" s="452"/>
      <c r="E3" s="452"/>
      <c r="F3" s="196"/>
      <c r="G3" s="453" t="s">
        <v>172</v>
      </c>
      <c r="H3" s="453"/>
      <c r="I3" s="453"/>
    </row>
    <row r="4" spans="1:12" x14ac:dyDescent="0.55000000000000004">
      <c r="A4" s="450"/>
      <c r="B4" s="450"/>
      <c r="C4" s="456" t="s">
        <v>309</v>
      </c>
      <c r="D4" s="444" t="s">
        <v>310</v>
      </c>
      <c r="E4" s="444" t="s">
        <v>311</v>
      </c>
      <c r="F4" s="444"/>
      <c r="G4" s="456" t="s">
        <v>309</v>
      </c>
      <c r="H4" s="444" t="s">
        <v>310</v>
      </c>
      <c r="I4" s="444" t="s">
        <v>311</v>
      </c>
    </row>
    <row r="5" spans="1:12" x14ac:dyDescent="0.55000000000000004">
      <c r="A5" s="451"/>
      <c r="B5" s="451"/>
      <c r="C5" s="457"/>
      <c r="D5" s="445"/>
      <c r="E5" s="445"/>
      <c r="F5" s="445"/>
      <c r="G5" s="457"/>
      <c r="H5" s="445"/>
      <c r="I5" s="445"/>
    </row>
    <row r="6" spans="1:12" x14ac:dyDescent="0.55000000000000004">
      <c r="A6" s="454" t="s">
        <v>555</v>
      </c>
      <c r="B6" s="198" t="s">
        <v>157</v>
      </c>
      <c r="C6" s="177">
        <v>226263</v>
      </c>
      <c r="D6" s="177">
        <v>236486</v>
      </c>
      <c r="E6" s="177">
        <v>245479</v>
      </c>
      <c r="F6" s="199"/>
      <c r="G6" s="200">
        <v>42.8</v>
      </c>
      <c r="H6" s="200">
        <v>42.5</v>
      </c>
      <c r="I6" s="200">
        <v>42.4</v>
      </c>
    </row>
    <row r="7" spans="1:12" x14ac:dyDescent="0.55000000000000004">
      <c r="A7" s="454"/>
      <c r="B7" s="198" t="s">
        <v>158</v>
      </c>
      <c r="C7" s="177">
        <v>302074</v>
      </c>
      <c r="D7" s="177">
        <v>319562</v>
      </c>
      <c r="E7" s="177">
        <v>333016</v>
      </c>
      <c r="F7" s="199"/>
      <c r="G7" s="200">
        <v>57.2</v>
      </c>
      <c r="H7" s="200">
        <v>57.5</v>
      </c>
      <c r="I7" s="200">
        <v>57.6</v>
      </c>
    </row>
    <row r="8" spans="1:12" x14ac:dyDescent="0.55000000000000004">
      <c r="A8" s="201"/>
      <c r="B8" s="198"/>
      <c r="C8" s="177"/>
      <c r="D8" s="177"/>
      <c r="E8" s="177"/>
      <c r="F8" s="199"/>
      <c r="G8" s="185"/>
      <c r="H8" s="185"/>
      <c r="I8" s="185"/>
    </row>
    <row r="9" spans="1:12" x14ac:dyDescent="0.55000000000000004">
      <c r="A9" s="454" t="s">
        <v>556</v>
      </c>
      <c r="B9" s="198" t="s">
        <v>336</v>
      </c>
      <c r="C9" s="177">
        <v>29884</v>
      </c>
      <c r="D9" s="177">
        <v>30350</v>
      </c>
      <c r="E9" s="177">
        <v>28831</v>
      </c>
      <c r="F9" s="199"/>
      <c r="G9" s="200">
        <v>5.7</v>
      </c>
      <c r="H9" s="200">
        <v>5.5</v>
      </c>
      <c r="I9" s="200">
        <v>5</v>
      </c>
    </row>
    <row r="10" spans="1:12" x14ac:dyDescent="0.55000000000000004">
      <c r="A10" s="454"/>
      <c r="B10" s="202" t="s">
        <v>557</v>
      </c>
      <c r="C10" s="177">
        <v>19912</v>
      </c>
      <c r="D10" s="177">
        <v>20688</v>
      </c>
      <c r="E10" s="177">
        <v>19134</v>
      </c>
      <c r="F10" s="199"/>
      <c r="G10" s="200">
        <v>3.8</v>
      </c>
      <c r="H10" s="200">
        <v>3.7</v>
      </c>
      <c r="I10" s="200">
        <v>3.3</v>
      </c>
    </row>
    <row r="11" spans="1:12" x14ac:dyDescent="0.55000000000000004">
      <c r="A11" s="454"/>
      <c r="B11" s="198" t="s">
        <v>338</v>
      </c>
      <c r="C11" s="177">
        <v>45325</v>
      </c>
      <c r="D11" s="177">
        <v>47688</v>
      </c>
      <c r="E11" s="177">
        <v>48536</v>
      </c>
      <c r="F11" s="199"/>
      <c r="G11" s="200">
        <v>8.6</v>
      </c>
      <c r="H11" s="200">
        <v>8.6</v>
      </c>
      <c r="I11" s="200">
        <v>8.4</v>
      </c>
    </row>
    <row r="12" spans="1:12" x14ac:dyDescent="0.55000000000000004">
      <c r="A12" s="454"/>
      <c r="B12" s="198" t="s">
        <v>339</v>
      </c>
      <c r="C12" s="177">
        <v>57410</v>
      </c>
      <c r="D12" s="177">
        <v>63556</v>
      </c>
      <c r="E12" s="177">
        <v>65303</v>
      </c>
      <c r="F12" s="199"/>
      <c r="G12" s="200">
        <v>10.9</v>
      </c>
      <c r="H12" s="200">
        <v>11.4</v>
      </c>
      <c r="I12" s="200">
        <v>11.3</v>
      </c>
    </row>
    <row r="13" spans="1:12" x14ac:dyDescent="0.55000000000000004">
      <c r="A13" s="454"/>
      <c r="B13" s="198" t="s">
        <v>340</v>
      </c>
      <c r="C13" s="177">
        <v>67822</v>
      </c>
      <c r="D13" s="177">
        <v>67449</v>
      </c>
      <c r="E13" s="177">
        <v>69632</v>
      </c>
      <c r="F13" s="199"/>
      <c r="G13" s="200">
        <v>12.8</v>
      </c>
      <c r="H13" s="200">
        <v>12.1</v>
      </c>
      <c r="I13" s="200">
        <v>12</v>
      </c>
    </row>
    <row r="14" spans="1:12" x14ac:dyDescent="0.55000000000000004">
      <c r="A14" s="454"/>
      <c r="B14" s="198" t="s">
        <v>341</v>
      </c>
      <c r="C14" s="177">
        <v>112912</v>
      </c>
      <c r="D14" s="177">
        <v>119000</v>
      </c>
      <c r="E14" s="177">
        <v>122195</v>
      </c>
      <c r="F14" s="199"/>
      <c r="G14" s="200">
        <v>21.4</v>
      </c>
      <c r="H14" s="200">
        <v>21.4</v>
      </c>
      <c r="I14" s="200">
        <v>21.1</v>
      </c>
    </row>
    <row r="15" spans="1:12" x14ac:dyDescent="0.55000000000000004">
      <c r="A15" s="454"/>
      <c r="B15" s="198" t="s">
        <v>342</v>
      </c>
      <c r="C15" s="177">
        <v>109479</v>
      </c>
      <c r="D15" s="177">
        <v>115994</v>
      </c>
      <c r="E15" s="177">
        <v>125712</v>
      </c>
      <c r="F15" s="199"/>
      <c r="G15" s="200">
        <v>20.7</v>
      </c>
      <c r="H15" s="200">
        <v>20.9</v>
      </c>
      <c r="I15" s="200">
        <v>21.7</v>
      </c>
    </row>
    <row r="16" spans="1:12" x14ac:dyDescent="0.55000000000000004">
      <c r="A16" s="454"/>
      <c r="B16" s="198" t="s">
        <v>343</v>
      </c>
      <c r="C16" s="177">
        <v>85593</v>
      </c>
      <c r="D16" s="177">
        <v>91344</v>
      </c>
      <c r="E16" s="177">
        <v>99170</v>
      </c>
      <c r="F16" s="199"/>
      <c r="G16" s="200">
        <v>16.2</v>
      </c>
      <c r="H16" s="200">
        <v>16.399999999999999</v>
      </c>
      <c r="I16" s="200">
        <v>17.100000000000001</v>
      </c>
    </row>
    <row r="17" spans="1:9" x14ac:dyDescent="0.55000000000000004">
      <c r="A17" s="201"/>
      <c r="B17" s="198"/>
      <c r="C17" s="203"/>
      <c r="D17" s="185"/>
      <c r="E17" s="185"/>
      <c r="F17" s="199"/>
      <c r="G17" s="185"/>
      <c r="H17" s="185"/>
      <c r="I17" s="199"/>
    </row>
    <row r="18" spans="1:9" x14ac:dyDescent="0.55000000000000004">
      <c r="A18" s="454" t="s">
        <v>558</v>
      </c>
      <c r="B18" s="204" t="s">
        <v>344</v>
      </c>
      <c r="C18" s="177">
        <v>138666</v>
      </c>
      <c r="D18" s="177">
        <v>149778</v>
      </c>
      <c r="E18" s="177">
        <v>157414</v>
      </c>
      <c r="F18" s="199"/>
      <c r="G18" s="200">
        <v>26.2</v>
      </c>
      <c r="H18" s="200">
        <v>26.9</v>
      </c>
      <c r="I18" s="200">
        <v>27.2</v>
      </c>
    </row>
    <row r="19" spans="1:9" x14ac:dyDescent="0.55000000000000004">
      <c r="A19" s="454"/>
      <c r="B19" s="204" t="s">
        <v>345</v>
      </c>
      <c r="C19" s="177">
        <v>86682</v>
      </c>
      <c r="D19" s="177">
        <v>90246</v>
      </c>
      <c r="E19" s="177">
        <v>91368</v>
      </c>
      <c r="F19" s="199"/>
      <c r="G19" s="200">
        <v>16.399999999999999</v>
      </c>
      <c r="H19" s="200">
        <v>16.2</v>
      </c>
      <c r="I19" s="200">
        <v>15.8</v>
      </c>
    </row>
    <row r="20" spans="1:9" x14ac:dyDescent="0.55000000000000004">
      <c r="A20" s="454"/>
      <c r="B20" s="204" t="s">
        <v>346</v>
      </c>
      <c r="C20" s="177">
        <v>123879</v>
      </c>
      <c r="D20" s="177">
        <v>127234</v>
      </c>
      <c r="E20" s="177">
        <v>133533</v>
      </c>
      <c r="F20" s="199"/>
      <c r="G20" s="200">
        <v>23.4</v>
      </c>
      <c r="H20" s="200">
        <v>22.9</v>
      </c>
      <c r="I20" s="200">
        <v>23.1</v>
      </c>
    </row>
    <row r="21" spans="1:9" x14ac:dyDescent="0.55000000000000004">
      <c r="A21" s="454"/>
      <c r="B21" s="204" t="s">
        <v>347</v>
      </c>
      <c r="C21" s="177">
        <v>71165</v>
      </c>
      <c r="D21" s="177">
        <v>74338</v>
      </c>
      <c r="E21" s="177">
        <v>76867</v>
      </c>
      <c r="F21" s="199"/>
      <c r="G21" s="200">
        <v>13.5</v>
      </c>
      <c r="H21" s="200">
        <v>13.4</v>
      </c>
      <c r="I21" s="200">
        <v>13.3</v>
      </c>
    </row>
    <row r="22" spans="1:9" x14ac:dyDescent="0.55000000000000004">
      <c r="A22" s="454"/>
      <c r="B22" s="204" t="s">
        <v>516</v>
      </c>
      <c r="C22" s="177">
        <v>104305</v>
      </c>
      <c r="D22" s="177">
        <v>110485</v>
      </c>
      <c r="E22" s="177">
        <v>114964</v>
      </c>
      <c r="F22" s="199"/>
      <c r="G22" s="200">
        <v>19.7</v>
      </c>
      <c r="H22" s="200">
        <v>19.899999999999999</v>
      </c>
      <c r="I22" s="200">
        <v>19.899999999999999</v>
      </c>
    </row>
    <row r="23" spans="1:9" x14ac:dyDescent="0.55000000000000004">
      <c r="A23" s="443" t="s">
        <v>98</v>
      </c>
      <c r="B23" s="443"/>
      <c r="C23" s="205">
        <v>528339</v>
      </c>
      <c r="D23" s="205">
        <v>556069</v>
      </c>
      <c r="E23" s="205">
        <v>578514</v>
      </c>
      <c r="F23" s="206"/>
      <c r="G23" s="207"/>
      <c r="H23" s="207"/>
      <c r="I23" s="207"/>
    </row>
    <row r="25" spans="1:9" x14ac:dyDescent="0.55000000000000004">
      <c r="A25" s="166" t="s">
        <v>35</v>
      </c>
    </row>
    <row r="26" spans="1:9" x14ac:dyDescent="0.55000000000000004">
      <c r="A26" s="167" t="s">
        <v>617</v>
      </c>
    </row>
    <row r="27" spans="1:9" x14ac:dyDescent="0.55000000000000004">
      <c r="A27" s="167" t="s">
        <v>618</v>
      </c>
    </row>
    <row r="28" spans="1:9" x14ac:dyDescent="0.55000000000000004">
      <c r="A28" s="167" t="s">
        <v>619</v>
      </c>
    </row>
    <row r="29" spans="1:9" x14ac:dyDescent="0.55000000000000004">
      <c r="A29" s="167" t="s">
        <v>620</v>
      </c>
    </row>
    <row r="30" spans="1:9" x14ac:dyDescent="0.55000000000000004">
      <c r="A30" s="249" t="s">
        <v>621</v>
      </c>
    </row>
  </sheetData>
  <mergeCells count="14">
    <mergeCell ref="C3:E3"/>
    <mergeCell ref="G3:I3"/>
    <mergeCell ref="C4:C5"/>
    <mergeCell ref="D4:D5"/>
    <mergeCell ref="E4:E5"/>
    <mergeCell ref="F4:F5"/>
    <mergeCell ref="G4:G5"/>
    <mergeCell ref="H4:H5"/>
    <mergeCell ref="I4:I5"/>
    <mergeCell ref="A6:A7"/>
    <mergeCell ref="A9:A16"/>
    <mergeCell ref="A18:A22"/>
    <mergeCell ref="A23:B23"/>
    <mergeCell ref="A3:B5"/>
  </mergeCells>
  <hyperlinks>
    <hyperlink ref="L1" location="Contents!A1" display="Return to contents page" xr:uid="{B3816D33-1044-44BE-868E-EC862EAD44A2}"/>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8C161-003D-4EBC-A588-6469CA22907D}">
  <dimension ref="A1:E35"/>
  <sheetViews>
    <sheetView showGridLines="0" workbookViewId="0">
      <selection activeCell="A3" sqref="A3:XFD3"/>
    </sheetView>
  </sheetViews>
  <sheetFormatPr defaultRowHeight="14.4" x14ac:dyDescent="0.55000000000000004"/>
  <cols>
    <col min="1" max="1" width="62.41796875" customWidth="1"/>
  </cols>
  <sheetData>
    <row r="1" spans="1:5" x14ac:dyDescent="0.55000000000000004">
      <c r="A1" s="189" t="s">
        <v>631</v>
      </c>
      <c r="E1" s="2" t="s">
        <v>887</v>
      </c>
    </row>
    <row r="3" spans="1:5" ht="14.7" thickBot="1" x14ac:dyDescent="0.6">
      <c r="A3" s="158" t="s">
        <v>564</v>
      </c>
      <c r="B3" s="211" t="s">
        <v>65</v>
      </c>
      <c r="C3" s="158" t="s">
        <v>565</v>
      </c>
    </row>
    <row r="4" spans="1:5" x14ac:dyDescent="0.55000000000000004">
      <c r="A4" s="250" t="s">
        <v>566</v>
      </c>
      <c r="B4" s="251">
        <v>38464</v>
      </c>
      <c r="C4" s="100">
        <v>6.6487587162972721</v>
      </c>
    </row>
    <row r="5" spans="1:5" x14ac:dyDescent="0.55000000000000004">
      <c r="A5" s="252" t="s">
        <v>567</v>
      </c>
      <c r="B5" s="251">
        <v>29905</v>
      </c>
      <c r="C5" s="100">
        <v>5.1692785308566425</v>
      </c>
    </row>
    <row r="6" spans="1:5" x14ac:dyDescent="0.55000000000000004">
      <c r="A6" s="252" t="s">
        <v>568</v>
      </c>
      <c r="B6" s="251">
        <v>27947</v>
      </c>
      <c r="C6" s="100">
        <v>4.830825183141636</v>
      </c>
    </row>
    <row r="7" spans="1:5" x14ac:dyDescent="0.55000000000000004">
      <c r="A7" s="252" t="s">
        <v>569</v>
      </c>
      <c r="B7" s="251">
        <v>28418</v>
      </c>
      <c r="C7" s="100">
        <v>4.9122406717901388</v>
      </c>
    </row>
    <row r="8" spans="1:5" x14ac:dyDescent="0.55000000000000004">
      <c r="A8" s="252" t="s">
        <v>570</v>
      </c>
      <c r="B8" s="251">
        <v>34720</v>
      </c>
      <c r="C8" s="100">
        <v>6.0015833670403831</v>
      </c>
    </row>
    <row r="9" spans="1:5" x14ac:dyDescent="0.55000000000000004">
      <c r="A9" s="252" t="s">
        <v>571</v>
      </c>
      <c r="B9" s="251">
        <v>25641</v>
      </c>
      <c r="C9" s="100">
        <v>4.4322177164251864</v>
      </c>
    </row>
    <row r="10" spans="1:5" x14ac:dyDescent="0.55000000000000004">
      <c r="A10" s="252" t="s">
        <v>572</v>
      </c>
      <c r="B10" s="251">
        <v>16142</v>
      </c>
      <c r="C10" s="100">
        <v>2.7902522670151457</v>
      </c>
    </row>
    <row r="11" spans="1:5" x14ac:dyDescent="0.55000000000000004">
      <c r="A11" s="252" t="s">
        <v>573</v>
      </c>
      <c r="B11" s="251">
        <v>15752</v>
      </c>
      <c r="C11" s="100">
        <v>2.7228381681342197</v>
      </c>
    </row>
    <row r="12" spans="1:5" x14ac:dyDescent="0.55000000000000004">
      <c r="A12" s="252" t="s">
        <v>574</v>
      </c>
      <c r="B12" s="251">
        <v>11903</v>
      </c>
      <c r="C12" s="100">
        <v>2.0575128691786198</v>
      </c>
    </row>
    <row r="13" spans="1:5" x14ac:dyDescent="0.55000000000000004">
      <c r="A13" s="252" t="s">
        <v>575</v>
      </c>
      <c r="B13" s="251">
        <v>9446</v>
      </c>
      <c r="C13" s="100">
        <v>1.6328040462287863</v>
      </c>
    </row>
    <row r="14" spans="1:5" x14ac:dyDescent="0.55000000000000004">
      <c r="A14" s="252" t="s">
        <v>576</v>
      </c>
      <c r="B14" s="251">
        <v>11186</v>
      </c>
      <c r="C14" s="100">
        <v>1.9335746412359942</v>
      </c>
    </row>
    <row r="15" spans="1:5" x14ac:dyDescent="0.55000000000000004">
      <c r="A15" s="252" t="s">
        <v>577</v>
      </c>
      <c r="B15" s="251">
        <v>13865</v>
      </c>
      <c r="C15" s="100">
        <v>2.3966576435488167</v>
      </c>
    </row>
    <row r="16" spans="1:5" x14ac:dyDescent="0.55000000000000004">
      <c r="A16" s="252" t="s">
        <v>578</v>
      </c>
      <c r="B16" s="251">
        <v>9974</v>
      </c>
      <c r="C16" s="100">
        <v>1.7240723647137322</v>
      </c>
    </row>
    <row r="17" spans="1:3" x14ac:dyDescent="0.55000000000000004">
      <c r="A17" s="252" t="s">
        <v>579</v>
      </c>
      <c r="B17" s="251">
        <v>8704</v>
      </c>
      <c r="C17" s="100">
        <v>1.5045444016912297</v>
      </c>
    </row>
    <row r="18" spans="1:3" x14ac:dyDescent="0.55000000000000004">
      <c r="A18" s="252" t="s">
        <v>580</v>
      </c>
      <c r="B18" s="251">
        <v>5115</v>
      </c>
      <c r="C18" s="100">
        <v>0.88416183532291359</v>
      </c>
    </row>
    <row r="19" spans="1:3" x14ac:dyDescent="0.55000000000000004">
      <c r="A19" s="252" t="s">
        <v>581</v>
      </c>
      <c r="B19" s="251">
        <v>3274</v>
      </c>
      <c r="C19" s="100">
        <v>0.56593271727218353</v>
      </c>
    </row>
    <row r="20" spans="1:3" x14ac:dyDescent="0.55000000000000004">
      <c r="A20" s="252" t="s">
        <v>582</v>
      </c>
      <c r="B20" s="251">
        <v>4911</v>
      </c>
      <c r="C20" s="100">
        <v>0.84889907590827529</v>
      </c>
    </row>
    <row r="21" spans="1:3" x14ac:dyDescent="0.55000000000000004">
      <c r="A21" s="252" t="s">
        <v>583</v>
      </c>
      <c r="B21" s="251">
        <v>4227</v>
      </c>
      <c r="C21" s="100">
        <v>0.730665117870959</v>
      </c>
    </row>
    <row r="22" spans="1:3" x14ac:dyDescent="0.55000000000000004">
      <c r="A22" s="252" t="s">
        <v>584</v>
      </c>
      <c r="B22" s="251">
        <v>1675</v>
      </c>
      <c r="C22" s="100">
        <v>0.2895349118603871</v>
      </c>
    </row>
    <row r="23" spans="1:3" x14ac:dyDescent="0.55000000000000004">
      <c r="A23" s="252" t="s">
        <v>585</v>
      </c>
      <c r="B23" s="251">
        <v>20091</v>
      </c>
      <c r="C23" s="100">
        <v>3.4728632323504707</v>
      </c>
    </row>
    <row r="24" spans="1:3" ht="14.7" thickBot="1" x14ac:dyDescent="0.6">
      <c r="A24" s="253" t="s">
        <v>595</v>
      </c>
      <c r="B24" s="251">
        <v>125</v>
      </c>
      <c r="C24" s="100">
        <v>2.1607082974655755E-2</v>
      </c>
    </row>
    <row r="25" spans="1:3" ht="14.7" thickBot="1" x14ac:dyDescent="0.6">
      <c r="A25" s="253" t="s">
        <v>622</v>
      </c>
      <c r="B25" s="254">
        <v>321485</v>
      </c>
      <c r="C25" s="255">
        <v>55.570824560857645</v>
      </c>
    </row>
    <row r="26" spans="1:3" ht="14.7" thickBot="1" x14ac:dyDescent="0.6">
      <c r="A26" s="256" t="s">
        <v>549</v>
      </c>
      <c r="B26" s="257">
        <v>257029</v>
      </c>
      <c r="C26" s="258">
        <v>44.429175439142355</v>
      </c>
    </row>
    <row r="27" spans="1:3" x14ac:dyDescent="0.55000000000000004">
      <c r="A27" s="259" t="s">
        <v>98</v>
      </c>
      <c r="B27" s="218">
        <v>578514</v>
      </c>
      <c r="C27" s="103">
        <v>100</v>
      </c>
    </row>
    <row r="29" spans="1:3" x14ac:dyDescent="0.55000000000000004">
      <c r="A29" s="166" t="s">
        <v>35</v>
      </c>
    </row>
    <row r="30" spans="1:3" x14ac:dyDescent="0.55000000000000004">
      <c r="A30" s="167" t="s">
        <v>617</v>
      </c>
    </row>
    <row r="31" spans="1:3" x14ac:dyDescent="0.55000000000000004">
      <c r="A31" s="167" t="s">
        <v>618</v>
      </c>
    </row>
    <row r="32" spans="1:3" x14ac:dyDescent="0.55000000000000004">
      <c r="A32" s="167" t="s">
        <v>619</v>
      </c>
    </row>
    <row r="33" spans="1:1" x14ac:dyDescent="0.55000000000000004">
      <c r="A33" s="167" t="s">
        <v>620</v>
      </c>
    </row>
    <row r="34" spans="1:1" x14ac:dyDescent="0.55000000000000004">
      <c r="A34" s="167" t="s">
        <v>623</v>
      </c>
    </row>
    <row r="35" spans="1:1" x14ac:dyDescent="0.55000000000000004">
      <c r="A35" s="49" t="s">
        <v>624</v>
      </c>
    </row>
  </sheetData>
  <hyperlinks>
    <hyperlink ref="E1" location="Contents!A1" display="Return to contents page" xr:uid="{BBD9D6AF-1145-4B43-BD13-62B58393418D}"/>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A69F-C506-48BB-90BF-74756EA7AB1E}">
  <dimension ref="A1:I109"/>
  <sheetViews>
    <sheetView showGridLines="0" workbookViewId="0">
      <selection activeCell="A3" sqref="A3:C3"/>
    </sheetView>
  </sheetViews>
  <sheetFormatPr defaultRowHeight="14.4" x14ac:dyDescent="0.55000000000000004"/>
  <sheetData>
    <row r="1" spans="1:9" x14ac:dyDescent="0.55000000000000004">
      <c r="A1" s="134" t="s">
        <v>632</v>
      </c>
      <c r="I1" s="2" t="s">
        <v>887</v>
      </c>
    </row>
    <row r="3" spans="1:9" x14ac:dyDescent="0.55000000000000004">
      <c r="A3" s="383" t="s">
        <v>522</v>
      </c>
      <c r="B3" s="405" t="s">
        <v>650</v>
      </c>
      <c r="C3" s="377"/>
    </row>
    <row r="4" spans="1:9" x14ac:dyDescent="0.55000000000000004">
      <c r="A4" s="129">
        <v>1915</v>
      </c>
      <c r="B4" s="133">
        <v>67.5</v>
      </c>
    </row>
    <row r="5" spans="1:9" x14ac:dyDescent="0.55000000000000004">
      <c r="A5" s="129">
        <v>1916</v>
      </c>
      <c r="B5" s="133">
        <v>70.3</v>
      </c>
    </row>
    <row r="6" spans="1:9" x14ac:dyDescent="0.55000000000000004">
      <c r="A6" s="129">
        <v>1917</v>
      </c>
      <c r="B6" s="133">
        <v>55.9</v>
      </c>
    </row>
    <row r="7" spans="1:9" x14ac:dyDescent="0.55000000000000004">
      <c r="A7" s="129">
        <v>1918</v>
      </c>
      <c r="B7" s="133">
        <v>58.6</v>
      </c>
    </row>
    <row r="8" spans="1:9" x14ac:dyDescent="0.55000000000000004">
      <c r="A8" s="129">
        <v>1919</v>
      </c>
      <c r="B8" s="133">
        <v>69.2</v>
      </c>
    </row>
    <row r="9" spans="1:9" x14ac:dyDescent="0.55000000000000004">
      <c r="A9" s="129">
        <v>1920</v>
      </c>
      <c r="B9" s="133">
        <v>69.099999999999994</v>
      </c>
    </row>
    <row r="10" spans="1:9" x14ac:dyDescent="0.55000000000000004">
      <c r="A10" s="129">
        <v>1921</v>
      </c>
      <c r="B10" s="133">
        <v>65.7</v>
      </c>
    </row>
    <row r="11" spans="1:9" x14ac:dyDescent="0.55000000000000004">
      <c r="A11" s="129">
        <v>1922</v>
      </c>
      <c r="B11" s="133">
        <v>52.7</v>
      </c>
    </row>
    <row r="12" spans="1:9" x14ac:dyDescent="0.55000000000000004">
      <c r="A12" s="129">
        <v>1923</v>
      </c>
      <c r="B12" s="133">
        <v>60.5</v>
      </c>
    </row>
    <row r="13" spans="1:9" x14ac:dyDescent="0.55000000000000004">
      <c r="A13" s="129">
        <v>1924</v>
      </c>
      <c r="B13" s="133">
        <v>57.1</v>
      </c>
    </row>
    <row r="14" spans="1:9" x14ac:dyDescent="0.55000000000000004">
      <c r="A14" s="129">
        <v>1925</v>
      </c>
      <c r="B14" s="133">
        <v>53.4</v>
      </c>
    </row>
    <row r="15" spans="1:9" x14ac:dyDescent="0.55000000000000004">
      <c r="A15" s="129">
        <v>1926</v>
      </c>
      <c r="B15" s="133">
        <v>54</v>
      </c>
    </row>
    <row r="16" spans="1:9" x14ac:dyDescent="0.55000000000000004">
      <c r="A16" s="129">
        <v>1927</v>
      </c>
      <c r="B16" s="133">
        <v>54.5</v>
      </c>
    </row>
    <row r="17" spans="1:2" x14ac:dyDescent="0.55000000000000004">
      <c r="A17" s="129">
        <v>1928</v>
      </c>
      <c r="B17" s="133">
        <v>53</v>
      </c>
    </row>
    <row r="18" spans="1:2" x14ac:dyDescent="0.55000000000000004">
      <c r="A18" s="129">
        <v>1929</v>
      </c>
      <c r="B18" s="133">
        <v>51.1</v>
      </c>
    </row>
    <row r="19" spans="1:2" x14ac:dyDescent="0.55000000000000004">
      <c r="A19" s="129">
        <v>1930</v>
      </c>
      <c r="B19" s="133">
        <v>47.2</v>
      </c>
    </row>
    <row r="20" spans="1:2" x14ac:dyDescent="0.55000000000000004">
      <c r="A20" s="129">
        <v>1931</v>
      </c>
      <c r="B20" s="133">
        <v>42.1</v>
      </c>
    </row>
    <row r="21" spans="1:2" x14ac:dyDescent="0.55000000000000004">
      <c r="A21" s="129">
        <v>1932</v>
      </c>
      <c r="B21" s="133">
        <v>41.3</v>
      </c>
    </row>
    <row r="22" spans="1:2" x14ac:dyDescent="0.55000000000000004">
      <c r="A22" s="129">
        <v>1933</v>
      </c>
      <c r="B22" s="133">
        <v>39.5</v>
      </c>
    </row>
    <row r="23" spans="1:2" x14ac:dyDescent="0.55000000000000004">
      <c r="A23" s="129">
        <v>1934</v>
      </c>
      <c r="B23" s="133">
        <v>43.6</v>
      </c>
    </row>
    <row r="24" spans="1:2" x14ac:dyDescent="0.55000000000000004">
      <c r="A24" s="129">
        <v>1935</v>
      </c>
      <c r="B24" s="133">
        <v>39.799999999999997</v>
      </c>
    </row>
    <row r="25" spans="1:2" x14ac:dyDescent="0.55000000000000004">
      <c r="A25" s="129">
        <v>1936</v>
      </c>
      <c r="B25" s="133">
        <v>41.2</v>
      </c>
    </row>
    <row r="26" spans="1:2" x14ac:dyDescent="0.55000000000000004">
      <c r="A26" s="129">
        <v>1937</v>
      </c>
      <c r="B26" s="133">
        <v>38.1</v>
      </c>
    </row>
    <row r="27" spans="1:2" x14ac:dyDescent="0.55000000000000004">
      <c r="A27" s="129">
        <v>1938</v>
      </c>
      <c r="B27" s="133">
        <v>38.299999999999997</v>
      </c>
    </row>
    <row r="28" spans="1:2" x14ac:dyDescent="0.55000000000000004">
      <c r="A28" s="129">
        <v>1939</v>
      </c>
      <c r="B28" s="133">
        <v>38.200000000000003</v>
      </c>
    </row>
    <row r="29" spans="1:2" x14ac:dyDescent="0.55000000000000004">
      <c r="A29" s="129">
        <v>1940</v>
      </c>
      <c r="B29" s="133">
        <v>38.4</v>
      </c>
    </row>
    <row r="30" spans="1:2" x14ac:dyDescent="0.55000000000000004">
      <c r="A30" s="129">
        <v>1941</v>
      </c>
      <c r="B30" s="133">
        <v>39.700000000000003</v>
      </c>
    </row>
    <row r="31" spans="1:2" x14ac:dyDescent="0.55000000000000004">
      <c r="A31" s="129">
        <v>1942</v>
      </c>
      <c r="B31" s="133">
        <v>39.5</v>
      </c>
    </row>
    <row r="32" spans="1:2" x14ac:dyDescent="0.55000000000000004">
      <c r="A32" s="129">
        <v>1943</v>
      </c>
      <c r="B32" s="133">
        <v>36.299999999999997</v>
      </c>
    </row>
    <row r="33" spans="1:2" x14ac:dyDescent="0.55000000000000004">
      <c r="A33" s="129">
        <v>1944</v>
      </c>
      <c r="B33" s="133">
        <v>31.3</v>
      </c>
    </row>
    <row r="34" spans="1:2" x14ac:dyDescent="0.55000000000000004">
      <c r="A34" s="129">
        <v>1945</v>
      </c>
      <c r="B34" s="133">
        <v>29.4</v>
      </c>
    </row>
    <row r="35" spans="1:2" x14ac:dyDescent="0.55000000000000004">
      <c r="A35" s="129">
        <v>1946</v>
      </c>
      <c r="B35" s="133">
        <v>29</v>
      </c>
    </row>
    <row r="36" spans="1:2" x14ac:dyDescent="0.55000000000000004">
      <c r="A36" s="129">
        <v>1947</v>
      </c>
      <c r="B36" s="133">
        <v>28.5</v>
      </c>
    </row>
    <row r="37" spans="1:2" x14ac:dyDescent="0.55000000000000004">
      <c r="A37" s="129">
        <v>1948</v>
      </c>
      <c r="B37" s="133">
        <v>27.8</v>
      </c>
    </row>
    <row r="38" spans="1:2" x14ac:dyDescent="0.55000000000000004">
      <c r="A38" s="129">
        <v>1949</v>
      </c>
      <c r="B38" s="133">
        <v>25.3</v>
      </c>
    </row>
    <row r="39" spans="1:2" x14ac:dyDescent="0.55000000000000004">
      <c r="A39" s="129">
        <v>1950</v>
      </c>
      <c r="B39" s="133">
        <v>24.5</v>
      </c>
    </row>
    <row r="40" spans="1:2" x14ac:dyDescent="0.55000000000000004">
      <c r="A40" s="129">
        <v>1951</v>
      </c>
      <c r="B40" s="133">
        <v>25.2</v>
      </c>
    </row>
    <row r="41" spans="1:2" x14ac:dyDescent="0.55000000000000004">
      <c r="A41" s="129">
        <v>1952</v>
      </c>
      <c r="B41" s="133">
        <v>23.8</v>
      </c>
    </row>
    <row r="42" spans="1:2" x14ac:dyDescent="0.55000000000000004">
      <c r="A42" s="129">
        <v>1953</v>
      </c>
      <c r="B42" s="133">
        <v>23.3</v>
      </c>
    </row>
    <row r="43" spans="1:2" x14ac:dyDescent="0.55000000000000004">
      <c r="A43" s="129">
        <v>1954</v>
      </c>
      <c r="B43" s="133">
        <v>22.5</v>
      </c>
    </row>
    <row r="44" spans="1:2" x14ac:dyDescent="0.55000000000000004">
      <c r="A44" s="129">
        <v>1955</v>
      </c>
      <c r="B44" s="133">
        <v>22</v>
      </c>
    </row>
    <row r="45" spans="1:2" x14ac:dyDescent="0.55000000000000004">
      <c r="A45" s="129">
        <v>1956</v>
      </c>
      <c r="B45" s="133">
        <v>21.7</v>
      </c>
    </row>
    <row r="46" spans="1:2" x14ac:dyDescent="0.55000000000000004">
      <c r="A46" s="129">
        <v>1957</v>
      </c>
      <c r="B46" s="133">
        <v>21.4</v>
      </c>
    </row>
    <row r="47" spans="1:2" x14ac:dyDescent="0.55000000000000004">
      <c r="A47" s="129">
        <v>1958</v>
      </c>
      <c r="B47" s="133">
        <v>20.5</v>
      </c>
    </row>
    <row r="48" spans="1:2" x14ac:dyDescent="0.55000000000000004">
      <c r="A48" s="129">
        <v>1959</v>
      </c>
      <c r="B48" s="133">
        <v>21.5</v>
      </c>
    </row>
    <row r="49" spans="1:2" x14ac:dyDescent="0.55000000000000004">
      <c r="A49" s="129">
        <v>1960</v>
      </c>
      <c r="B49" s="133">
        <v>20.2</v>
      </c>
    </row>
    <row r="50" spans="1:2" x14ac:dyDescent="0.55000000000000004">
      <c r="A50" s="129">
        <v>1961</v>
      </c>
      <c r="B50" s="133">
        <v>19.5</v>
      </c>
    </row>
    <row r="51" spans="1:2" x14ac:dyDescent="0.55000000000000004">
      <c r="A51" s="129">
        <v>1962</v>
      </c>
      <c r="B51" s="133">
        <v>20.399999999999999</v>
      </c>
    </row>
    <row r="52" spans="1:2" x14ac:dyDescent="0.55000000000000004">
      <c r="A52" s="129">
        <v>1963</v>
      </c>
      <c r="B52" s="133">
        <v>19.5</v>
      </c>
    </row>
    <row r="53" spans="1:2" x14ac:dyDescent="0.55000000000000004">
      <c r="A53" s="129">
        <v>1964</v>
      </c>
      <c r="B53" s="133">
        <v>19.100000000000001</v>
      </c>
    </row>
    <row r="54" spans="1:2" x14ac:dyDescent="0.55000000000000004">
      <c r="A54" s="129">
        <v>1965</v>
      </c>
      <c r="B54" s="133">
        <v>18.5</v>
      </c>
    </row>
    <row r="55" spans="1:2" x14ac:dyDescent="0.55000000000000004">
      <c r="A55" s="129">
        <v>1966</v>
      </c>
      <c r="B55" s="133">
        <v>18.7</v>
      </c>
    </row>
    <row r="56" spans="1:2" x14ac:dyDescent="0.55000000000000004">
      <c r="A56" s="129">
        <v>1967</v>
      </c>
      <c r="B56" s="133">
        <v>18.3</v>
      </c>
    </row>
    <row r="57" spans="1:2" x14ac:dyDescent="0.55000000000000004">
      <c r="A57" s="129">
        <v>1968</v>
      </c>
      <c r="B57" s="133">
        <v>17.8</v>
      </c>
    </row>
    <row r="58" spans="1:2" x14ac:dyDescent="0.55000000000000004">
      <c r="A58" s="129">
        <v>1969</v>
      </c>
      <c r="B58" s="133">
        <v>17.899999999999999</v>
      </c>
    </row>
    <row r="59" spans="1:2" x14ac:dyDescent="0.55000000000000004">
      <c r="A59" s="129">
        <v>1970</v>
      </c>
      <c r="B59" s="133">
        <v>17.899999999999999</v>
      </c>
    </row>
    <row r="60" spans="1:2" x14ac:dyDescent="0.55000000000000004">
      <c r="A60" s="129">
        <v>1971</v>
      </c>
      <c r="B60" s="133">
        <v>17.3</v>
      </c>
    </row>
    <row r="61" spans="1:2" x14ac:dyDescent="0.55000000000000004">
      <c r="A61" s="129">
        <v>1972</v>
      </c>
      <c r="B61" s="133">
        <v>16.7</v>
      </c>
    </row>
    <row r="62" spans="1:2" x14ac:dyDescent="0.55000000000000004">
      <c r="A62" s="129">
        <v>1973</v>
      </c>
      <c r="B62" s="133">
        <v>16.5</v>
      </c>
    </row>
    <row r="63" spans="1:2" x14ac:dyDescent="0.55000000000000004">
      <c r="A63" s="129">
        <v>1974</v>
      </c>
      <c r="B63" s="133">
        <v>16.100000000000001</v>
      </c>
    </row>
    <row r="64" spans="1:2" x14ac:dyDescent="0.55000000000000004">
      <c r="A64" s="129">
        <v>1975</v>
      </c>
      <c r="B64" s="133">
        <v>14.3</v>
      </c>
    </row>
    <row r="65" spans="1:2" x14ac:dyDescent="0.55000000000000004">
      <c r="A65" s="129">
        <v>1976</v>
      </c>
      <c r="B65" s="133">
        <v>13.8</v>
      </c>
    </row>
    <row r="66" spans="1:2" x14ac:dyDescent="0.55000000000000004">
      <c r="A66" s="129">
        <v>1977</v>
      </c>
      <c r="B66" s="133">
        <v>12.5</v>
      </c>
    </row>
    <row r="67" spans="1:2" x14ac:dyDescent="0.55000000000000004">
      <c r="A67" s="129">
        <v>1978</v>
      </c>
      <c r="B67" s="133">
        <v>12.2</v>
      </c>
    </row>
    <row r="68" spans="1:2" x14ac:dyDescent="0.55000000000000004">
      <c r="A68" s="129">
        <v>1979</v>
      </c>
      <c r="B68" s="133">
        <v>11.4</v>
      </c>
    </row>
    <row r="69" spans="1:2" x14ac:dyDescent="0.55000000000000004">
      <c r="A69" s="129">
        <v>1980</v>
      </c>
      <c r="B69" s="133">
        <v>10.7</v>
      </c>
    </row>
    <row r="70" spans="1:2" x14ac:dyDescent="0.55000000000000004">
      <c r="A70" s="129">
        <v>1981</v>
      </c>
      <c r="B70" s="133">
        <v>10</v>
      </c>
    </row>
    <row r="71" spans="1:2" x14ac:dyDescent="0.55000000000000004">
      <c r="A71" s="129">
        <v>1982</v>
      </c>
      <c r="B71" s="133">
        <v>10.3</v>
      </c>
    </row>
    <row r="72" spans="1:2" x14ac:dyDescent="0.55000000000000004">
      <c r="A72" s="129">
        <v>1983</v>
      </c>
      <c r="B72" s="133">
        <v>9.6</v>
      </c>
    </row>
    <row r="73" spans="1:2" x14ac:dyDescent="0.55000000000000004">
      <c r="A73" s="129">
        <v>1984</v>
      </c>
      <c r="B73" s="133">
        <v>9.1999999999999993</v>
      </c>
    </row>
    <row r="74" spans="1:2" x14ac:dyDescent="0.55000000000000004">
      <c r="A74" s="129">
        <v>1985</v>
      </c>
      <c r="B74" s="133">
        <v>9.9</v>
      </c>
    </row>
    <row r="75" spans="1:2" x14ac:dyDescent="0.55000000000000004">
      <c r="A75" s="129">
        <v>1986</v>
      </c>
      <c r="B75" s="133">
        <v>8.8000000000000007</v>
      </c>
    </row>
    <row r="76" spans="1:2" x14ac:dyDescent="0.55000000000000004">
      <c r="A76" s="129">
        <v>1987</v>
      </c>
      <c r="B76" s="133">
        <v>8.6999999999999993</v>
      </c>
    </row>
    <row r="77" spans="1:2" x14ac:dyDescent="0.55000000000000004">
      <c r="A77" s="129">
        <v>1988</v>
      </c>
      <c r="B77" s="133">
        <v>8.6999999999999993</v>
      </c>
    </row>
    <row r="78" spans="1:2" x14ac:dyDescent="0.55000000000000004">
      <c r="A78" s="129">
        <v>1989</v>
      </c>
      <c r="B78" s="133">
        <v>8</v>
      </c>
    </row>
    <row r="79" spans="1:2" x14ac:dyDescent="0.55000000000000004">
      <c r="A79" s="129">
        <v>1990</v>
      </c>
      <c r="B79" s="133">
        <v>8.1999999999999993</v>
      </c>
    </row>
    <row r="80" spans="1:2" x14ac:dyDescent="0.55000000000000004">
      <c r="A80" s="129">
        <v>1991</v>
      </c>
      <c r="B80" s="133">
        <v>7.1</v>
      </c>
    </row>
    <row r="81" spans="1:2" x14ac:dyDescent="0.55000000000000004">
      <c r="A81" s="129">
        <v>1992</v>
      </c>
      <c r="B81" s="133">
        <v>7</v>
      </c>
    </row>
    <row r="82" spans="1:2" x14ac:dyDescent="0.55000000000000004">
      <c r="A82" s="129">
        <v>1993</v>
      </c>
      <c r="B82" s="133">
        <v>6.1</v>
      </c>
    </row>
    <row r="83" spans="1:2" x14ac:dyDescent="0.55000000000000004">
      <c r="A83" s="129">
        <v>1994</v>
      </c>
      <c r="B83" s="133">
        <v>5.9</v>
      </c>
    </row>
    <row r="84" spans="1:2" x14ac:dyDescent="0.55000000000000004">
      <c r="A84" s="129">
        <v>1995</v>
      </c>
      <c r="B84" s="133">
        <v>5.7</v>
      </c>
    </row>
    <row r="85" spans="1:2" x14ac:dyDescent="0.55000000000000004">
      <c r="A85" s="129">
        <v>1996</v>
      </c>
      <c r="B85" s="133">
        <v>5.8</v>
      </c>
    </row>
    <row r="86" spans="1:2" x14ac:dyDescent="0.55000000000000004">
      <c r="A86" s="129">
        <v>1997</v>
      </c>
      <c r="B86" s="133">
        <v>5.3</v>
      </c>
    </row>
    <row r="87" spans="1:2" x14ac:dyDescent="0.55000000000000004">
      <c r="A87" s="129">
        <v>1998</v>
      </c>
      <c r="B87" s="133">
        <v>5</v>
      </c>
    </row>
    <row r="88" spans="1:2" x14ac:dyDescent="0.55000000000000004">
      <c r="A88" s="129">
        <v>1999</v>
      </c>
      <c r="B88" s="133">
        <v>5.7</v>
      </c>
    </row>
    <row r="89" spans="1:2" x14ac:dyDescent="0.55000000000000004">
      <c r="A89" s="129">
        <v>2000</v>
      </c>
      <c r="B89" s="133">
        <v>5.2</v>
      </c>
    </row>
    <row r="90" spans="1:2" x14ac:dyDescent="0.55000000000000004">
      <c r="A90" s="129">
        <v>2001</v>
      </c>
      <c r="B90" s="133">
        <v>5.3</v>
      </c>
    </row>
    <row r="91" spans="1:2" x14ac:dyDescent="0.55000000000000004">
      <c r="A91" s="129">
        <v>2002</v>
      </c>
      <c r="B91" s="133">
        <v>5</v>
      </c>
    </row>
    <row r="92" spans="1:2" x14ac:dyDescent="0.55000000000000004">
      <c r="A92" s="129">
        <v>2003</v>
      </c>
      <c r="B92" s="133">
        <v>4.8</v>
      </c>
    </row>
    <row r="93" spans="1:2" x14ac:dyDescent="0.55000000000000004">
      <c r="A93" s="129">
        <v>2004</v>
      </c>
      <c r="B93" s="133">
        <v>4.7</v>
      </c>
    </row>
    <row r="94" spans="1:2" x14ac:dyDescent="0.55000000000000004">
      <c r="A94" s="129">
        <v>2005</v>
      </c>
      <c r="B94" s="133">
        <v>4.9000000000000004</v>
      </c>
    </row>
    <row r="95" spans="1:2" x14ac:dyDescent="0.55000000000000004">
      <c r="A95" s="129">
        <v>2006</v>
      </c>
      <c r="B95" s="133">
        <v>4.7</v>
      </c>
    </row>
    <row r="96" spans="1:2" x14ac:dyDescent="0.55000000000000004">
      <c r="A96" s="129">
        <v>2007</v>
      </c>
      <c r="B96" s="133">
        <v>4.0999999999999996</v>
      </c>
    </row>
    <row r="97" spans="1:2" x14ac:dyDescent="0.55000000000000004">
      <c r="A97" s="129">
        <v>2008</v>
      </c>
      <c r="B97" s="133">
        <v>4.0999999999999996</v>
      </c>
    </row>
    <row r="98" spans="1:2" x14ac:dyDescent="0.55000000000000004">
      <c r="A98" s="129">
        <v>2009</v>
      </c>
      <c r="B98" s="133">
        <v>4.2</v>
      </c>
    </row>
    <row r="99" spans="1:2" x14ac:dyDescent="0.55000000000000004">
      <c r="A99" s="129">
        <v>2010</v>
      </c>
      <c r="B99" s="133">
        <v>4.0999999999999996</v>
      </c>
    </row>
    <row r="100" spans="1:2" x14ac:dyDescent="0.55000000000000004">
      <c r="A100" s="129">
        <v>2011</v>
      </c>
      <c r="B100" s="133">
        <v>3.8</v>
      </c>
    </row>
    <row r="101" spans="1:2" x14ac:dyDescent="0.55000000000000004">
      <c r="A101" s="129">
        <v>2012</v>
      </c>
      <c r="B101" s="133">
        <v>3.3</v>
      </c>
    </row>
    <row r="102" spans="1:2" x14ac:dyDescent="0.55000000000000004">
      <c r="A102" s="129">
        <v>2013</v>
      </c>
      <c r="B102" s="133">
        <v>3.6</v>
      </c>
    </row>
    <row r="103" spans="1:2" x14ac:dyDescent="0.55000000000000004">
      <c r="A103" s="129">
        <v>2014</v>
      </c>
      <c r="B103" s="133">
        <v>3.4</v>
      </c>
    </row>
    <row r="104" spans="1:2" x14ac:dyDescent="0.55000000000000004">
      <c r="A104" s="129">
        <v>2015</v>
      </c>
      <c r="B104" s="133">
        <v>3.2</v>
      </c>
    </row>
    <row r="105" spans="1:2" x14ac:dyDescent="0.55000000000000004">
      <c r="A105" s="129">
        <v>2016</v>
      </c>
      <c r="B105" s="133">
        <v>3.1</v>
      </c>
    </row>
    <row r="106" spans="1:2" x14ac:dyDescent="0.55000000000000004">
      <c r="A106" s="129">
        <v>2017</v>
      </c>
      <c r="B106" s="133">
        <v>3.3</v>
      </c>
    </row>
    <row r="107" spans="1:2" x14ac:dyDescent="0.55000000000000004">
      <c r="A107" s="129">
        <v>2018</v>
      </c>
      <c r="B107" s="133">
        <v>3.1</v>
      </c>
    </row>
    <row r="108" spans="1:2" x14ac:dyDescent="0.55000000000000004">
      <c r="A108" s="129">
        <v>2019</v>
      </c>
      <c r="B108" s="133">
        <v>3.3</v>
      </c>
    </row>
    <row r="109" spans="1:2" x14ac:dyDescent="0.55000000000000004">
      <c r="A109" s="129">
        <v>2020</v>
      </c>
      <c r="B109" s="133">
        <v>3.2</v>
      </c>
    </row>
  </sheetData>
  <hyperlinks>
    <hyperlink ref="I1" location="Contents!A1" display="Return to contents page" xr:uid="{BCC33A07-B3AC-4DA7-B0D0-22C2DE4FFB8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AC3E-AE2B-4ED2-8C3D-1E70278FA2C1}">
  <dimension ref="A1:R277"/>
  <sheetViews>
    <sheetView showGridLines="0" workbookViewId="0"/>
  </sheetViews>
  <sheetFormatPr defaultRowHeight="14.4" x14ac:dyDescent="0.55000000000000004"/>
  <sheetData>
    <row r="1" spans="1:18" x14ac:dyDescent="0.55000000000000004">
      <c r="A1" s="75" t="s">
        <v>108</v>
      </c>
      <c r="B1" s="76"/>
      <c r="C1" s="76"/>
      <c r="D1" s="76"/>
      <c r="E1" s="76"/>
      <c r="F1" s="76"/>
      <c r="G1" s="76"/>
      <c r="H1" s="76"/>
      <c r="I1" s="76"/>
      <c r="R1" s="2" t="s">
        <v>887</v>
      </c>
    </row>
    <row r="2" spans="1:18" x14ac:dyDescent="0.55000000000000004">
      <c r="A2" s="77"/>
      <c r="B2" s="76"/>
      <c r="C2" s="76"/>
      <c r="D2" s="76"/>
      <c r="E2" s="76"/>
      <c r="F2" s="76"/>
      <c r="G2" s="76"/>
      <c r="H2" s="76"/>
      <c r="I2" s="76"/>
    </row>
    <row r="3" spans="1:18" ht="32.4" x14ac:dyDescent="0.55000000000000004">
      <c r="A3" s="83" t="s">
        <v>103</v>
      </c>
      <c r="B3" s="82" t="s">
        <v>30</v>
      </c>
      <c r="C3" s="82" t="s">
        <v>33</v>
      </c>
      <c r="D3" s="82" t="s">
        <v>29</v>
      </c>
      <c r="E3" s="82" t="s">
        <v>28</v>
      </c>
      <c r="F3" s="82" t="s">
        <v>31</v>
      </c>
      <c r="G3" s="82" t="s">
        <v>27</v>
      </c>
      <c r="H3" s="82" t="s">
        <v>104</v>
      </c>
      <c r="I3" s="82" t="s">
        <v>105</v>
      </c>
    </row>
    <row r="4" spans="1:18" x14ac:dyDescent="0.55000000000000004">
      <c r="A4" s="84">
        <v>44409</v>
      </c>
      <c r="B4" s="85" t="s">
        <v>34</v>
      </c>
      <c r="C4" s="85">
        <v>0</v>
      </c>
      <c r="D4" s="85">
        <v>0.02</v>
      </c>
      <c r="E4" s="85">
        <v>0</v>
      </c>
      <c r="F4" s="85"/>
      <c r="G4" s="85">
        <v>0.18</v>
      </c>
      <c r="H4" s="85"/>
      <c r="I4" s="85"/>
    </row>
    <row r="5" spans="1:18" x14ac:dyDescent="0.55000000000000004">
      <c r="A5" s="84">
        <v>44410</v>
      </c>
      <c r="B5" s="85" t="s">
        <v>34</v>
      </c>
      <c r="C5" s="85">
        <v>0</v>
      </c>
      <c r="D5" s="85">
        <v>0.02</v>
      </c>
      <c r="E5" s="85">
        <v>0</v>
      </c>
      <c r="F5" s="85"/>
      <c r="G5" s="85">
        <v>0.19</v>
      </c>
      <c r="H5" s="85"/>
      <c r="I5" s="85"/>
    </row>
    <row r="6" spans="1:18" x14ac:dyDescent="0.55000000000000004">
      <c r="A6" s="84">
        <v>44411</v>
      </c>
      <c r="B6" s="85" t="s">
        <v>34</v>
      </c>
      <c r="C6" s="85">
        <v>0</v>
      </c>
      <c r="D6" s="85">
        <v>0.02</v>
      </c>
      <c r="E6" s="85">
        <v>0</v>
      </c>
      <c r="F6" s="85"/>
      <c r="G6" s="85">
        <v>0.19</v>
      </c>
      <c r="H6" s="85"/>
      <c r="I6" s="85"/>
    </row>
    <row r="7" spans="1:18" x14ac:dyDescent="0.55000000000000004">
      <c r="A7" s="84">
        <v>44412</v>
      </c>
      <c r="B7" s="85" t="s">
        <v>34</v>
      </c>
      <c r="C7" s="85">
        <v>0</v>
      </c>
      <c r="D7" s="85">
        <v>0.02</v>
      </c>
      <c r="E7" s="85">
        <v>0</v>
      </c>
      <c r="F7" s="85"/>
      <c r="G7" s="85">
        <v>0.2</v>
      </c>
      <c r="H7" s="85"/>
      <c r="I7" s="85"/>
    </row>
    <row r="8" spans="1:18" x14ac:dyDescent="0.55000000000000004">
      <c r="A8" s="84">
        <v>44413</v>
      </c>
      <c r="B8" s="85" t="s">
        <v>34</v>
      </c>
      <c r="C8" s="85">
        <v>0</v>
      </c>
      <c r="D8" s="85">
        <v>0.02</v>
      </c>
      <c r="E8" s="85">
        <v>0</v>
      </c>
      <c r="F8" s="85"/>
      <c r="G8" s="85">
        <v>0.21</v>
      </c>
      <c r="H8" s="85"/>
      <c r="I8" s="85"/>
    </row>
    <row r="9" spans="1:18" x14ac:dyDescent="0.55000000000000004">
      <c r="A9" s="84">
        <v>44414</v>
      </c>
      <c r="B9" s="85" t="s">
        <v>34</v>
      </c>
      <c r="C9" s="85">
        <v>0</v>
      </c>
      <c r="D9" s="85">
        <v>0.02</v>
      </c>
      <c r="E9" s="85">
        <v>0</v>
      </c>
      <c r="F9" s="85"/>
      <c r="G9" s="85">
        <v>0.21</v>
      </c>
      <c r="H9" s="85"/>
      <c r="I9" s="85"/>
    </row>
    <row r="10" spans="1:18" x14ac:dyDescent="0.55000000000000004">
      <c r="A10" s="84">
        <v>44415</v>
      </c>
      <c r="B10" s="85" t="s">
        <v>34</v>
      </c>
      <c r="C10" s="85">
        <v>0</v>
      </c>
      <c r="D10" s="85">
        <v>0.02</v>
      </c>
      <c r="E10" s="85">
        <v>0</v>
      </c>
      <c r="F10" s="85"/>
      <c r="G10" s="85">
        <v>0.22</v>
      </c>
      <c r="H10" s="85"/>
      <c r="I10" s="85"/>
    </row>
    <row r="11" spans="1:18" x14ac:dyDescent="0.55000000000000004">
      <c r="A11" s="84">
        <v>44416</v>
      </c>
      <c r="B11" s="85" t="s">
        <v>34</v>
      </c>
      <c r="C11" s="85">
        <v>0</v>
      </c>
      <c r="D11" s="85">
        <v>0.02</v>
      </c>
      <c r="E11" s="85">
        <v>0</v>
      </c>
      <c r="F11" s="85"/>
      <c r="G11" s="85">
        <v>0.22</v>
      </c>
      <c r="H11" s="85">
        <v>0</v>
      </c>
      <c r="I11" s="85"/>
    </row>
    <row r="12" spans="1:18" x14ac:dyDescent="0.55000000000000004">
      <c r="A12" s="84">
        <v>44417</v>
      </c>
      <c r="B12" s="85" t="s">
        <v>34</v>
      </c>
      <c r="C12" s="85">
        <v>0</v>
      </c>
      <c r="D12" s="85">
        <v>0.02</v>
      </c>
      <c r="E12" s="85">
        <v>0</v>
      </c>
      <c r="F12" s="85"/>
      <c r="G12" s="85">
        <v>0.23</v>
      </c>
      <c r="H12" s="85">
        <v>0</v>
      </c>
      <c r="I12" s="85"/>
    </row>
    <row r="13" spans="1:18" x14ac:dyDescent="0.55000000000000004">
      <c r="A13" s="84">
        <v>44418</v>
      </c>
      <c r="B13" s="85" t="s">
        <v>34</v>
      </c>
      <c r="C13" s="85">
        <v>0</v>
      </c>
      <c r="D13" s="85">
        <v>0.03</v>
      </c>
      <c r="E13" s="85">
        <v>0</v>
      </c>
      <c r="F13" s="85"/>
      <c r="G13" s="85">
        <v>0.24</v>
      </c>
      <c r="H13" s="85">
        <v>0</v>
      </c>
      <c r="I13" s="85"/>
    </row>
    <row r="14" spans="1:18" x14ac:dyDescent="0.55000000000000004">
      <c r="A14" s="84">
        <v>44419</v>
      </c>
      <c r="B14" s="85" t="s">
        <v>34</v>
      </c>
      <c r="C14" s="85">
        <v>0</v>
      </c>
      <c r="D14" s="85">
        <v>0.03</v>
      </c>
      <c r="E14" s="85">
        <v>0</v>
      </c>
      <c r="F14" s="85"/>
      <c r="G14" s="85">
        <v>0.25</v>
      </c>
      <c r="H14" s="85">
        <v>0</v>
      </c>
      <c r="I14" s="85"/>
    </row>
    <row r="15" spans="1:18" x14ac:dyDescent="0.55000000000000004">
      <c r="A15" s="84">
        <v>44420</v>
      </c>
      <c r="B15" s="85" t="s">
        <v>34</v>
      </c>
      <c r="C15" s="85">
        <v>0</v>
      </c>
      <c r="D15" s="85">
        <v>0.03</v>
      </c>
      <c r="E15" s="85">
        <v>0</v>
      </c>
      <c r="F15" s="85"/>
      <c r="G15" s="85">
        <v>0.26</v>
      </c>
      <c r="H15" s="85">
        <v>0</v>
      </c>
      <c r="I15" s="85"/>
    </row>
    <row r="16" spans="1:18" x14ac:dyDescent="0.55000000000000004">
      <c r="A16" s="84">
        <v>44421</v>
      </c>
      <c r="B16" s="85" t="s">
        <v>34</v>
      </c>
      <c r="C16" s="85">
        <v>0</v>
      </c>
      <c r="D16" s="85">
        <v>0.03</v>
      </c>
      <c r="E16" s="85">
        <v>0.01</v>
      </c>
      <c r="F16" s="85"/>
      <c r="G16" s="85">
        <v>0.27</v>
      </c>
      <c r="H16" s="85">
        <v>0.01</v>
      </c>
      <c r="I16" s="85"/>
    </row>
    <row r="17" spans="1:9" x14ac:dyDescent="0.55000000000000004">
      <c r="A17" s="84">
        <v>44422</v>
      </c>
      <c r="B17" s="85" t="s">
        <v>34</v>
      </c>
      <c r="C17" s="85">
        <v>0</v>
      </c>
      <c r="D17" s="85">
        <v>0.03</v>
      </c>
      <c r="E17" s="85">
        <v>0.02</v>
      </c>
      <c r="F17" s="85"/>
      <c r="G17" s="85">
        <v>0.28000000000000003</v>
      </c>
      <c r="H17" s="85">
        <v>0.01</v>
      </c>
      <c r="I17" s="85"/>
    </row>
    <row r="18" spans="1:9" x14ac:dyDescent="0.55000000000000004">
      <c r="A18" s="84">
        <v>44423</v>
      </c>
      <c r="B18" s="85" t="s">
        <v>34</v>
      </c>
      <c r="C18" s="85">
        <v>0</v>
      </c>
      <c r="D18" s="85">
        <v>0.03</v>
      </c>
      <c r="E18" s="85">
        <v>0.03</v>
      </c>
      <c r="F18" s="85"/>
      <c r="G18" s="85">
        <v>0.28999999999999998</v>
      </c>
      <c r="H18" s="85">
        <v>0.01</v>
      </c>
      <c r="I18" s="85"/>
    </row>
    <row r="19" spans="1:9" x14ac:dyDescent="0.55000000000000004">
      <c r="A19" s="84">
        <v>44424</v>
      </c>
      <c r="B19" s="85" t="s">
        <v>34</v>
      </c>
      <c r="C19" s="85">
        <v>0</v>
      </c>
      <c r="D19" s="85">
        <v>0.03</v>
      </c>
      <c r="E19" s="85">
        <v>0.05</v>
      </c>
      <c r="F19" s="85"/>
      <c r="G19" s="85">
        <v>0.32</v>
      </c>
      <c r="H19" s="85">
        <v>0.01</v>
      </c>
      <c r="I19" s="85"/>
    </row>
    <row r="20" spans="1:9" x14ac:dyDescent="0.55000000000000004">
      <c r="A20" s="84">
        <v>44425</v>
      </c>
      <c r="B20" s="85" t="s">
        <v>34</v>
      </c>
      <c r="C20" s="85">
        <v>0</v>
      </c>
      <c r="D20" s="85">
        <v>0.03</v>
      </c>
      <c r="E20" s="85">
        <v>0.08</v>
      </c>
      <c r="F20" s="85"/>
      <c r="G20" s="85">
        <v>0.35</v>
      </c>
      <c r="H20" s="85">
        <v>0.01</v>
      </c>
      <c r="I20" s="85"/>
    </row>
    <row r="21" spans="1:9" x14ac:dyDescent="0.55000000000000004">
      <c r="A21" s="84">
        <v>44426</v>
      </c>
      <c r="B21" s="85" t="s">
        <v>34</v>
      </c>
      <c r="C21" s="85">
        <v>0</v>
      </c>
      <c r="D21" s="85">
        <v>0.03</v>
      </c>
      <c r="E21" s="85">
        <v>0.12</v>
      </c>
      <c r="F21" s="85"/>
      <c r="G21" s="85">
        <v>0.38</v>
      </c>
      <c r="H21" s="85">
        <v>0.01</v>
      </c>
      <c r="I21" s="85"/>
    </row>
    <row r="22" spans="1:9" x14ac:dyDescent="0.55000000000000004">
      <c r="A22" s="84">
        <v>44427</v>
      </c>
      <c r="B22" s="85" t="s">
        <v>34</v>
      </c>
      <c r="C22" s="85">
        <v>0</v>
      </c>
      <c r="D22" s="85">
        <v>0.04</v>
      </c>
      <c r="E22" s="85">
        <v>0.15</v>
      </c>
      <c r="F22" s="85"/>
      <c r="G22" s="85">
        <v>0.41</v>
      </c>
      <c r="H22" s="85">
        <v>0.01</v>
      </c>
      <c r="I22" s="85"/>
    </row>
    <row r="23" spans="1:9" x14ac:dyDescent="0.55000000000000004">
      <c r="A23" s="84">
        <v>44428</v>
      </c>
      <c r="B23" s="85" t="s">
        <v>34</v>
      </c>
      <c r="C23" s="85">
        <v>0</v>
      </c>
      <c r="D23" s="85">
        <v>0.04</v>
      </c>
      <c r="E23" s="85">
        <v>0.19</v>
      </c>
      <c r="F23" s="85"/>
      <c r="G23" s="85">
        <v>0.43</v>
      </c>
      <c r="H23" s="85">
        <v>0.01</v>
      </c>
      <c r="I23" s="85"/>
    </row>
    <row r="24" spans="1:9" x14ac:dyDescent="0.55000000000000004">
      <c r="A24" s="84">
        <v>44429</v>
      </c>
      <c r="B24" s="85" t="s">
        <v>34</v>
      </c>
      <c r="C24" s="85">
        <v>0</v>
      </c>
      <c r="D24" s="85">
        <v>0.04</v>
      </c>
      <c r="E24" s="85">
        <v>0.21</v>
      </c>
      <c r="F24" s="85"/>
      <c r="G24" s="85">
        <v>0.44</v>
      </c>
      <c r="H24" s="85">
        <v>0.01</v>
      </c>
      <c r="I24" s="85"/>
    </row>
    <row r="25" spans="1:9" x14ac:dyDescent="0.55000000000000004">
      <c r="A25" s="84">
        <v>44430</v>
      </c>
      <c r="B25" s="85" t="s">
        <v>34</v>
      </c>
      <c r="C25" s="85">
        <v>0</v>
      </c>
      <c r="D25" s="85">
        <v>0.04</v>
      </c>
      <c r="E25" s="85">
        <v>0.22</v>
      </c>
      <c r="F25" s="85"/>
      <c r="G25" s="85">
        <v>0.46</v>
      </c>
      <c r="H25" s="85">
        <v>0.01</v>
      </c>
      <c r="I25" s="85"/>
    </row>
    <row r="26" spans="1:9" x14ac:dyDescent="0.55000000000000004">
      <c r="A26" s="84">
        <v>44431</v>
      </c>
      <c r="B26" s="85" t="s">
        <v>34</v>
      </c>
      <c r="C26" s="85">
        <v>0</v>
      </c>
      <c r="D26" s="85">
        <v>0.04</v>
      </c>
      <c r="E26" s="85">
        <v>0.25</v>
      </c>
      <c r="F26" s="85"/>
      <c r="G26" s="85">
        <v>0.48</v>
      </c>
      <c r="H26" s="85">
        <v>0.02</v>
      </c>
      <c r="I26" s="85"/>
    </row>
    <row r="27" spans="1:9" x14ac:dyDescent="0.55000000000000004">
      <c r="A27" s="84">
        <v>44432</v>
      </c>
      <c r="B27" s="85" t="s">
        <v>34</v>
      </c>
      <c r="C27" s="85">
        <v>0</v>
      </c>
      <c r="D27" s="85">
        <v>0.04</v>
      </c>
      <c r="E27" s="85">
        <v>0.28000000000000003</v>
      </c>
      <c r="F27" s="85"/>
      <c r="G27" s="85">
        <v>0.51</v>
      </c>
      <c r="H27" s="85">
        <v>0.02</v>
      </c>
      <c r="I27" s="85"/>
    </row>
    <row r="28" spans="1:9" x14ac:dyDescent="0.55000000000000004">
      <c r="A28" s="84">
        <v>44433</v>
      </c>
      <c r="B28" s="85" t="s">
        <v>34</v>
      </c>
      <c r="C28" s="85">
        <v>0</v>
      </c>
      <c r="D28" s="85">
        <v>0.04</v>
      </c>
      <c r="E28" s="85">
        <v>0.31</v>
      </c>
      <c r="F28" s="85"/>
      <c r="G28" s="85">
        <v>0.53</v>
      </c>
      <c r="H28" s="85">
        <v>0.02</v>
      </c>
      <c r="I28" s="85"/>
    </row>
    <row r="29" spans="1:9" x14ac:dyDescent="0.55000000000000004">
      <c r="A29" s="84">
        <v>44434</v>
      </c>
      <c r="B29" s="85" t="s">
        <v>34</v>
      </c>
      <c r="C29" s="85">
        <v>0</v>
      </c>
      <c r="D29" s="85">
        <v>0.04</v>
      </c>
      <c r="E29" s="85">
        <v>0.35</v>
      </c>
      <c r="F29" s="85"/>
      <c r="G29" s="85">
        <v>0.56000000000000005</v>
      </c>
      <c r="H29" s="85">
        <v>0.02</v>
      </c>
      <c r="I29" s="85"/>
    </row>
    <row r="30" spans="1:9" x14ac:dyDescent="0.55000000000000004">
      <c r="A30" s="84">
        <v>44435</v>
      </c>
      <c r="B30" s="85" t="s">
        <v>34</v>
      </c>
      <c r="C30" s="85">
        <v>0</v>
      </c>
      <c r="D30" s="85">
        <v>0.04</v>
      </c>
      <c r="E30" s="85">
        <v>0.38</v>
      </c>
      <c r="F30" s="85"/>
      <c r="G30" s="85">
        <v>0.59</v>
      </c>
      <c r="H30" s="85">
        <v>0.02</v>
      </c>
      <c r="I30" s="85"/>
    </row>
    <row r="31" spans="1:9" x14ac:dyDescent="0.55000000000000004">
      <c r="A31" s="84">
        <v>44436</v>
      </c>
      <c r="B31" s="85" t="s">
        <v>34</v>
      </c>
      <c r="C31" s="85">
        <v>0</v>
      </c>
      <c r="D31" s="85">
        <v>0.05</v>
      </c>
      <c r="E31" s="85">
        <v>0.4</v>
      </c>
      <c r="F31" s="85"/>
      <c r="G31" s="85">
        <v>0.6</v>
      </c>
      <c r="H31" s="85">
        <v>0.02</v>
      </c>
      <c r="I31" s="85"/>
    </row>
    <row r="32" spans="1:9" x14ac:dyDescent="0.55000000000000004">
      <c r="A32" s="84">
        <v>44437</v>
      </c>
      <c r="B32" s="85" t="s">
        <v>34</v>
      </c>
      <c r="C32" s="85">
        <v>0</v>
      </c>
      <c r="D32" s="85">
        <v>0.05</v>
      </c>
      <c r="E32" s="85">
        <v>0.41</v>
      </c>
      <c r="F32" s="85"/>
      <c r="G32" s="85">
        <v>0.61</v>
      </c>
      <c r="H32" s="85">
        <v>0.02</v>
      </c>
      <c r="I32" s="85"/>
    </row>
    <row r="33" spans="1:9" x14ac:dyDescent="0.55000000000000004">
      <c r="A33" s="84">
        <v>44438</v>
      </c>
      <c r="B33" s="85" t="s">
        <v>34</v>
      </c>
      <c r="C33" s="85">
        <v>0</v>
      </c>
      <c r="D33" s="85">
        <v>0.05</v>
      </c>
      <c r="E33" s="85">
        <v>0.45</v>
      </c>
      <c r="F33" s="85"/>
      <c r="G33" s="85">
        <v>0.64</v>
      </c>
      <c r="H33" s="85">
        <v>0.02</v>
      </c>
      <c r="I33" s="85"/>
    </row>
    <row r="34" spans="1:9" x14ac:dyDescent="0.55000000000000004">
      <c r="A34" s="84">
        <v>44439</v>
      </c>
      <c r="B34" s="85" t="s">
        <v>34</v>
      </c>
      <c r="C34" s="85">
        <v>0</v>
      </c>
      <c r="D34" s="85">
        <v>0.05</v>
      </c>
      <c r="E34" s="85">
        <v>0.48</v>
      </c>
      <c r="F34" s="85"/>
      <c r="G34" s="85">
        <v>0.69</v>
      </c>
      <c r="H34" s="85">
        <v>0.02</v>
      </c>
      <c r="I34" s="85"/>
    </row>
    <row r="35" spans="1:9" x14ac:dyDescent="0.55000000000000004">
      <c r="A35" s="84">
        <v>44440</v>
      </c>
      <c r="B35" s="85" t="s">
        <v>34</v>
      </c>
      <c r="C35" s="85">
        <v>0</v>
      </c>
      <c r="D35" s="85">
        <v>0.05</v>
      </c>
      <c r="E35" s="85">
        <v>0.52</v>
      </c>
      <c r="F35" s="85"/>
      <c r="G35" s="85">
        <v>0.73</v>
      </c>
      <c r="H35" s="85">
        <v>0.02</v>
      </c>
      <c r="I35" s="85"/>
    </row>
    <row r="36" spans="1:9" x14ac:dyDescent="0.55000000000000004">
      <c r="A36" s="84">
        <v>44441</v>
      </c>
      <c r="B36" s="85" t="s">
        <v>34</v>
      </c>
      <c r="C36" s="85">
        <v>0</v>
      </c>
      <c r="D36" s="85">
        <v>0.05</v>
      </c>
      <c r="E36" s="85">
        <v>0.55000000000000004</v>
      </c>
      <c r="F36" s="85"/>
      <c r="G36" s="85">
        <v>0.77</v>
      </c>
      <c r="H36" s="85">
        <v>0.02</v>
      </c>
      <c r="I36" s="85"/>
    </row>
    <row r="37" spans="1:9" x14ac:dyDescent="0.55000000000000004">
      <c r="A37" s="84">
        <v>44442</v>
      </c>
      <c r="B37" s="85" t="s">
        <v>34</v>
      </c>
      <c r="C37" s="85">
        <v>0</v>
      </c>
      <c r="D37" s="85">
        <v>0.06</v>
      </c>
      <c r="E37" s="85">
        <v>0.59</v>
      </c>
      <c r="F37" s="85"/>
      <c r="G37" s="85">
        <v>0.8</v>
      </c>
      <c r="H37" s="85">
        <v>0.02</v>
      </c>
      <c r="I37" s="85"/>
    </row>
    <row r="38" spans="1:9" x14ac:dyDescent="0.55000000000000004">
      <c r="A38" s="84">
        <v>44443</v>
      </c>
      <c r="B38" s="85" t="s">
        <v>34</v>
      </c>
      <c r="C38" s="85">
        <v>0</v>
      </c>
      <c r="D38" s="85">
        <v>0.06</v>
      </c>
      <c r="E38" s="85">
        <v>0.6</v>
      </c>
      <c r="F38" s="85"/>
      <c r="G38" s="85">
        <v>0.81</v>
      </c>
      <c r="H38" s="85">
        <v>0.02</v>
      </c>
      <c r="I38" s="85"/>
    </row>
    <row r="39" spans="1:9" x14ac:dyDescent="0.55000000000000004">
      <c r="A39" s="84">
        <v>44444</v>
      </c>
      <c r="B39" s="85" t="s">
        <v>34</v>
      </c>
      <c r="C39" s="85">
        <v>0</v>
      </c>
      <c r="D39" s="85">
        <v>7.0000000000000007E-2</v>
      </c>
      <c r="E39" s="85">
        <v>0.61</v>
      </c>
      <c r="F39" s="85"/>
      <c r="G39" s="85">
        <v>0.82</v>
      </c>
      <c r="H39" s="85">
        <v>0.02</v>
      </c>
      <c r="I39" s="85"/>
    </row>
    <row r="40" spans="1:9" x14ac:dyDescent="0.55000000000000004">
      <c r="A40" s="84">
        <v>44445</v>
      </c>
      <c r="B40" s="85" t="s">
        <v>34</v>
      </c>
      <c r="C40" s="85">
        <v>0</v>
      </c>
      <c r="D40" s="85">
        <v>7.0000000000000007E-2</v>
      </c>
      <c r="E40" s="85">
        <v>0.61</v>
      </c>
      <c r="F40" s="85"/>
      <c r="G40" s="85">
        <v>0.84</v>
      </c>
      <c r="H40" s="85">
        <v>0.02</v>
      </c>
      <c r="I40" s="85"/>
    </row>
    <row r="41" spans="1:9" x14ac:dyDescent="0.55000000000000004">
      <c r="A41" s="84">
        <v>44446</v>
      </c>
      <c r="B41" s="85" t="s">
        <v>34</v>
      </c>
      <c r="C41" s="85">
        <v>0</v>
      </c>
      <c r="D41" s="85">
        <v>7.0000000000000007E-2</v>
      </c>
      <c r="E41" s="85">
        <v>0.64</v>
      </c>
      <c r="F41" s="85"/>
      <c r="G41" s="85">
        <v>0.87</v>
      </c>
      <c r="H41" s="85">
        <v>0.02</v>
      </c>
      <c r="I41" s="85"/>
    </row>
    <row r="42" spans="1:9" x14ac:dyDescent="0.55000000000000004">
      <c r="A42" s="84">
        <v>44447</v>
      </c>
      <c r="B42" s="85" t="s">
        <v>34</v>
      </c>
      <c r="C42" s="85">
        <v>0</v>
      </c>
      <c r="D42" s="85">
        <v>7.0000000000000007E-2</v>
      </c>
      <c r="E42" s="85">
        <v>0.67</v>
      </c>
      <c r="F42" s="85"/>
      <c r="G42" s="85">
        <v>0.89</v>
      </c>
      <c r="H42" s="85">
        <v>0.02</v>
      </c>
      <c r="I42" s="85"/>
    </row>
    <row r="43" spans="1:9" x14ac:dyDescent="0.55000000000000004">
      <c r="A43" s="84">
        <v>44448</v>
      </c>
      <c r="B43" s="85" t="s">
        <v>34</v>
      </c>
      <c r="C43" s="85">
        <v>0</v>
      </c>
      <c r="D43" s="85">
        <v>0.08</v>
      </c>
      <c r="E43" s="85">
        <v>0.7</v>
      </c>
      <c r="F43" s="85"/>
      <c r="G43" s="85">
        <v>0.94</v>
      </c>
      <c r="H43" s="85">
        <v>0.02</v>
      </c>
      <c r="I43" s="85"/>
    </row>
    <row r="44" spans="1:9" x14ac:dyDescent="0.55000000000000004">
      <c r="A44" s="84">
        <v>44449</v>
      </c>
      <c r="B44" s="85" t="s">
        <v>34</v>
      </c>
      <c r="C44" s="85">
        <v>0</v>
      </c>
      <c r="D44" s="85">
        <v>0.08</v>
      </c>
      <c r="E44" s="85">
        <v>0.73</v>
      </c>
      <c r="F44" s="85"/>
      <c r="G44" s="85">
        <v>0.97</v>
      </c>
      <c r="H44" s="85">
        <v>0.02</v>
      </c>
      <c r="I44" s="85"/>
    </row>
    <row r="45" spans="1:9" x14ac:dyDescent="0.55000000000000004">
      <c r="A45" s="84">
        <v>44450</v>
      </c>
      <c r="B45" s="85" t="s">
        <v>34</v>
      </c>
      <c r="C45" s="85">
        <v>0</v>
      </c>
      <c r="D45" s="85">
        <v>0.09</v>
      </c>
      <c r="E45" s="85">
        <v>0.75</v>
      </c>
      <c r="F45" s="85"/>
      <c r="G45" s="85">
        <v>0.98</v>
      </c>
      <c r="H45" s="85">
        <v>0.02</v>
      </c>
      <c r="I45" s="85"/>
    </row>
    <row r="46" spans="1:9" x14ac:dyDescent="0.55000000000000004">
      <c r="A46" s="84">
        <v>44451</v>
      </c>
      <c r="B46" s="85" t="s">
        <v>34</v>
      </c>
      <c r="C46" s="85">
        <v>0</v>
      </c>
      <c r="D46" s="85">
        <v>0.09</v>
      </c>
      <c r="E46" s="85">
        <v>0.76</v>
      </c>
      <c r="F46" s="85"/>
      <c r="G46" s="85">
        <v>0.99</v>
      </c>
      <c r="H46" s="85">
        <v>0.02</v>
      </c>
      <c r="I46" s="85"/>
    </row>
    <row r="47" spans="1:9" x14ac:dyDescent="0.55000000000000004">
      <c r="A47" s="84">
        <v>44452</v>
      </c>
      <c r="B47" s="85" t="s">
        <v>34</v>
      </c>
      <c r="C47" s="85">
        <v>0</v>
      </c>
      <c r="D47" s="85">
        <v>0.1</v>
      </c>
      <c r="E47" s="85">
        <v>0.78</v>
      </c>
      <c r="F47" s="85"/>
      <c r="G47" s="85">
        <v>1.02</v>
      </c>
      <c r="H47" s="85">
        <v>0.02</v>
      </c>
      <c r="I47" s="85"/>
    </row>
    <row r="48" spans="1:9" x14ac:dyDescent="0.55000000000000004">
      <c r="A48" s="84">
        <v>44453</v>
      </c>
      <c r="B48" s="85" t="s">
        <v>34</v>
      </c>
      <c r="C48" s="85">
        <v>0</v>
      </c>
      <c r="D48" s="85">
        <v>0.1</v>
      </c>
      <c r="E48" s="85">
        <v>0.8</v>
      </c>
      <c r="F48" s="85"/>
      <c r="G48" s="85">
        <v>1.05</v>
      </c>
      <c r="H48" s="85">
        <v>0.02</v>
      </c>
      <c r="I48" s="85"/>
    </row>
    <row r="49" spans="1:9" x14ac:dyDescent="0.55000000000000004">
      <c r="A49" s="84">
        <v>44454</v>
      </c>
      <c r="B49" s="85" t="s">
        <v>34</v>
      </c>
      <c r="C49" s="85">
        <v>0</v>
      </c>
      <c r="D49" s="85">
        <v>0.1</v>
      </c>
      <c r="E49" s="85">
        <v>0.83</v>
      </c>
      <c r="F49" s="85"/>
      <c r="G49" s="85">
        <v>1.07</v>
      </c>
      <c r="H49" s="85">
        <v>0.02</v>
      </c>
      <c r="I49" s="85"/>
    </row>
    <row r="50" spans="1:9" x14ac:dyDescent="0.55000000000000004">
      <c r="A50" s="84">
        <v>44455</v>
      </c>
      <c r="B50" s="85" t="s">
        <v>34</v>
      </c>
      <c r="C50" s="85">
        <v>0</v>
      </c>
      <c r="D50" s="85">
        <v>0.11</v>
      </c>
      <c r="E50" s="85">
        <v>0.85</v>
      </c>
      <c r="F50" s="85"/>
      <c r="G50" s="85">
        <v>1.1000000000000001</v>
      </c>
      <c r="H50" s="85">
        <v>0.02</v>
      </c>
      <c r="I50" s="85"/>
    </row>
    <row r="51" spans="1:9" x14ac:dyDescent="0.55000000000000004">
      <c r="A51" s="84">
        <v>44456</v>
      </c>
      <c r="B51" s="85" t="s">
        <v>34</v>
      </c>
      <c r="C51" s="85">
        <v>0</v>
      </c>
      <c r="D51" s="85">
        <v>0.22</v>
      </c>
      <c r="E51" s="85">
        <v>0.88</v>
      </c>
      <c r="F51" s="85"/>
      <c r="G51" s="85">
        <v>1.1299999999999999</v>
      </c>
      <c r="H51" s="85">
        <v>0.02</v>
      </c>
      <c r="I51" s="85"/>
    </row>
    <row r="52" spans="1:9" x14ac:dyDescent="0.55000000000000004">
      <c r="A52" s="84">
        <v>44457</v>
      </c>
      <c r="B52" s="85" t="s">
        <v>34</v>
      </c>
      <c r="C52" s="85">
        <v>0</v>
      </c>
      <c r="D52" s="85">
        <v>0.23</v>
      </c>
      <c r="E52" s="85">
        <v>0.89</v>
      </c>
      <c r="F52" s="85"/>
      <c r="G52" s="85">
        <v>1.1399999999999999</v>
      </c>
      <c r="H52" s="85">
        <v>0.02</v>
      </c>
      <c r="I52" s="85"/>
    </row>
    <row r="53" spans="1:9" x14ac:dyDescent="0.55000000000000004">
      <c r="A53" s="84">
        <v>44458</v>
      </c>
      <c r="B53" s="85" t="s">
        <v>34</v>
      </c>
      <c r="C53" s="85">
        <v>0</v>
      </c>
      <c r="D53" s="85">
        <v>0.23</v>
      </c>
      <c r="E53" s="85">
        <v>0.9</v>
      </c>
      <c r="F53" s="85"/>
      <c r="G53" s="85">
        <v>1.1499999999999999</v>
      </c>
      <c r="H53" s="85">
        <v>0.02</v>
      </c>
      <c r="I53" s="85"/>
    </row>
    <row r="54" spans="1:9" x14ac:dyDescent="0.55000000000000004">
      <c r="A54" s="84">
        <v>44459</v>
      </c>
      <c r="B54" s="85" t="s">
        <v>34</v>
      </c>
      <c r="C54" s="85">
        <v>0</v>
      </c>
      <c r="D54" s="85">
        <v>0.25</v>
      </c>
      <c r="E54" s="85">
        <v>0.92</v>
      </c>
      <c r="F54" s="85"/>
      <c r="G54" s="85">
        <v>1.18</v>
      </c>
      <c r="H54" s="85">
        <v>0.03</v>
      </c>
      <c r="I54" s="85"/>
    </row>
    <row r="55" spans="1:9" x14ac:dyDescent="0.55000000000000004">
      <c r="A55" s="84">
        <v>44460</v>
      </c>
      <c r="B55" s="85" t="s">
        <v>34</v>
      </c>
      <c r="C55" s="85">
        <v>0</v>
      </c>
      <c r="D55" s="85">
        <v>0.26</v>
      </c>
      <c r="E55" s="85">
        <v>0.95</v>
      </c>
      <c r="F55" s="85"/>
      <c r="G55" s="85">
        <v>1.21</v>
      </c>
      <c r="H55" s="85">
        <v>0.03</v>
      </c>
      <c r="I55" s="85"/>
    </row>
    <row r="56" spans="1:9" x14ac:dyDescent="0.55000000000000004">
      <c r="A56" s="84">
        <v>44461</v>
      </c>
      <c r="B56" s="85" t="s">
        <v>34</v>
      </c>
      <c r="C56" s="85">
        <v>0</v>
      </c>
      <c r="D56" s="85">
        <v>0.27</v>
      </c>
      <c r="E56" s="85">
        <v>0.98</v>
      </c>
      <c r="F56" s="85"/>
      <c r="G56" s="85">
        <v>1.24</v>
      </c>
      <c r="H56" s="85">
        <v>0.03</v>
      </c>
      <c r="I56" s="85"/>
    </row>
    <row r="57" spans="1:9" x14ac:dyDescent="0.55000000000000004">
      <c r="A57" s="84">
        <v>44462</v>
      </c>
      <c r="B57" s="85" t="s">
        <v>34</v>
      </c>
      <c r="C57" s="85">
        <v>0</v>
      </c>
      <c r="D57" s="85">
        <v>0.28999999999999998</v>
      </c>
      <c r="E57" s="85">
        <v>1.01</v>
      </c>
      <c r="F57" s="85"/>
      <c r="G57" s="85">
        <v>1.28</v>
      </c>
      <c r="H57" s="85">
        <v>0.03</v>
      </c>
      <c r="I57" s="85"/>
    </row>
    <row r="58" spans="1:9" x14ac:dyDescent="0.55000000000000004">
      <c r="A58" s="84">
        <v>44463</v>
      </c>
      <c r="B58" s="85" t="s">
        <v>34</v>
      </c>
      <c r="C58" s="85">
        <v>0</v>
      </c>
      <c r="D58" s="85">
        <v>0.42</v>
      </c>
      <c r="E58" s="85">
        <v>1.0900000000000001</v>
      </c>
      <c r="F58" s="85"/>
      <c r="G58" s="85">
        <v>1.33</v>
      </c>
      <c r="H58" s="85">
        <v>0.03</v>
      </c>
      <c r="I58" s="85"/>
    </row>
    <row r="59" spans="1:9" x14ac:dyDescent="0.55000000000000004">
      <c r="A59" s="84">
        <v>44464</v>
      </c>
      <c r="B59" s="85" t="s">
        <v>34</v>
      </c>
      <c r="C59" s="85">
        <v>0</v>
      </c>
      <c r="D59" s="85">
        <v>0.42</v>
      </c>
      <c r="E59" s="85">
        <v>1.1599999999999999</v>
      </c>
      <c r="F59" s="85"/>
      <c r="G59" s="85">
        <v>1.36</v>
      </c>
      <c r="H59" s="85">
        <v>0.03</v>
      </c>
      <c r="I59" s="85"/>
    </row>
    <row r="60" spans="1:9" x14ac:dyDescent="0.55000000000000004">
      <c r="A60" s="84">
        <v>44465</v>
      </c>
      <c r="B60" s="85" t="s">
        <v>34</v>
      </c>
      <c r="C60" s="85">
        <v>0</v>
      </c>
      <c r="D60" s="85">
        <v>0.43</v>
      </c>
      <c r="E60" s="85">
        <v>1.2</v>
      </c>
      <c r="F60" s="85"/>
      <c r="G60" s="85">
        <v>1.38</v>
      </c>
      <c r="H60" s="85">
        <v>0.03</v>
      </c>
      <c r="I60" s="85"/>
    </row>
    <row r="61" spans="1:9" x14ac:dyDescent="0.55000000000000004">
      <c r="A61" s="84">
        <v>44466</v>
      </c>
      <c r="B61" s="85" t="s">
        <v>34</v>
      </c>
      <c r="C61" s="85">
        <v>0</v>
      </c>
      <c r="D61" s="85">
        <v>0.45</v>
      </c>
      <c r="E61" s="85">
        <v>1.36</v>
      </c>
      <c r="F61" s="85"/>
      <c r="G61" s="85">
        <v>1.45</v>
      </c>
      <c r="H61" s="85">
        <v>0.03</v>
      </c>
      <c r="I61" s="85"/>
    </row>
    <row r="62" spans="1:9" x14ac:dyDescent="0.55000000000000004">
      <c r="A62" s="84">
        <v>44467</v>
      </c>
      <c r="B62" s="85" t="s">
        <v>34</v>
      </c>
      <c r="C62" s="85">
        <v>0</v>
      </c>
      <c r="D62" s="85">
        <v>0.47</v>
      </c>
      <c r="E62" s="85">
        <v>1.52</v>
      </c>
      <c r="F62" s="85"/>
      <c r="G62" s="85">
        <v>1.52</v>
      </c>
      <c r="H62" s="85">
        <v>0.03</v>
      </c>
      <c r="I62" s="85"/>
    </row>
    <row r="63" spans="1:9" x14ac:dyDescent="0.55000000000000004">
      <c r="A63" s="84">
        <v>44468</v>
      </c>
      <c r="B63" s="85" t="s">
        <v>34</v>
      </c>
      <c r="C63" s="85">
        <v>0</v>
      </c>
      <c r="D63" s="85">
        <v>0.48</v>
      </c>
      <c r="E63" s="85">
        <v>1.68</v>
      </c>
      <c r="F63" s="85"/>
      <c r="G63" s="85">
        <v>1.6</v>
      </c>
      <c r="H63" s="85">
        <v>0.03</v>
      </c>
      <c r="I63" s="85"/>
    </row>
    <row r="64" spans="1:9" x14ac:dyDescent="0.55000000000000004">
      <c r="A64" s="84">
        <v>44469</v>
      </c>
      <c r="B64" s="85" t="s">
        <v>34</v>
      </c>
      <c r="C64" s="85">
        <v>0</v>
      </c>
      <c r="D64" s="85">
        <v>0.5</v>
      </c>
      <c r="E64" s="85">
        <v>1.85</v>
      </c>
      <c r="F64" s="85">
        <v>1.27</v>
      </c>
      <c r="G64" s="85">
        <v>1.75</v>
      </c>
      <c r="H64" s="85">
        <v>0.03</v>
      </c>
      <c r="I64" s="85"/>
    </row>
    <row r="65" spans="1:9" x14ac:dyDescent="0.55000000000000004">
      <c r="A65" s="84">
        <v>44470</v>
      </c>
      <c r="B65" s="85" t="s">
        <v>34</v>
      </c>
      <c r="C65" s="85">
        <v>0</v>
      </c>
      <c r="D65" s="85">
        <v>0.53</v>
      </c>
      <c r="E65" s="85">
        <v>2.04</v>
      </c>
      <c r="F65" s="85">
        <v>1.5</v>
      </c>
      <c r="G65" s="85">
        <v>1.84</v>
      </c>
      <c r="H65" s="85">
        <v>0.03</v>
      </c>
      <c r="I65" s="85"/>
    </row>
    <row r="66" spans="1:9" x14ac:dyDescent="0.55000000000000004">
      <c r="A66" s="84">
        <v>44471</v>
      </c>
      <c r="B66" s="85" t="s">
        <v>34</v>
      </c>
      <c r="C66" s="85">
        <v>0</v>
      </c>
      <c r="D66" s="85">
        <v>0.53</v>
      </c>
      <c r="E66" s="85">
        <v>2.12</v>
      </c>
      <c r="F66" s="85">
        <v>1.78</v>
      </c>
      <c r="G66" s="85">
        <v>1.89</v>
      </c>
      <c r="H66" s="85">
        <v>0.03</v>
      </c>
      <c r="I66" s="85"/>
    </row>
    <row r="67" spans="1:9" x14ac:dyDescent="0.55000000000000004">
      <c r="A67" s="84">
        <v>44472</v>
      </c>
      <c r="B67" s="85" t="s">
        <v>34</v>
      </c>
      <c r="C67" s="85">
        <v>0</v>
      </c>
      <c r="D67" s="85">
        <v>0.53</v>
      </c>
      <c r="E67" s="85">
        <v>2.16</v>
      </c>
      <c r="F67" s="85">
        <v>1.91</v>
      </c>
      <c r="G67" s="85">
        <v>1.92</v>
      </c>
      <c r="H67" s="85">
        <v>0.03</v>
      </c>
      <c r="I67" s="85"/>
    </row>
    <row r="68" spans="1:9" x14ac:dyDescent="0.55000000000000004">
      <c r="A68" s="84">
        <v>44473</v>
      </c>
      <c r="B68" s="85" t="s">
        <v>34</v>
      </c>
      <c r="C68" s="85">
        <v>0</v>
      </c>
      <c r="D68" s="85">
        <v>0.55000000000000004</v>
      </c>
      <c r="E68" s="85">
        <v>2.2999999999999998</v>
      </c>
      <c r="F68" s="85">
        <v>2.1</v>
      </c>
      <c r="G68" s="85">
        <v>2</v>
      </c>
      <c r="H68" s="85">
        <v>0.03</v>
      </c>
      <c r="I68" s="85"/>
    </row>
    <row r="69" spans="1:9" x14ac:dyDescent="0.55000000000000004">
      <c r="A69" s="84">
        <v>44474</v>
      </c>
      <c r="B69" s="85" t="s">
        <v>34</v>
      </c>
      <c r="C69" s="85">
        <v>0</v>
      </c>
      <c r="D69" s="85">
        <v>0.56000000000000005</v>
      </c>
      <c r="E69" s="85">
        <v>2.46</v>
      </c>
      <c r="F69" s="85">
        <v>2.33</v>
      </c>
      <c r="G69" s="85">
        <v>2.11</v>
      </c>
      <c r="H69" s="85">
        <v>0.03</v>
      </c>
      <c r="I69" s="85"/>
    </row>
    <row r="70" spans="1:9" x14ac:dyDescent="0.55000000000000004">
      <c r="A70" s="84">
        <v>44475</v>
      </c>
      <c r="B70" s="85" t="s">
        <v>34</v>
      </c>
      <c r="C70" s="85">
        <v>0</v>
      </c>
      <c r="D70" s="85">
        <v>0.68</v>
      </c>
      <c r="E70" s="85">
        <v>2.62</v>
      </c>
      <c r="F70" s="85">
        <v>2.56</v>
      </c>
      <c r="G70" s="85">
        <v>2.2000000000000002</v>
      </c>
      <c r="H70" s="85">
        <v>0.03</v>
      </c>
      <c r="I70" s="85"/>
    </row>
    <row r="71" spans="1:9" x14ac:dyDescent="0.55000000000000004">
      <c r="A71" s="84">
        <v>44476</v>
      </c>
      <c r="B71" s="85">
        <v>0</v>
      </c>
      <c r="C71" s="85">
        <v>0.01</v>
      </c>
      <c r="D71" s="85">
        <v>0.71</v>
      </c>
      <c r="E71" s="85">
        <v>2.77</v>
      </c>
      <c r="F71" s="85">
        <v>2.82</v>
      </c>
      <c r="G71" s="85">
        <v>2.29</v>
      </c>
      <c r="H71" s="85">
        <v>0.03</v>
      </c>
      <c r="I71" s="85"/>
    </row>
    <row r="72" spans="1:9" x14ac:dyDescent="0.55000000000000004">
      <c r="A72" s="84">
        <v>44477</v>
      </c>
      <c r="B72" s="85">
        <v>0</v>
      </c>
      <c r="C72" s="85">
        <v>0.01</v>
      </c>
      <c r="D72" s="85">
        <v>0.75</v>
      </c>
      <c r="E72" s="85">
        <v>2.94</v>
      </c>
      <c r="F72" s="85">
        <v>3.08</v>
      </c>
      <c r="G72" s="85">
        <v>2.39</v>
      </c>
      <c r="H72" s="85">
        <v>0.03</v>
      </c>
      <c r="I72" s="85"/>
    </row>
    <row r="73" spans="1:9" x14ac:dyDescent="0.55000000000000004">
      <c r="A73" s="84">
        <v>44478</v>
      </c>
      <c r="B73" s="85">
        <v>0</v>
      </c>
      <c r="C73" s="85">
        <v>0.01</v>
      </c>
      <c r="D73" s="85">
        <v>0.76</v>
      </c>
      <c r="E73" s="85">
        <v>3.01</v>
      </c>
      <c r="F73" s="85">
        <v>3.45</v>
      </c>
      <c r="G73" s="85">
        <v>2.44</v>
      </c>
      <c r="H73" s="85">
        <v>0.03</v>
      </c>
      <c r="I73" s="85"/>
    </row>
    <row r="74" spans="1:9" x14ac:dyDescent="0.55000000000000004">
      <c r="A74" s="84">
        <v>44479</v>
      </c>
      <c r="B74" s="85">
        <v>0</v>
      </c>
      <c r="C74" s="85">
        <v>0.01</v>
      </c>
      <c r="D74" s="85">
        <v>0.76</v>
      </c>
      <c r="E74" s="85">
        <v>3.04</v>
      </c>
      <c r="F74" s="85">
        <v>3.58</v>
      </c>
      <c r="G74" s="85">
        <v>2.4700000000000002</v>
      </c>
      <c r="H74" s="85">
        <v>0.03</v>
      </c>
      <c r="I74" s="85"/>
    </row>
    <row r="75" spans="1:9" x14ac:dyDescent="0.55000000000000004">
      <c r="A75" s="84">
        <v>44480</v>
      </c>
      <c r="B75" s="85">
        <v>0</v>
      </c>
      <c r="C75" s="85">
        <v>0.01</v>
      </c>
      <c r="D75" s="85">
        <v>0.76</v>
      </c>
      <c r="E75" s="85">
        <v>3.17</v>
      </c>
      <c r="F75" s="85">
        <v>3.77</v>
      </c>
      <c r="G75" s="85">
        <v>2.54</v>
      </c>
      <c r="H75" s="85">
        <v>0.04</v>
      </c>
      <c r="I75" s="85"/>
    </row>
    <row r="76" spans="1:9" x14ac:dyDescent="0.55000000000000004">
      <c r="A76" s="84">
        <v>44481</v>
      </c>
      <c r="B76" s="85">
        <v>0</v>
      </c>
      <c r="C76" s="85">
        <v>0.01</v>
      </c>
      <c r="D76" s="85">
        <v>0.81</v>
      </c>
      <c r="E76" s="85">
        <v>3.31</v>
      </c>
      <c r="F76" s="85">
        <v>4.01</v>
      </c>
      <c r="G76" s="85">
        <v>2.63</v>
      </c>
      <c r="H76" s="85">
        <v>0.04</v>
      </c>
      <c r="I76" s="85"/>
    </row>
    <row r="77" spans="1:9" x14ac:dyDescent="0.55000000000000004">
      <c r="A77" s="84">
        <v>44482</v>
      </c>
      <c r="B77" s="85">
        <v>0.01</v>
      </c>
      <c r="C77" s="85">
        <v>0.01</v>
      </c>
      <c r="D77" s="85">
        <v>0.88</v>
      </c>
      <c r="E77" s="85">
        <v>3.45</v>
      </c>
      <c r="F77" s="85">
        <v>4.68</v>
      </c>
      <c r="G77" s="85">
        <v>2.74</v>
      </c>
      <c r="H77" s="85">
        <v>0.04</v>
      </c>
      <c r="I77" s="85"/>
    </row>
    <row r="78" spans="1:9" x14ac:dyDescent="0.55000000000000004">
      <c r="A78" s="84">
        <v>44483</v>
      </c>
      <c r="B78" s="85">
        <v>0.01</v>
      </c>
      <c r="C78" s="85">
        <v>0.01</v>
      </c>
      <c r="D78" s="85">
        <v>0.93</v>
      </c>
      <c r="E78" s="85">
        <v>3.58</v>
      </c>
      <c r="F78" s="85">
        <v>5.03</v>
      </c>
      <c r="G78" s="85">
        <v>2.84</v>
      </c>
      <c r="H78" s="85">
        <v>0.05</v>
      </c>
      <c r="I78" s="85"/>
    </row>
    <row r="79" spans="1:9" x14ac:dyDescent="0.55000000000000004">
      <c r="A79" s="84">
        <v>44484</v>
      </c>
      <c r="B79" s="85">
        <v>0.01</v>
      </c>
      <c r="C79" s="85">
        <v>0.01</v>
      </c>
      <c r="D79" s="85">
        <v>0.98</v>
      </c>
      <c r="E79" s="85">
        <v>3.74</v>
      </c>
      <c r="F79" s="85">
        <v>5.36</v>
      </c>
      <c r="G79" s="85">
        <v>2.95</v>
      </c>
      <c r="H79" s="85">
        <v>0.05</v>
      </c>
      <c r="I79" s="85"/>
    </row>
    <row r="80" spans="1:9" x14ac:dyDescent="0.55000000000000004">
      <c r="A80" s="84">
        <v>44485</v>
      </c>
      <c r="B80" s="85">
        <v>0.01</v>
      </c>
      <c r="C80" s="85">
        <v>0.01</v>
      </c>
      <c r="D80" s="85">
        <v>0.99</v>
      </c>
      <c r="E80" s="85">
        <v>3.8</v>
      </c>
      <c r="F80" s="85">
        <v>5.81</v>
      </c>
      <c r="G80" s="85">
        <v>3</v>
      </c>
      <c r="H80" s="85">
        <v>0.05</v>
      </c>
      <c r="I80" s="85"/>
    </row>
    <row r="81" spans="1:9" x14ac:dyDescent="0.55000000000000004">
      <c r="A81" s="84">
        <v>44486</v>
      </c>
      <c r="B81" s="85">
        <v>0.01</v>
      </c>
      <c r="C81" s="85">
        <v>0.01</v>
      </c>
      <c r="D81" s="85">
        <v>0.99</v>
      </c>
      <c r="E81" s="85">
        <v>3.84</v>
      </c>
      <c r="F81" s="85">
        <v>5.98</v>
      </c>
      <c r="G81" s="85">
        <v>3.03</v>
      </c>
      <c r="H81" s="85">
        <v>0.05</v>
      </c>
      <c r="I81" s="85"/>
    </row>
    <row r="82" spans="1:9" x14ac:dyDescent="0.55000000000000004">
      <c r="A82" s="84">
        <v>44487</v>
      </c>
      <c r="B82" s="85">
        <v>0.01</v>
      </c>
      <c r="C82" s="85">
        <v>0.01</v>
      </c>
      <c r="D82" s="85">
        <v>1.06</v>
      </c>
      <c r="E82" s="85">
        <v>3.96</v>
      </c>
      <c r="F82" s="85">
        <v>6.24</v>
      </c>
      <c r="G82" s="85">
        <v>3.12</v>
      </c>
      <c r="H82" s="85">
        <v>0.06</v>
      </c>
      <c r="I82" s="85"/>
    </row>
    <row r="83" spans="1:9" x14ac:dyDescent="0.55000000000000004">
      <c r="A83" s="84">
        <v>44488</v>
      </c>
      <c r="B83" s="85">
        <v>0.01</v>
      </c>
      <c r="C83" s="85">
        <v>0.01</v>
      </c>
      <c r="D83" s="85">
        <v>1.1100000000000001</v>
      </c>
      <c r="E83" s="85">
        <v>4.09</v>
      </c>
      <c r="F83" s="85">
        <v>6.58</v>
      </c>
      <c r="G83" s="85">
        <v>3.21</v>
      </c>
      <c r="H83" s="85">
        <v>0.06</v>
      </c>
      <c r="I83" s="85"/>
    </row>
    <row r="84" spans="1:9" x14ac:dyDescent="0.55000000000000004">
      <c r="A84" s="84">
        <v>44489</v>
      </c>
      <c r="B84" s="85">
        <v>0.02</v>
      </c>
      <c r="C84" s="85">
        <v>0.01</v>
      </c>
      <c r="D84" s="85">
        <v>1.1499999999999999</v>
      </c>
      <c r="E84" s="85">
        <v>4.22</v>
      </c>
      <c r="F84" s="85">
        <v>6.96</v>
      </c>
      <c r="G84" s="85">
        <v>3.32</v>
      </c>
      <c r="H84" s="85">
        <v>0.06</v>
      </c>
      <c r="I84" s="85"/>
    </row>
    <row r="85" spans="1:9" x14ac:dyDescent="0.55000000000000004">
      <c r="A85" s="84">
        <v>44490</v>
      </c>
      <c r="B85" s="85">
        <v>0.02</v>
      </c>
      <c r="C85" s="85">
        <v>0.01</v>
      </c>
      <c r="D85" s="85">
        <v>1.2</v>
      </c>
      <c r="E85" s="85">
        <v>4.3600000000000003</v>
      </c>
      <c r="F85" s="85">
        <v>7.85</v>
      </c>
      <c r="G85" s="85">
        <v>3.46</v>
      </c>
      <c r="H85" s="85">
        <v>0.06</v>
      </c>
      <c r="I85" s="85"/>
    </row>
    <row r="86" spans="1:9" x14ac:dyDescent="0.55000000000000004">
      <c r="A86" s="84">
        <v>44491</v>
      </c>
      <c r="B86" s="85">
        <v>0.02</v>
      </c>
      <c r="C86" s="85">
        <v>0.01</v>
      </c>
      <c r="D86" s="85">
        <v>1.25</v>
      </c>
      <c r="E86" s="85">
        <v>4.6100000000000003</v>
      </c>
      <c r="F86" s="85">
        <v>8.2899999999999991</v>
      </c>
      <c r="G86" s="85">
        <v>3.61</v>
      </c>
      <c r="H86" s="85">
        <v>0.06</v>
      </c>
      <c r="I86" s="85"/>
    </row>
    <row r="87" spans="1:9" x14ac:dyDescent="0.55000000000000004">
      <c r="A87" s="84">
        <v>44492</v>
      </c>
      <c r="B87" s="85">
        <v>0.03</v>
      </c>
      <c r="C87" s="85">
        <v>0.01</v>
      </c>
      <c r="D87" s="85">
        <v>1.26</v>
      </c>
      <c r="E87" s="85">
        <v>4.7699999999999996</v>
      </c>
      <c r="F87" s="85">
        <v>8.84</v>
      </c>
      <c r="G87" s="85">
        <v>3.7</v>
      </c>
      <c r="H87" s="85">
        <v>7.0000000000000007E-2</v>
      </c>
      <c r="I87" s="85"/>
    </row>
    <row r="88" spans="1:9" x14ac:dyDescent="0.55000000000000004">
      <c r="A88" s="84">
        <v>44493</v>
      </c>
      <c r="B88" s="85">
        <v>0.03</v>
      </c>
      <c r="C88" s="85">
        <v>0.01</v>
      </c>
      <c r="D88" s="85">
        <v>1.27</v>
      </c>
      <c r="E88" s="85">
        <v>4.8600000000000003</v>
      </c>
      <c r="F88" s="85">
        <v>9.09</v>
      </c>
      <c r="G88" s="85">
        <v>3.75</v>
      </c>
      <c r="H88" s="85">
        <v>7.0000000000000007E-2</v>
      </c>
      <c r="I88" s="85"/>
    </row>
    <row r="89" spans="1:9" x14ac:dyDescent="0.55000000000000004">
      <c r="A89" s="84">
        <v>44494</v>
      </c>
      <c r="B89" s="85">
        <v>0.03</v>
      </c>
      <c r="C89" s="85">
        <v>0.01</v>
      </c>
      <c r="D89" s="85">
        <v>1.33</v>
      </c>
      <c r="E89" s="85">
        <v>5.16</v>
      </c>
      <c r="F89" s="85">
        <v>9.44</v>
      </c>
      <c r="G89" s="85">
        <v>3.97</v>
      </c>
      <c r="H89" s="85">
        <v>7.0000000000000007E-2</v>
      </c>
      <c r="I89" s="85"/>
    </row>
    <row r="90" spans="1:9" x14ac:dyDescent="0.55000000000000004">
      <c r="A90" s="84">
        <v>44495</v>
      </c>
      <c r="B90" s="85">
        <v>0.03</v>
      </c>
      <c r="C90" s="85">
        <v>0.01</v>
      </c>
      <c r="D90" s="85">
        <v>1.39</v>
      </c>
      <c r="E90" s="85">
        <v>5.48</v>
      </c>
      <c r="F90" s="85">
        <v>9.83</v>
      </c>
      <c r="G90" s="85">
        <v>4.1500000000000004</v>
      </c>
      <c r="H90" s="85">
        <v>7.0000000000000007E-2</v>
      </c>
      <c r="I90" s="85"/>
    </row>
    <row r="91" spans="1:9" x14ac:dyDescent="0.55000000000000004">
      <c r="A91" s="84">
        <v>44496</v>
      </c>
      <c r="B91" s="85">
        <v>0.04</v>
      </c>
      <c r="C91" s="85">
        <v>0.02</v>
      </c>
      <c r="D91" s="85">
        <v>1.43</v>
      </c>
      <c r="E91" s="85">
        <v>5.82</v>
      </c>
      <c r="F91" s="85">
        <v>10.26</v>
      </c>
      <c r="G91" s="85">
        <v>4.3499999999999996</v>
      </c>
      <c r="H91" s="85">
        <v>7.0000000000000007E-2</v>
      </c>
      <c r="I91" s="85"/>
    </row>
    <row r="92" spans="1:9" x14ac:dyDescent="0.55000000000000004">
      <c r="A92" s="84">
        <v>44497</v>
      </c>
      <c r="B92" s="85">
        <v>0.04</v>
      </c>
      <c r="C92" s="85">
        <v>0.02</v>
      </c>
      <c r="D92" s="85">
        <v>1.48</v>
      </c>
      <c r="E92" s="85">
        <v>6.15</v>
      </c>
      <c r="F92" s="85">
        <v>10.69</v>
      </c>
      <c r="G92" s="85">
        <v>4.54</v>
      </c>
      <c r="H92" s="85">
        <v>0.08</v>
      </c>
      <c r="I92" s="85"/>
    </row>
    <row r="93" spans="1:9" x14ac:dyDescent="0.55000000000000004">
      <c r="A93" s="84">
        <v>44498</v>
      </c>
      <c r="B93" s="85">
        <v>0.05</v>
      </c>
      <c r="C93" s="85">
        <v>0.02</v>
      </c>
      <c r="D93" s="85">
        <v>1.51</v>
      </c>
      <c r="E93" s="85">
        <v>6.52</v>
      </c>
      <c r="F93" s="85">
        <v>11.11</v>
      </c>
      <c r="G93" s="85">
        <v>4.7300000000000004</v>
      </c>
      <c r="H93" s="85">
        <v>0.08</v>
      </c>
      <c r="I93" s="85"/>
    </row>
    <row r="94" spans="1:9" x14ac:dyDescent="0.55000000000000004">
      <c r="A94" s="84">
        <v>44499</v>
      </c>
      <c r="B94" s="85">
        <v>7.0000000000000007E-2</v>
      </c>
      <c r="C94" s="85">
        <v>0.03</v>
      </c>
      <c r="D94" s="85">
        <v>1.53</v>
      </c>
      <c r="E94" s="85">
        <v>6.68</v>
      </c>
      <c r="F94" s="85">
        <v>11.66</v>
      </c>
      <c r="G94" s="85">
        <v>4.83</v>
      </c>
      <c r="H94" s="85">
        <v>0.08</v>
      </c>
      <c r="I94" s="85"/>
    </row>
    <row r="95" spans="1:9" x14ac:dyDescent="0.55000000000000004">
      <c r="A95" s="84">
        <v>44500</v>
      </c>
      <c r="B95" s="85">
        <v>0.08</v>
      </c>
      <c r="C95" s="85">
        <v>0.03</v>
      </c>
      <c r="D95" s="85">
        <v>1.53</v>
      </c>
      <c r="E95" s="85">
        <v>6.76</v>
      </c>
      <c r="F95" s="85">
        <v>11.9</v>
      </c>
      <c r="G95" s="85">
        <v>4.8899999999999997</v>
      </c>
      <c r="H95" s="85">
        <v>0.08</v>
      </c>
      <c r="I95" s="85"/>
    </row>
    <row r="96" spans="1:9" x14ac:dyDescent="0.55000000000000004">
      <c r="A96" s="84">
        <v>44501</v>
      </c>
      <c r="B96" s="85">
        <v>0.18</v>
      </c>
      <c r="C96" s="85">
        <v>0.03</v>
      </c>
      <c r="D96" s="85">
        <v>1.61</v>
      </c>
      <c r="E96" s="85">
        <v>7.06</v>
      </c>
      <c r="F96" s="85">
        <v>12.25</v>
      </c>
      <c r="G96" s="85">
        <v>5.0199999999999996</v>
      </c>
      <c r="H96" s="85">
        <v>0.09</v>
      </c>
      <c r="I96" s="85"/>
    </row>
    <row r="97" spans="1:9" x14ac:dyDescent="0.55000000000000004">
      <c r="A97" s="84">
        <v>44502</v>
      </c>
      <c r="B97" s="85">
        <v>0.28000000000000003</v>
      </c>
      <c r="C97" s="85">
        <v>0.04</v>
      </c>
      <c r="D97" s="85">
        <v>1.68</v>
      </c>
      <c r="E97" s="85">
        <v>7.37</v>
      </c>
      <c r="F97" s="85">
        <v>12.69</v>
      </c>
      <c r="G97" s="85">
        <v>5.22</v>
      </c>
      <c r="H97" s="85">
        <v>0.09</v>
      </c>
      <c r="I97" s="85"/>
    </row>
    <row r="98" spans="1:9" x14ac:dyDescent="0.55000000000000004">
      <c r="A98" s="84">
        <v>44503</v>
      </c>
      <c r="B98" s="85">
        <v>0.39</v>
      </c>
      <c r="C98" s="85">
        <v>0.05</v>
      </c>
      <c r="D98" s="85">
        <v>1.75</v>
      </c>
      <c r="E98" s="85">
        <v>7.69</v>
      </c>
      <c r="F98" s="85">
        <v>13.21</v>
      </c>
      <c r="G98" s="85">
        <v>5.43</v>
      </c>
      <c r="H98" s="85">
        <v>0.09</v>
      </c>
      <c r="I98" s="85"/>
    </row>
    <row r="99" spans="1:9" x14ac:dyDescent="0.55000000000000004">
      <c r="A99" s="84">
        <v>44504</v>
      </c>
      <c r="B99" s="85">
        <v>0.49</v>
      </c>
      <c r="C99" s="85">
        <v>0.05</v>
      </c>
      <c r="D99" s="85">
        <v>1.81</v>
      </c>
      <c r="E99" s="85">
        <v>8.02</v>
      </c>
      <c r="F99" s="85">
        <v>13.7</v>
      </c>
      <c r="G99" s="85">
        <v>5.64</v>
      </c>
      <c r="H99" s="85">
        <v>0.09</v>
      </c>
      <c r="I99" s="85"/>
    </row>
    <row r="100" spans="1:9" x14ac:dyDescent="0.55000000000000004">
      <c r="A100" s="84">
        <v>44505</v>
      </c>
      <c r="B100" s="85">
        <v>0.57999999999999996</v>
      </c>
      <c r="C100" s="85">
        <v>0.06</v>
      </c>
      <c r="D100" s="85">
        <v>1.87</v>
      </c>
      <c r="E100" s="85">
        <v>8.4</v>
      </c>
      <c r="F100" s="85">
        <v>14.18</v>
      </c>
      <c r="G100" s="85">
        <v>5.86</v>
      </c>
      <c r="H100" s="85">
        <v>0.09</v>
      </c>
      <c r="I100" s="85"/>
    </row>
    <row r="101" spans="1:9" x14ac:dyDescent="0.55000000000000004">
      <c r="A101" s="84">
        <v>44506</v>
      </c>
      <c r="B101" s="85">
        <v>0.67</v>
      </c>
      <c r="C101" s="85">
        <v>7.0000000000000007E-2</v>
      </c>
      <c r="D101" s="85">
        <v>1.89</v>
      </c>
      <c r="E101" s="85">
        <v>8.5500000000000007</v>
      </c>
      <c r="F101" s="85">
        <v>14.8</v>
      </c>
      <c r="G101" s="85">
        <v>5.97</v>
      </c>
      <c r="H101" s="85">
        <v>0.09</v>
      </c>
      <c r="I101" s="85"/>
    </row>
    <row r="102" spans="1:9" x14ac:dyDescent="0.55000000000000004">
      <c r="A102" s="84">
        <v>44507</v>
      </c>
      <c r="B102" s="85">
        <v>0.69</v>
      </c>
      <c r="C102" s="85">
        <v>7.0000000000000007E-2</v>
      </c>
      <c r="D102" s="85">
        <v>1.9</v>
      </c>
      <c r="E102" s="85">
        <v>8.6300000000000008</v>
      </c>
      <c r="F102" s="85">
        <v>15.1</v>
      </c>
      <c r="G102" s="85">
        <v>6.05</v>
      </c>
      <c r="H102" s="85">
        <v>0.09</v>
      </c>
      <c r="I102" s="85"/>
    </row>
    <row r="103" spans="1:9" x14ac:dyDescent="0.55000000000000004">
      <c r="A103" s="84">
        <v>44508</v>
      </c>
      <c r="B103" s="85">
        <v>0.74</v>
      </c>
      <c r="C103" s="85">
        <v>7.0000000000000007E-2</v>
      </c>
      <c r="D103" s="85">
        <v>1.98</v>
      </c>
      <c r="E103" s="85">
        <v>8.8800000000000008</v>
      </c>
      <c r="F103" s="85">
        <v>15.51</v>
      </c>
      <c r="G103" s="85">
        <v>6.23</v>
      </c>
      <c r="H103" s="85">
        <v>0.09</v>
      </c>
      <c r="I103" s="85"/>
    </row>
    <row r="104" spans="1:9" x14ac:dyDescent="0.55000000000000004">
      <c r="A104" s="84">
        <v>44509</v>
      </c>
      <c r="B104" s="85">
        <v>0.8</v>
      </c>
      <c r="C104" s="85">
        <v>0.08</v>
      </c>
      <c r="D104" s="85">
        <v>2.08</v>
      </c>
      <c r="E104" s="85">
        <v>9.17</v>
      </c>
      <c r="F104" s="85">
        <v>16.010000000000002</v>
      </c>
      <c r="G104" s="85">
        <v>6.46</v>
      </c>
      <c r="H104" s="85">
        <v>0.1</v>
      </c>
      <c r="I104" s="85"/>
    </row>
    <row r="105" spans="1:9" x14ac:dyDescent="0.55000000000000004">
      <c r="A105" s="84">
        <v>44510</v>
      </c>
      <c r="B105" s="85">
        <v>0.86</v>
      </c>
      <c r="C105" s="85">
        <v>0.09</v>
      </c>
      <c r="D105" s="85">
        <v>2.15</v>
      </c>
      <c r="E105" s="85">
        <v>9.48</v>
      </c>
      <c r="F105" s="85">
        <v>16.79</v>
      </c>
      <c r="G105" s="85">
        <v>6.7</v>
      </c>
      <c r="H105" s="85">
        <v>0.1</v>
      </c>
      <c r="I105" s="85"/>
    </row>
    <row r="106" spans="1:9" x14ac:dyDescent="0.55000000000000004">
      <c r="A106" s="84">
        <v>44511</v>
      </c>
      <c r="B106" s="85">
        <v>0.92</v>
      </c>
      <c r="C106" s="85">
        <v>0.1</v>
      </c>
      <c r="D106" s="85">
        <v>2.1800000000000002</v>
      </c>
      <c r="E106" s="85">
        <v>9.75</v>
      </c>
      <c r="F106" s="85">
        <v>17.329999999999998</v>
      </c>
      <c r="G106" s="85">
        <v>6.91</v>
      </c>
      <c r="H106" s="85">
        <v>0.1</v>
      </c>
      <c r="I106" s="85"/>
    </row>
    <row r="107" spans="1:9" x14ac:dyDescent="0.55000000000000004">
      <c r="A107" s="84">
        <v>44512</v>
      </c>
      <c r="B107" s="85">
        <v>0.97</v>
      </c>
      <c r="C107" s="85">
        <v>0.11</v>
      </c>
      <c r="D107" s="85">
        <v>2.27</v>
      </c>
      <c r="E107" s="85">
        <v>10.1</v>
      </c>
      <c r="F107" s="85">
        <v>17.86</v>
      </c>
      <c r="G107" s="85">
        <v>7.16</v>
      </c>
      <c r="H107" s="85">
        <v>0.1</v>
      </c>
      <c r="I107" s="85"/>
    </row>
    <row r="108" spans="1:9" x14ac:dyDescent="0.55000000000000004">
      <c r="A108" s="84">
        <v>44513</v>
      </c>
      <c r="B108" s="85">
        <v>1</v>
      </c>
      <c r="C108" s="85">
        <v>0.12</v>
      </c>
      <c r="D108" s="85">
        <v>2.29</v>
      </c>
      <c r="E108" s="85">
        <v>10.26</v>
      </c>
      <c r="F108" s="85">
        <v>18.54</v>
      </c>
      <c r="G108" s="85">
        <v>7.28</v>
      </c>
      <c r="H108" s="85">
        <v>0.11</v>
      </c>
      <c r="I108" s="85"/>
    </row>
    <row r="109" spans="1:9" x14ac:dyDescent="0.55000000000000004">
      <c r="A109" s="84">
        <v>44514</v>
      </c>
      <c r="B109" s="85">
        <v>1.01</v>
      </c>
      <c r="C109" s="85">
        <v>0.12</v>
      </c>
      <c r="D109" s="85">
        <v>2.2999999999999998</v>
      </c>
      <c r="E109" s="85">
        <v>10.34</v>
      </c>
      <c r="F109" s="85">
        <v>18.86</v>
      </c>
      <c r="G109" s="85">
        <v>7.37</v>
      </c>
      <c r="H109" s="85">
        <v>0.11</v>
      </c>
      <c r="I109" s="85"/>
    </row>
    <row r="110" spans="1:9" x14ac:dyDescent="0.55000000000000004">
      <c r="A110" s="84">
        <v>44515</v>
      </c>
      <c r="B110" s="85">
        <v>1.05</v>
      </c>
      <c r="C110" s="85">
        <v>0.13</v>
      </c>
      <c r="D110" s="85">
        <v>2.41</v>
      </c>
      <c r="E110" s="85">
        <v>10.62</v>
      </c>
      <c r="F110" s="85">
        <v>19.28</v>
      </c>
      <c r="G110" s="85">
        <v>7.59</v>
      </c>
      <c r="H110" s="85">
        <v>0.11</v>
      </c>
      <c r="I110" s="85"/>
    </row>
    <row r="111" spans="1:9" x14ac:dyDescent="0.55000000000000004">
      <c r="A111" s="84">
        <v>44516</v>
      </c>
      <c r="B111" s="85">
        <v>1.1000000000000001</v>
      </c>
      <c r="C111" s="85">
        <v>0.14000000000000001</v>
      </c>
      <c r="D111" s="85">
        <v>2.48</v>
      </c>
      <c r="E111" s="85">
        <v>10.93</v>
      </c>
      <c r="F111" s="85">
        <v>19.79</v>
      </c>
      <c r="G111" s="85">
        <v>7.83</v>
      </c>
      <c r="H111" s="85">
        <v>0.11</v>
      </c>
      <c r="I111" s="85"/>
    </row>
    <row r="112" spans="1:9" x14ac:dyDescent="0.55000000000000004">
      <c r="A112" s="84">
        <v>44517</v>
      </c>
      <c r="B112" s="85">
        <v>1.1599999999999999</v>
      </c>
      <c r="C112" s="85">
        <v>0.15</v>
      </c>
      <c r="D112" s="85">
        <v>2.54</v>
      </c>
      <c r="E112" s="85">
        <v>11.26</v>
      </c>
      <c r="F112" s="85">
        <v>20.350000000000001</v>
      </c>
      <c r="G112" s="85">
        <v>8.11</v>
      </c>
      <c r="H112" s="85">
        <v>0.11</v>
      </c>
      <c r="I112" s="85"/>
    </row>
    <row r="113" spans="1:9" x14ac:dyDescent="0.55000000000000004">
      <c r="A113" s="84">
        <v>44518</v>
      </c>
      <c r="B113" s="85">
        <v>1.21</v>
      </c>
      <c r="C113" s="85">
        <v>0.16</v>
      </c>
      <c r="D113" s="85">
        <v>2.62</v>
      </c>
      <c r="E113" s="85">
        <v>11.59</v>
      </c>
      <c r="F113" s="85">
        <v>20.92</v>
      </c>
      <c r="G113" s="85">
        <v>8.3800000000000008</v>
      </c>
      <c r="H113" s="85">
        <v>0.11</v>
      </c>
      <c r="I113" s="85"/>
    </row>
    <row r="114" spans="1:9" x14ac:dyDescent="0.55000000000000004">
      <c r="A114" s="84">
        <v>44519</v>
      </c>
      <c r="B114" s="85">
        <v>1.26</v>
      </c>
      <c r="C114" s="85">
        <v>0.17</v>
      </c>
      <c r="D114" s="85">
        <v>2.69</v>
      </c>
      <c r="E114" s="85">
        <v>11.98</v>
      </c>
      <c r="F114" s="85">
        <v>21.45</v>
      </c>
      <c r="G114" s="85">
        <v>8.69</v>
      </c>
      <c r="H114" s="85">
        <v>0.11</v>
      </c>
      <c r="I114" s="85"/>
    </row>
    <row r="115" spans="1:9" x14ac:dyDescent="0.55000000000000004">
      <c r="A115" s="84">
        <v>44520</v>
      </c>
      <c r="B115" s="85">
        <v>1.29</v>
      </c>
      <c r="C115" s="85">
        <v>0.18</v>
      </c>
      <c r="D115" s="85">
        <v>2.7</v>
      </c>
      <c r="E115" s="85">
        <v>12.19</v>
      </c>
      <c r="F115" s="85">
        <v>22.13</v>
      </c>
      <c r="G115" s="85">
        <v>8.84</v>
      </c>
      <c r="H115" s="85">
        <v>0.11</v>
      </c>
      <c r="I115" s="85"/>
    </row>
    <row r="116" spans="1:9" x14ac:dyDescent="0.55000000000000004">
      <c r="A116" s="84">
        <v>44521</v>
      </c>
      <c r="B116" s="85">
        <v>1.29</v>
      </c>
      <c r="C116" s="85">
        <v>0.18</v>
      </c>
      <c r="D116" s="85">
        <v>2.71</v>
      </c>
      <c r="E116" s="85">
        <v>12.3</v>
      </c>
      <c r="F116" s="85">
        <v>22.48</v>
      </c>
      <c r="G116" s="85">
        <v>8.9499999999999993</v>
      </c>
      <c r="H116" s="85">
        <v>0.13</v>
      </c>
      <c r="I116" s="85"/>
    </row>
    <row r="117" spans="1:9" x14ac:dyDescent="0.55000000000000004">
      <c r="A117" s="84">
        <v>44522</v>
      </c>
      <c r="B117" s="85">
        <v>1.34</v>
      </c>
      <c r="C117" s="85">
        <v>0.19</v>
      </c>
      <c r="D117" s="85">
        <v>2.82</v>
      </c>
      <c r="E117" s="85">
        <v>12.65</v>
      </c>
      <c r="F117" s="85">
        <v>22.93</v>
      </c>
      <c r="G117" s="85">
        <v>9.2100000000000009</v>
      </c>
      <c r="H117" s="85">
        <v>0.13</v>
      </c>
      <c r="I117" s="85"/>
    </row>
    <row r="118" spans="1:9" x14ac:dyDescent="0.55000000000000004">
      <c r="A118" s="84">
        <v>44523</v>
      </c>
      <c r="B118" s="85">
        <v>1.4</v>
      </c>
      <c r="C118" s="85">
        <v>0.2</v>
      </c>
      <c r="D118" s="85">
        <v>2.85</v>
      </c>
      <c r="E118" s="85">
        <v>12.99</v>
      </c>
      <c r="F118" s="85">
        <v>23.46</v>
      </c>
      <c r="G118" s="85">
        <v>9.5</v>
      </c>
      <c r="H118" s="85">
        <v>0.13</v>
      </c>
      <c r="I118" s="85"/>
    </row>
    <row r="119" spans="1:9" x14ac:dyDescent="0.55000000000000004">
      <c r="A119" s="84">
        <v>44524</v>
      </c>
      <c r="B119" s="85">
        <v>1.46</v>
      </c>
      <c r="C119" s="85">
        <v>0.22</v>
      </c>
      <c r="D119" s="85">
        <v>2.96</v>
      </c>
      <c r="E119" s="85">
        <v>13.24</v>
      </c>
      <c r="F119" s="85">
        <v>24.02</v>
      </c>
      <c r="G119" s="85">
        <v>9.7799999999999994</v>
      </c>
      <c r="H119" s="85">
        <v>0.13</v>
      </c>
      <c r="I119" s="85"/>
    </row>
    <row r="120" spans="1:9" x14ac:dyDescent="0.55000000000000004">
      <c r="A120" s="84">
        <v>44525</v>
      </c>
      <c r="B120" s="85">
        <v>1.51</v>
      </c>
      <c r="C120" s="85">
        <v>0.24</v>
      </c>
      <c r="D120" s="85">
        <v>3.03</v>
      </c>
      <c r="E120" s="85">
        <v>13.24</v>
      </c>
      <c r="F120" s="85">
        <v>24.6</v>
      </c>
      <c r="G120" s="85">
        <v>10.06</v>
      </c>
      <c r="H120" s="85">
        <v>0.13</v>
      </c>
      <c r="I120" s="85"/>
    </row>
    <row r="121" spans="1:9" x14ac:dyDescent="0.55000000000000004">
      <c r="A121" s="84">
        <v>44526</v>
      </c>
      <c r="B121" s="85">
        <v>1.57</v>
      </c>
      <c r="C121" s="85">
        <v>0.34</v>
      </c>
      <c r="D121" s="85">
        <v>3.11</v>
      </c>
      <c r="E121" s="85">
        <v>13.46</v>
      </c>
      <c r="F121" s="85">
        <v>25.14</v>
      </c>
      <c r="G121" s="85">
        <v>10.38</v>
      </c>
      <c r="H121" s="85">
        <v>0.13</v>
      </c>
      <c r="I121" s="85"/>
    </row>
    <row r="122" spans="1:9" x14ac:dyDescent="0.55000000000000004">
      <c r="A122" s="84">
        <v>44527</v>
      </c>
      <c r="B122" s="85">
        <v>1.6</v>
      </c>
      <c r="C122" s="85">
        <v>0.43</v>
      </c>
      <c r="D122" s="85">
        <v>3.12</v>
      </c>
      <c r="E122" s="85">
        <v>13.6</v>
      </c>
      <c r="F122" s="85">
        <v>25.82</v>
      </c>
      <c r="G122" s="85">
        <v>10.6</v>
      </c>
      <c r="H122" s="85">
        <v>0.14000000000000001</v>
      </c>
      <c r="I122" s="85"/>
    </row>
    <row r="123" spans="1:9" x14ac:dyDescent="0.55000000000000004">
      <c r="A123" s="84">
        <v>44528</v>
      </c>
      <c r="B123" s="85">
        <v>1.61</v>
      </c>
      <c r="C123" s="85">
        <v>0.48</v>
      </c>
      <c r="D123" s="85">
        <v>3.13</v>
      </c>
      <c r="E123" s="85">
        <v>13.69</v>
      </c>
      <c r="F123" s="85">
        <v>26.24</v>
      </c>
      <c r="G123" s="85">
        <v>10.73</v>
      </c>
      <c r="H123" s="85">
        <v>0.14000000000000001</v>
      </c>
      <c r="I123" s="85"/>
    </row>
    <row r="124" spans="1:9" x14ac:dyDescent="0.55000000000000004">
      <c r="A124" s="84">
        <v>44529</v>
      </c>
      <c r="B124" s="85">
        <v>1.67</v>
      </c>
      <c r="C124" s="85">
        <v>0.94</v>
      </c>
      <c r="D124" s="85">
        <v>3.25</v>
      </c>
      <c r="E124" s="85">
        <v>13.98</v>
      </c>
      <c r="F124" s="85">
        <v>26.71</v>
      </c>
      <c r="G124" s="85">
        <v>11.03</v>
      </c>
      <c r="H124" s="85">
        <v>0.15</v>
      </c>
      <c r="I124" s="85"/>
    </row>
    <row r="125" spans="1:9" x14ac:dyDescent="0.55000000000000004">
      <c r="A125" s="84">
        <v>44530</v>
      </c>
      <c r="B125" s="85">
        <v>1.74</v>
      </c>
      <c r="C125" s="85">
        <v>1.32</v>
      </c>
      <c r="D125" s="85">
        <v>3.32</v>
      </c>
      <c r="E125" s="85">
        <v>14.32</v>
      </c>
      <c r="F125" s="85">
        <v>27.28</v>
      </c>
      <c r="G125" s="85">
        <v>11.43</v>
      </c>
      <c r="H125" s="85">
        <v>0.15</v>
      </c>
      <c r="I125" s="85"/>
    </row>
    <row r="126" spans="1:9" x14ac:dyDescent="0.55000000000000004">
      <c r="A126" s="84">
        <v>44531</v>
      </c>
      <c r="B126" s="85">
        <v>1.82</v>
      </c>
      <c r="C126" s="85">
        <v>1.67</v>
      </c>
      <c r="D126" s="85">
        <v>3.43</v>
      </c>
      <c r="E126" s="85">
        <v>14.7</v>
      </c>
      <c r="F126" s="85">
        <v>27.88</v>
      </c>
      <c r="G126" s="85">
        <v>11.85</v>
      </c>
      <c r="H126" s="85">
        <v>0.15</v>
      </c>
      <c r="I126" s="85"/>
    </row>
    <row r="127" spans="1:9" x14ac:dyDescent="0.55000000000000004">
      <c r="A127" s="84">
        <v>44532</v>
      </c>
      <c r="B127" s="85">
        <v>1.92</v>
      </c>
      <c r="C127" s="85">
        <v>1.96</v>
      </c>
      <c r="D127" s="85">
        <v>3.53</v>
      </c>
      <c r="E127" s="85">
        <v>15.1</v>
      </c>
      <c r="F127" s="85">
        <v>28.5</v>
      </c>
      <c r="G127" s="85">
        <v>12.26</v>
      </c>
      <c r="H127" s="85">
        <v>0.16</v>
      </c>
      <c r="I127" s="85"/>
    </row>
    <row r="128" spans="1:9" x14ac:dyDescent="0.55000000000000004">
      <c r="A128" s="84">
        <v>44533</v>
      </c>
      <c r="B128" s="85">
        <v>2.02</v>
      </c>
      <c r="C128" s="85">
        <v>2.2400000000000002</v>
      </c>
      <c r="D128" s="85">
        <v>5.61</v>
      </c>
      <c r="E128" s="85">
        <v>15.54</v>
      </c>
      <c r="F128" s="85">
        <v>29.07</v>
      </c>
      <c r="G128" s="85">
        <v>12.79</v>
      </c>
      <c r="H128" s="85">
        <v>0.16</v>
      </c>
      <c r="I128" s="85"/>
    </row>
    <row r="129" spans="1:9" x14ac:dyDescent="0.55000000000000004">
      <c r="A129" s="84">
        <v>44534</v>
      </c>
      <c r="B129" s="85">
        <v>2.06</v>
      </c>
      <c r="C129" s="85">
        <v>2.39</v>
      </c>
      <c r="D129" s="85">
        <v>5.76</v>
      </c>
      <c r="E129" s="85">
        <v>15.76</v>
      </c>
      <c r="F129" s="85">
        <v>29.75</v>
      </c>
      <c r="G129" s="85">
        <v>13.09</v>
      </c>
      <c r="H129" s="85">
        <v>0.17</v>
      </c>
      <c r="I129" s="85"/>
    </row>
    <row r="130" spans="1:9" x14ac:dyDescent="0.55000000000000004">
      <c r="A130" s="84">
        <v>44535</v>
      </c>
      <c r="B130" s="85">
        <v>2.08</v>
      </c>
      <c r="C130" s="85">
        <v>2.44</v>
      </c>
      <c r="D130" s="85">
        <v>5.84</v>
      </c>
      <c r="E130" s="85">
        <v>15.87</v>
      </c>
      <c r="F130" s="85">
        <v>30.17</v>
      </c>
      <c r="G130" s="85">
        <v>13.25</v>
      </c>
      <c r="H130" s="85">
        <v>0.18</v>
      </c>
      <c r="I130" s="85"/>
    </row>
    <row r="131" spans="1:9" x14ac:dyDescent="0.55000000000000004">
      <c r="A131" s="84">
        <v>44536</v>
      </c>
      <c r="B131" s="85">
        <v>2.17</v>
      </c>
      <c r="C131" s="85">
        <v>2.63</v>
      </c>
      <c r="D131" s="85">
        <v>6.03</v>
      </c>
      <c r="E131" s="85">
        <v>16.2</v>
      </c>
      <c r="F131" s="85">
        <v>30.66</v>
      </c>
      <c r="G131" s="85">
        <v>13.64</v>
      </c>
      <c r="H131" s="85">
        <v>0.19</v>
      </c>
      <c r="I131" s="85"/>
    </row>
    <row r="132" spans="1:9" x14ac:dyDescent="0.55000000000000004">
      <c r="A132" s="84">
        <v>44537</v>
      </c>
      <c r="B132" s="85">
        <v>2.2599999999999998</v>
      </c>
      <c r="C132" s="85">
        <v>2.82</v>
      </c>
      <c r="D132" s="85">
        <v>6.32</v>
      </c>
      <c r="E132" s="85">
        <v>16.55</v>
      </c>
      <c r="F132" s="85">
        <v>31.23</v>
      </c>
      <c r="G132" s="85">
        <v>14.05</v>
      </c>
      <c r="H132" s="85">
        <v>0.19</v>
      </c>
      <c r="I132" s="85"/>
    </row>
    <row r="133" spans="1:9" x14ac:dyDescent="0.55000000000000004">
      <c r="A133" s="84">
        <v>44538</v>
      </c>
      <c r="B133" s="85">
        <v>2.37</v>
      </c>
      <c r="C133" s="85">
        <v>3.02</v>
      </c>
      <c r="D133" s="85">
        <v>6.6</v>
      </c>
      <c r="E133" s="85">
        <v>16.899999999999999</v>
      </c>
      <c r="F133" s="85">
        <v>31.84</v>
      </c>
      <c r="G133" s="85">
        <v>14.47</v>
      </c>
      <c r="H133" s="85">
        <v>0.19</v>
      </c>
      <c r="I133" s="85"/>
    </row>
    <row r="134" spans="1:9" x14ac:dyDescent="0.55000000000000004">
      <c r="A134" s="84">
        <v>44539</v>
      </c>
      <c r="B134" s="85">
        <v>2.4900000000000002</v>
      </c>
      <c r="C134" s="85">
        <v>3.2</v>
      </c>
      <c r="D134" s="85">
        <v>6.87</v>
      </c>
      <c r="E134" s="85">
        <v>17.260000000000002</v>
      </c>
      <c r="F134" s="85">
        <v>32.53</v>
      </c>
      <c r="G134" s="85">
        <v>14.92</v>
      </c>
      <c r="H134" s="85">
        <v>0.23</v>
      </c>
      <c r="I134" s="85"/>
    </row>
    <row r="135" spans="1:9" x14ac:dyDescent="0.55000000000000004">
      <c r="A135" s="84">
        <v>44540</v>
      </c>
      <c r="B135" s="85">
        <v>2.6</v>
      </c>
      <c r="C135" s="85">
        <v>3.37</v>
      </c>
      <c r="D135" s="85">
        <v>7.35</v>
      </c>
      <c r="E135" s="85">
        <v>17.64</v>
      </c>
      <c r="F135" s="85">
        <v>33.15</v>
      </c>
      <c r="G135" s="85">
        <v>15.47</v>
      </c>
      <c r="H135" s="85">
        <v>0.23</v>
      </c>
      <c r="I135" s="85"/>
    </row>
    <row r="136" spans="1:9" x14ac:dyDescent="0.55000000000000004">
      <c r="A136" s="84">
        <v>44541</v>
      </c>
      <c r="B136" s="85">
        <v>2.66</v>
      </c>
      <c r="C136" s="85">
        <v>3.47</v>
      </c>
      <c r="D136" s="85">
        <v>7.58</v>
      </c>
      <c r="E136" s="85">
        <v>17.84</v>
      </c>
      <c r="F136" s="85">
        <v>33.96</v>
      </c>
      <c r="G136" s="85">
        <v>15.85</v>
      </c>
      <c r="H136" s="85">
        <v>0.24</v>
      </c>
      <c r="I136" s="85"/>
    </row>
    <row r="137" spans="1:9" x14ac:dyDescent="0.55000000000000004">
      <c r="A137" s="84">
        <v>44542</v>
      </c>
      <c r="B137" s="85">
        <v>2.7</v>
      </c>
      <c r="C137" s="85">
        <v>3.51</v>
      </c>
      <c r="D137" s="85">
        <v>7.72</v>
      </c>
      <c r="E137" s="85">
        <v>17.940000000000001</v>
      </c>
      <c r="F137" s="85">
        <v>34.54</v>
      </c>
      <c r="G137" s="85">
        <v>16.27</v>
      </c>
      <c r="H137" s="85">
        <v>0.24</v>
      </c>
      <c r="I137" s="85"/>
    </row>
    <row r="138" spans="1:9" x14ac:dyDescent="0.55000000000000004">
      <c r="A138" s="84">
        <v>44543</v>
      </c>
      <c r="B138" s="85">
        <v>2.99</v>
      </c>
      <c r="C138" s="85">
        <v>3.69</v>
      </c>
      <c r="D138" s="85">
        <v>8.01</v>
      </c>
      <c r="E138" s="85">
        <v>18.239999999999998</v>
      </c>
      <c r="F138" s="85">
        <v>35.299999999999997</v>
      </c>
      <c r="G138" s="85">
        <v>16.72</v>
      </c>
      <c r="H138" s="85">
        <v>0.25</v>
      </c>
      <c r="I138" s="85"/>
    </row>
    <row r="139" spans="1:9" x14ac:dyDescent="0.55000000000000004">
      <c r="A139" s="84">
        <v>44544</v>
      </c>
      <c r="B139" s="85">
        <v>3.37</v>
      </c>
      <c r="C139" s="85">
        <v>3.89</v>
      </c>
      <c r="D139" s="85">
        <v>8.56</v>
      </c>
      <c r="E139" s="85">
        <v>18.559999999999999</v>
      </c>
      <c r="F139" s="85">
        <v>36.26</v>
      </c>
      <c r="G139" s="85">
        <v>17.27</v>
      </c>
      <c r="H139" s="85">
        <v>0.26</v>
      </c>
      <c r="I139" s="85"/>
    </row>
    <row r="140" spans="1:9" x14ac:dyDescent="0.55000000000000004">
      <c r="A140" s="84">
        <v>44545</v>
      </c>
      <c r="B140" s="85">
        <v>3.82</v>
      </c>
      <c r="C140" s="85">
        <v>4.0999999999999996</v>
      </c>
      <c r="D140" s="85">
        <v>9.08</v>
      </c>
      <c r="E140" s="85">
        <v>18.88</v>
      </c>
      <c r="F140" s="85">
        <v>37.35</v>
      </c>
      <c r="G140" s="85">
        <v>17.86</v>
      </c>
      <c r="H140" s="85">
        <v>0.28999999999999998</v>
      </c>
      <c r="I140" s="85"/>
    </row>
    <row r="141" spans="1:9" x14ac:dyDescent="0.55000000000000004">
      <c r="A141" s="84">
        <v>44546</v>
      </c>
      <c r="B141" s="85">
        <v>4.33</v>
      </c>
      <c r="C141" s="85">
        <v>4.3099999999999996</v>
      </c>
      <c r="D141" s="85">
        <v>9.7100000000000009</v>
      </c>
      <c r="E141" s="85">
        <v>19.22</v>
      </c>
      <c r="F141" s="85">
        <v>38.619999999999997</v>
      </c>
      <c r="G141" s="85">
        <v>18.46</v>
      </c>
      <c r="H141" s="85">
        <v>0.3</v>
      </c>
      <c r="I141" s="85"/>
    </row>
    <row r="142" spans="1:9" x14ac:dyDescent="0.55000000000000004">
      <c r="A142" s="84">
        <v>44547</v>
      </c>
      <c r="B142" s="85">
        <v>4.88</v>
      </c>
      <c r="C142" s="85">
        <v>4.54</v>
      </c>
      <c r="D142" s="85">
        <v>10.41</v>
      </c>
      <c r="E142" s="85">
        <v>19.59</v>
      </c>
      <c r="F142" s="85">
        <v>39.869999999999997</v>
      </c>
      <c r="G142" s="85">
        <v>19.09</v>
      </c>
      <c r="H142" s="85">
        <v>0.31</v>
      </c>
      <c r="I142" s="85"/>
    </row>
    <row r="143" spans="1:9" x14ac:dyDescent="0.55000000000000004">
      <c r="A143" s="84">
        <v>44548</v>
      </c>
      <c r="B143" s="85">
        <v>5.15</v>
      </c>
      <c r="C143" s="85">
        <v>4.68</v>
      </c>
      <c r="D143" s="85">
        <v>11</v>
      </c>
      <c r="E143" s="85">
        <v>19.79</v>
      </c>
      <c r="F143" s="85">
        <v>41.24</v>
      </c>
      <c r="G143" s="85">
        <v>19.559999999999999</v>
      </c>
      <c r="H143" s="85">
        <v>0.32</v>
      </c>
      <c r="I143" s="85"/>
    </row>
    <row r="144" spans="1:9" x14ac:dyDescent="0.55000000000000004">
      <c r="A144" s="84">
        <v>44549</v>
      </c>
      <c r="B144" s="85">
        <v>5.31</v>
      </c>
      <c r="C144" s="85">
        <v>4.74</v>
      </c>
      <c r="D144" s="85">
        <v>11.44</v>
      </c>
      <c r="E144" s="85">
        <v>19.91</v>
      </c>
      <c r="F144" s="85">
        <v>42.49</v>
      </c>
      <c r="G144" s="85">
        <v>19.850000000000001</v>
      </c>
      <c r="H144" s="85">
        <v>0.41</v>
      </c>
      <c r="I144" s="85"/>
    </row>
    <row r="145" spans="1:9" x14ac:dyDescent="0.55000000000000004">
      <c r="A145" s="84">
        <v>44550</v>
      </c>
      <c r="B145" s="85">
        <v>5.86</v>
      </c>
      <c r="C145" s="85">
        <v>4.9800000000000004</v>
      </c>
      <c r="D145" s="85">
        <v>12.1</v>
      </c>
      <c r="E145" s="85">
        <v>20.260000000000002</v>
      </c>
      <c r="F145" s="85">
        <v>43.8</v>
      </c>
      <c r="G145" s="85">
        <v>20.41</v>
      </c>
      <c r="H145" s="85">
        <v>0.41</v>
      </c>
      <c r="I145" s="85"/>
    </row>
    <row r="146" spans="1:9" x14ac:dyDescent="0.55000000000000004">
      <c r="A146" s="84">
        <v>44551</v>
      </c>
      <c r="B146" s="85">
        <v>6.47</v>
      </c>
      <c r="C146" s="85">
        <v>5.23</v>
      </c>
      <c r="D146" s="85">
        <v>13.07</v>
      </c>
      <c r="E146" s="85">
        <v>20.63</v>
      </c>
      <c r="F146" s="85">
        <v>45.22</v>
      </c>
      <c r="G146" s="85">
        <v>21.08</v>
      </c>
      <c r="H146" s="85">
        <v>0.42</v>
      </c>
      <c r="I146" s="85"/>
    </row>
    <row r="147" spans="1:9" x14ac:dyDescent="0.55000000000000004">
      <c r="A147" s="84">
        <v>44552</v>
      </c>
      <c r="B147" s="85">
        <v>7.12</v>
      </c>
      <c r="C147" s="85">
        <v>5.51</v>
      </c>
      <c r="D147" s="85">
        <v>14.09</v>
      </c>
      <c r="E147" s="85">
        <v>20.98</v>
      </c>
      <c r="F147" s="85">
        <v>46.45</v>
      </c>
      <c r="G147" s="85">
        <v>21.66</v>
      </c>
      <c r="H147" s="85">
        <v>0.43</v>
      </c>
      <c r="I147" s="85"/>
    </row>
    <row r="148" spans="1:9" x14ac:dyDescent="0.55000000000000004">
      <c r="A148" s="84">
        <v>44553</v>
      </c>
      <c r="B148" s="85">
        <v>7.7</v>
      </c>
      <c r="C148" s="85">
        <v>5.76</v>
      </c>
      <c r="D148" s="85">
        <v>15.19</v>
      </c>
      <c r="E148" s="85">
        <v>21.26</v>
      </c>
      <c r="F148" s="85">
        <v>47.34</v>
      </c>
      <c r="G148" s="85">
        <v>22.11</v>
      </c>
      <c r="H148" s="85">
        <v>0.44</v>
      </c>
      <c r="I148" s="85"/>
    </row>
    <row r="149" spans="1:9" x14ac:dyDescent="0.55000000000000004">
      <c r="A149" s="84">
        <v>44554</v>
      </c>
      <c r="B149" s="85"/>
      <c r="C149" s="85">
        <v>5.92</v>
      </c>
      <c r="D149" s="85">
        <v>16.07</v>
      </c>
      <c r="E149" s="85">
        <v>21.32</v>
      </c>
      <c r="F149" s="85">
        <v>47.59</v>
      </c>
      <c r="G149" s="85">
        <v>22.33</v>
      </c>
      <c r="H149" s="85">
        <v>0.44</v>
      </c>
      <c r="I149" s="85"/>
    </row>
    <row r="150" spans="1:9" x14ac:dyDescent="0.55000000000000004">
      <c r="A150" s="84">
        <v>44555</v>
      </c>
      <c r="B150" s="85"/>
      <c r="C150" s="85">
        <v>5.92</v>
      </c>
      <c r="D150" s="85">
        <v>16.29</v>
      </c>
      <c r="E150" s="85">
        <v>21.32</v>
      </c>
      <c r="F150" s="85">
        <v>47.61</v>
      </c>
      <c r="G150" s="85">
        <v>22.47</v>
      </c>
      <c r="H150" s="85">
        <v>0.45</v>
      </c>
      <c r="I150" s="85"/>
    </row>
    <row r="151" spans="1:9" x14ac:dyDescent="0.55000000000000004">
      <c r="A151" s="84">
        <v>44556</v>
      </c>
      <c r="B151" s="85">
        <v>8.1199999999999992</v>
      </c>
      <c r="C151" s="85">
        <v>5.94</v>
      </c>
      <c r="D151" s="85">
        <v>16.32</v>
      </c>
      <c r="E151" s="85">
        <v>21.4</v>
      </c>
      <c r="F151" s="85">
        <v>47.64</v>
      </c>
      <c r="G151" s="85">
        <v>22.6</v>
      </c>
      <c r="H151" s="85">
        <v>0.46</v>
      </c>
      <c r="I151" s="85"/>
    </row>
    <row r="152" spans="1:9" x14ac:dyDescent="0.55000000000000004">
      <c r="A152" s="84">
        <v>44557</v>
      </c>
      <c r="B152" s="85">
        <v>8.2100000000000009</v>
      </c>
      <c r="C152" s="85">
        <v>5.99</v>
      </c>
      <c r="D152" s="85">
        <v>16.52</v>
      </c>
      <c r="E152" s="85">
        <v>21.67</v>
      </c>
      <c r="F152" s="85">
        <v>48.04</v>
      </c>
      <c r="G152" s="85">
        <v>23.01</v>
      </c>
      <c r="H152" s="85">
        <v>0.47</v>
      </c>
      <c r="I152" s="85"/>
    </row>
    <row r="153" spans="1:9" x14ac:dyDescent="0.55000000000000004">
      <c r="A153" s="84">
        <v>44558</v>
      </c>
      <c r="B153" s="85">
        <v>8.32</v>
      </c>
      <c r="C153" s="85">
        <v>6.05</v>
      </c>
      <c r="D153" s="85">
        <v>17.2</v>
      </c>
      <c r="E153" s="85">
        <v>21.97</v>
      </c>
      <c r="F153" s="85">
        <v>48.52</v>
      </c>
      <c r="G153" s="85">
        <v>23.48</v>
      </c>
      <c r="H153" s="85">
        <v>0.48</v>
      </c>
      <c r="I153" s="85"/>
    </row>
    <row r="154" spans="1:9" x14ac:dyDescent="0.55000000000000004">
      <c r="A154" s="84">
        <v>44559</v>
      </c>
      <c r="B154" s="85">
        <v>8.75</v>
      </c>
      <c r="C154" s="85">
        <v>6.36</v>
      </c>
      <c r="D154" s="85">
        <v>18.41</v>
      </c>
      <c r="E154" s="85">
        <v>22.27</v>
      </c>
      <c r="F154" s="85">
        <v>49.15</v>
      </c>
      <c r="G154" s="85">
        <v>23.94</v>
      </c>
      <c r="H154" s="85">
        <v>0.49</v>
      </c>
      <c r="I154" s="85"/>
    </row>
    <row r="155" spans="1:9" x14ac:dyDescent="0.55000000000000004">
      <c r="A155" s="84">
        <v>44560</v>
      </c>
      <c r="B155" s="85">
        <v>9.23</v>
      </c>
      <c r="C155" s="85">
        <v>6.71</v>
      </c>
      <c r="D155" s="85">
        <v>19.23</v>
      </c>
      <c r="E155" s="85">
        <v>22.54</v>
      </c>
      <c r="F155" s="85">
        <v>49.74</v>
      </c>
      <c r="G155" s="85">
        <v>24.36</v>
      </c>
      <c r="H155" s="85">
        <v>0.5</v>
      </c>
      <c r="I155" s="85"/>
    </row>
    <row r="156" spans="1:9" x14ac:dyDescent="0.55000000000000004">
      <c r="A156" s="84">
        <v>44561</v>
      </c>
      <c r="B156" s="85"/>
      <c r="C156" s="85">
        <v>6.97</v>
      </c>
      <c r="D156" s="85">
        <v>20</v>
      </c>
      <c r="E156" s="85">
        <v>22.65</v>
      </c>
      <c r="F156" s="85">
        <v>49.98</v>
      </c>
      <c r="G156" s="85">
        <v>24.58</v>
      </c>
      <c r="H156" s="85">
        <v>0.51</v>
      </c>
      <c r="I156" s="85"/>
    </row>
    <row r="157" spans="1:9" x14ac:dyDescent="0.55000000000000004">
      <c r="A157" s="84">
        <v>44562</v>
      </c>
      <c r="B157" s="85"/>
      <c r="C157" s="85">
        <v>6.99</v>
      </c>
      <c r="D157" s="85">
        <v>20.239999999999998</v>
      </c>
      <c r="E157" s="85">
        <v>22.66</v>
      </c>
      <c r="F157" s="85">
        <v>50.01</v>
      </c>
      <c r="G157" s="85">
        <v>24.75</v>
      </c>
      <c r="H157" s="85">
        <v>0.51</v>
      </c>
      <c r="I157" s="85"/>
    </row>
    <row r="158" spans="1:9" x14ac:dyDescent="0.55000000000000004">
      <c r="A158" s="84">
        <v>44563</v>
      </c>
      <c r="B158" s="85">
        <v>9.81</v>
      </c>
      <c r="C158" s="85">
        <v>7.03</v>
      </c>
      <c r="D158" s="85">
        <v>20.29</v>
      </c>
      <c r="E158" s="85">
        <v>22.74</v>
      </c>
      <c r="F158" s="85">
        <v>50.17</v>
      </c>
      <c r="G158" s="85">
        <v>24.92</v>
      </c>
      <c r="H158" s="85">
        <v>0.51</v>
      </c>
      <c r="I158" s="85"/>
    </row>
    <row r="159" spans="1:9" x14ac:dyDescent="0.55000000000000004">
      <c r="A159" s="84">
        <v>44564</v>
      </c>
      <c r="B159" s="85">
        <v>9.9499999999999993</v>
      </c>
      <c r="C159" s="85">
        <v>7.12</v>
      </c>
      <c r="D159" s="85">
        <v>20.52</v>
      </c>
      <c r="E159" s="85">
        <v>22.95</v>
      </c>
      <c r="F159" s="85">
        <v>50.38</v>
      </c>
      <c r="G159" s="85">
        <v>25.29</v>
      </c>
      <c r="H159" s="85">
        <v>0.51</v>
      </c>
      <c r="I159" s="85"/>
    </row>
    <row r="160" spans="1:9" x14ac:dyDescent="0.55000000000000004">
      <c r="A160" s="84">
        <v>44565</v>
      </c>
      <c r="B160" s="85">
        <v>10.63</v>
      </c>
      <c r="C160" s="85">
        <v>7.22</v>
      </c>
      <c r="D160" s="85">
        <v>21.89</v>
      </c>
      <c r="E160" s="85">
        <v>23.2</v>
      </c>
      <c r="F160" s="85">
        <v>50.71</v>
      </c>
      <c r="G160" s="85">
        <v>25.75</v>
      </c>
      <c r="H160" s="85">
        <v>0.53</v>
      </c>
      <c r="I160" s="85"/>
    </row>
    <row r="161" spans="1:9" x14ac:dyDescent="0.55000000000000004">
      <c r="A161" s="84">
        <v>44566</v>
      </c>
      <c r="B161" s="85">
        <v>11.5</v>
      </c>
      <c r="C161" s="85">
        <v>8.0399999999999991</v>
      </c>
      <c r="D161" s="85">
        <v>22.81</v>
      </c>
      <c r="E161" s="85">
        <v>23.45</v>
      </c>
      <c r="F161" s="85">
        <v>51.07</v>
      </c>
      <c r="G161" s="85">
        <v>26.18</v>
      </c>
      <c r="H161" s="85">
        <v>0.54</v>
      </c>
      <c r="I161" s="85"/>
    </row>
    <row r="162" spans="1:9" x14ac:dyDescent="0.55000000000000004">
      <c r="A162" s="84">
        <v>44567</v>
      </c>
      <c r="B162" s="85">
        <v>12.4</v>
      </c>
      <c r="C162" s="85">
        <v>8.91</v>
      </c>
      <c r="D162" s="85">
        <v>23.8</v>
      </c>
      <c r="E162" s="85">
        <v>23.71</v>
      </c>
      <c r="F162" s="85">
        <v>51.41</v>
      </c>
      <c r="G162" s="85">
        <v>26.61</v>
      </c>
      <c r="H162" s="85">
        <v>0.56000000000000005</v>
      </c>
      <c r="I162" s="85"/>
    </row>
    <row r="163" spans="1:9" x14ac:dyDescent="0.55000000000000004">
      <c r="A163" s="84">
        <v>44568</v>
      </c>
      <c r="B163" s="85">
        <v>13.28</v>
      </c>
      <c r="C163" s="85">
        <v>9.7899999999999991</v>
      </c>
      <c r="D163" s="85">
        <v>24.81</v>
      </c>
      <c r="E163" s="85">
        <v>24</v>
      </c>
      <c r="F163" s="85">
        <v>51.74</v>
      </c>
      <c r="G163" s="85">
        <v>27.07</v>
      </c>
      <c r="H163" s="85">
        <v>0.56000000000000005</v>
      </c>
      <c r="I163" s="85"/>
    </row>
    <row r="164" spans="1:9" x14ac:dyDescent="0.55000000000000004">
      <c r="A164" s="84">
        <v>44569</v>
      </c>
      <c r="B164" s="85">
        <v>13.83</v>
      </c>
      <c r="C164" s="85">
        <v>10.220000000000001</v>
      </c>
      <c r="D164" s="85">
        <v>25.52</v>
      </c>
      <c r="E164" s="85">
        <v>24.18</v>
      </c>
      <c r="F164" s="85">
        <v>52.08</v>
      </c>
      <c r="G164" s="85">
        <v>27.55</v>
      </c>
      <c r="H164" s="85">
        <v>0.56999999999999995</v>
      </c>
      <c r="I164" s="85"/>
    </row>
    <row r="165" spans="1:9" x14ac:dyDescent="0.55000000000000004">
      <c r="A165" s="84">
        <v>44570</v>
      </c>
      <c r="B165" s="85">
        <v>14.16</v>
      </c>
      <c r="C165" s="85">
        <v>10.43</v>
      </c>
      <c r="D165" s="85">
        <v>26.01</v>
      </c>
      <c r="E165" s="85">
        <v>24.26</v>
      </c>
      <c r="F165" s="85">
        <v>52.29</v>
      </c>
      <c r="G165" s="85">
        <v>27.81</v>
      </c>
      <c r="H165" s="85">
        <v>0.57999999999999996</v>
      </c>
      <c r="I165" s="85"/>
    </row>
    <row r="166" spans="1:9" x14ac:dyDescent="0.55000000000000004">
      <c r="A166" s="84">
        <v>44571</v>
      </c>
      <c r="B166" s="85">
        <v>15</v>
      </c>
      <c r="C166" s="85">
        <v>11.38</v>
      </c>
      <c r="D166" s="85">
        <v>26.93</v>
      </c>
      <c r="E166" s="85">
        <v>24.48</v>
      </c>
      <c r="F166" s="85">
        <v>52.51</v>
      </c>
      <c r="G166" s="85">
        <v>28.24</v>
      </c>
      <c r="H166" s="85">
        <v>0.6</v>
      </c>
      <c r="I166" s="85"/>
    </row>
    <row r="167" spans="1:9" x14ac:dyDescent="0.55000000000000004">
      <c r="A167" s="84">
        <v>44572</v>
      </c>
      <c r="B167" s="85">
        <v>15.94</v>
      </c>
      <c r="C167" s="85">
        <v>12.3</v>
      </c>
      <c r="D167" s="85">
        <v>27.93</v>
      </c>
      <c r="E167" s="85">
        <v>24.71</v>
      </c>
      <c r="F167" s="85">
        <v>52.71</v>
      </c>
      <c r="G167" s="85">
        <v>28.68</v>
      </c>
      <c r="H167" s="85">
        <v>0.61</v>
      </c>
      <c r="I167" s="85"/>
    </row>
    <row r="168" spans="1:9" x14ac:dyDescent="0.55000000000000004">
      <c r="A168" s="84">
        <v>44573</v>
      </c>
      <c r="B168" s="85">
        <v>16.920000000000002</v>
      </c>
      <c r="C168" s="85">
        <v>13.13</v>
      </c>
      <c r="D168" s="85">
        <v>28.87</v>
      </c>
      <c r="E168" s="85">
        <v>24.93</v>
      </c>
      <c r="F168" s="85">
        <v>52.9</v>
      </c>
      <c r="G168" s="85">
        <v>29.17</v>
      </c>
      <c r="H168" s="85">
        <v>0.62</v>
      </c>
      <c r="I168" s="85"/>
    </row>
    <row r="169" spans="1:9" x14ac:dyDescent="0.55000000000000004">
      <c r="A169" s="84">
        <v>44574</v>
      </c>
      <c r="B169" s="85">
        <v>17.91</v>
      </c>
      <c r="C169" s="85">
        <v>13.96</v>
      </c>
      <c r="D169" s="85">
        <v>29.84</v>
      </c>
      <c r="E169" s="85">
        <v>25.16</v>
      </c>
      <c r="F169" s="85">
        <v>53.06</v>
      </c>
      <c r="G169" s="85">
        <v>29.6</v>
      </c>
      <c r="H169" s="85">
        <v>0.98</v>
      </c>
      <c r="I169" s="85"/>
    </row>
    <row r="170" spans="1:9" x14ac:dyDescent="0.55000000000000004">
      <c r="A170" s="84">
        <v>44575</v>
      </c>
      <c r="B170" s="85">
        <v>18.86</v>
      </c>
      <c r="C170" s="85">
        <v>14.77</v>
      </c>
      <c r="D170" s="85">
        <v>30.75</v>
      </c>
      <c r="E170" s="85">
        <v>25.43</v>
      </c>
      <c r="F170" s="85">
        <v>53.23</v>
      </c>
      <c r="G170" s="85">
        <v>30.08</v>
      </c>
      <c r="H170" s="85">
        <v>1</v>
      </c>
      <c r="I170" s="85"/>
    </row>
    <row r="171" spans="1:9" x14ac:dyDescent="0.55000000000000004">
      <c r="A171" s="84">
        <v>44576</v>
      </c>
      <c r="B171" s="85">
        <v>19.38</v>
      </c>
      <c r="C171" s="85">
        <v>15.21</v>
      </c>
      <c r="D171" s="85">
        <v>31.39</v>
      </c>
      <c r="E171" s="85">
        <v>25.57</v>
      </c>
      <c r="F171" s="85">
        <v>53.38</v>
      </c>
      <c r="G171" s="85">
        <v>30.44</v>
      </c>
      <c r="H171" s="85">
        <v>1.04</v>
      </c>
      <c r="I171" s="85"/>
    </row>
    <row r="172" spans="1:9" x14ac:dyDescent="0.55000000000000004">
      <c r="A172" s="84">
        <v>44577</v>
      </c>
      <c r="B172" s="85">
        <v>19.68</v>
      </c>
      <c r="C172" s="85">
        <v>15.4</v>
      </c>
      <c r="D172" s="85">
        <v>31.85</v>
      </c>
      <c r="E172" s="85">
        <v>25.64</v>
      </c>
      <c r="F172" s="85">
        <v>53.47</v>
      </c>
      <c r="G172" s="85">
        <v>30.69</v>
      </c>
      <c r="H172" s="85">
        <v>1.0900000000000001</v>
      </c>
      <c r="I172" s="85"/>
    </row>
    <row r="173" spans="1:9" x14ac:dyDescent="0.55000000000000004">
      <c r="A173" s="84">
        <v>44578</v>
      </c>
      <c r="B173" s="85">
        <v>20.62</v>
      </c>
      <c r="C173" s="85">
        <v>16.13</v>
      </c>
      <c r="D173" s="85">
        <v>32.85</v>
      </c>
      <c r="E173" s="85">
        <v>25.77</v>
      </c>
      <c r="F173" s="85">
        <v>53.58</v>
      </c>
      <c r="G173" s="85">
        <v>31.06</v>
      </c>
      <c r="H173" s="85">
        <v>1.1100000000000001</v>
      </c>
      <c r="I173" s="85"/>
    </row>
    <row r="174" spans="1:9" x14ac:dyDescent="0.55000000000000004">
      <c r="A174" s="84">
        <v>44579</v>
      </c>
      <c r="B174" s="85">
        <v>21.53</v>
      </c>
      <c r="C174" s="85">
        <v>16.899999999999999</v>
      </c>
      <c r="D174" s="85">
        <v>33.5</v>
      </c>
      <c r="E174" s="85">
        <v>25.94</v>
      </c>
      <c r="F174" s="85">
        <v>53.69</v>
      </c>
      <c r="G174" s="85">
        <v>31.44</v>
      </c>
      <c r="H174" s="85">
        <v>1.1499999999999999</v>
      </c>
      <c r="I174" s="85"/>
    </row>
    <row r="175" spans="1:9" x14ac:dyDescent="0.55000000000000004">
      <c r="A175" s="84">
        <v>44580</v>
      </c>
      <c r="B175" s="85">
        <v>22.48</v>
      </c>
      <c r="C175" s="85">
        <v>17.63</v>
      </c>
      <c r="D175" s="85">
        <v>34.31</v>
      </c>
      <c r="E175" s="85">
        <v>26.09</v>
      </c>
      <c r="F175" s="85">
        <v>53.79</v>
      </c>
      <c r="G175" s="85">
        <v>31.8</v>
      </c>
      <c r="H175" s="85">
        <v>1.21</v>
      </c>
      <c r="I175" s="85"/>
    </row>
    <row r="176" spans="1:9" x14ac:dyDescent="0.55000000000000004">
      <c r="A176" s="84">
        <v>44581</v>
      </c>
      <c r="B176" s="85">
        <v>23.51</v>
      </c>
      <c r="C176" s="85">
        <v>18.38</v>
      </c>
      <c r="D176" s="85">
        <v>35.08</v>
      </c>
      <c r="E176" s="85">
        <v>26.25</v>
      </c>
      <c r="F176" s="85">
        <v>53.89</v>
      </c>
      <c r="G176" s="85">
        <v>32.19</v>
      </c>
      <c r="H176" s="85">
        <v>1.26</v>
      </c>
      <c r="I176" s="85"/>
    </row>
    <row r="177" spans="1:9" x14ac:dyDescent="0.55000000000000004">
      <c r="A177" s="84">
        <v>44582</v>
      </c>
      <c r="B177" s="85">
        <v>24.49</v>
      </c>
      <c r="C177" s="85">
        <v>19.22</v>
      </c>
      <c r="D177" s="85">
        <v>35.799999999999997</v>
      </c>
      <c r="E177" s="85">
        <v>26.43</v>
      </c>
      <c r="F177" s="85">
        <v>53.99</v>
      </c>
      <c r="G177" s="85">
        <v>32.56</v>
      </c>
      <c r="H177" s="85">
        <v>1.3</v>
      </c>
      <c r="I177" s="85">
        <v>0.11</v>
      </c>
    </row>
    <row r="178" spans="1:9" x14ac:dyDescent="0.55000000000000004">
      <c r="A178" s="84">
        <v>44583</v>
      </c>
      <c r="B178" s="85">
        <v>25.05</v>
      </c>
      <c r="C178" s="85">
        <v>19.77</v>
      </c>
      <c r="D178" s="85">
        <v>36.24</v>
      </c>
      <c r="E178" s="85">
        <v>26.54</v>
      </c>
      <c r="F178" s="85">
        <v>54.1</v>
      </c>
      <c r="G178" s="85">
        <v>32.799999999999997</v>
      </c>
      <c r="H178" s="85">
        <v>1.33</v>
      </c>
      <c r="I178" s="85">
        <v>0.11</v>
      </c>
    </row>
    <row r="179" spans="1:9" x14ac:dyDescent="0.55000000000000004">
      <c r="A179" s="84">
        <v>44584</v>
      </c>
      <c r="B179" s="85">
        <v>25.39</v>
      </c>
      <c r="C179" s="85">
        <v>20.190000000000001</v>
      </c>
      <c r="D179" s="85">
        <v>36.57</v>
      </c>
      <c r="E179" s="85">
        <v>26.59</v>
      </c>
      <c r="F179" s="85">
        <v>54.16</v>
      </c>
      <c r="G179" s="85">
        <v>33.049999999999997</v>
      </c>
      <c r="H179" s="85">
        <v>1.36</v>
      </c>
      <c r="I179" s="85">
        <v>0.11</v>
      </c>
    </row>
    <row r="180" spans="1:9" x14ac:dyDescent="0.55000000000000004">
      <c r="A180" s="84">
        <v>44585</v>
      </c>
      <c r="B180" s="85">
        <v>26.34</v>
      </c>
      <c r="C180" s="85">
        <v>21.31</v>
      </c>
      <c r="D180" s="85">
        <v>37.270000000000003</v>
      </c>
      <c r="E180" s="85">
        <v>26.72</v>
      </c>
      <c r="F180" s="85">
        <v>54.24</v>
      </c>
      <c r="G180" s="85">
        <v>33.380000000000003</v>
      </c>
      <c r="H180" s="85">
        <v>1.39</v>
      </c>
      <c r="I180" s="85">
        <v>0.12</v>
      </c>
    </row>
    <row r="181" spans="1:9" x14ac:dyDescent="0.55000000000000004">
      <c r="A181" s="84">
        <v>44586</v>
      </c>
      <c r="B181" s="85">
        <v>27.3</v>
      </c>
      <c r="C181" s="85">
        <v>22.43</v>
      </c>
      <c r="D181" s="85">
        <v>37.950000000000003</v>
      </c>
      <c r="E181" s="85">
        <v>26.84</v>
      </c>
      <c r="F181" s="85">
        <v>54.32</v>
      </c>
      <c r="G181" s="85">
        <v>33.72</v>
      </c>
      <c r="H181" s="85">
        <v>1.42</v>
      </c>
      <c r="I181" s="85">
        <v>0.12</v>
      </c>
    </row>
    <row r="182" spans="1:9" x14ac:dyDescent="0.55000000000000004">
      <c r="A182" s="84">
        <v>44587</v>
      </c>
      <c r="B182" s="85">
        <v>27.54</v>
      </c>
      <c r="C182" s="85">
        <v>23.44</v>
      </c>
      <c r="D182" s="85">
        <v>38.5</v>
      </c>
      <c r="E182" s="85">
        <v>26.96</v>
      </c>
      <c r="F182" s="85">
        <v>54.4</v>
      </c>
      <c r="G182" s="85">
        <v>34.04</v>
      </c>
      <c r="H182" s="85">
        <v>1.47</v>
      </c>
      <c r="I182" s="85">
        <v>0.12</v>
      </c>
    </row>
    <row r="183" spans="1:9" x14ac:dyDescent="0.55000000000000004">
      <c r="A183" s="84">
        <v>44588</v>
      </c>
      <c r="B183" s="85">
        <v>28.44</v>
      </c>
      <c r="C183" s="85">
        <v>24.37</v>
      </c>
      <c r="D183" s="85">
        <v>39.03</v>
      </c>
      <c r="E183" s="85">
        <v>27.08</v>
      </c>
      <c r="F183" s="85">
        <v>54.48</v>
      </c>
      <c r="G183" s="85">
        <v>34.36</v>
      </c>
      <c r="H183" s="85">
        <v>1.55</v>
      </c>
      <c r="I183" s="85">
        <v>0.12</v>
      </c>
    </row>
    <row r="184" spans="1:9" x14ac:dyDescent="0.55000000000000004">
      <c r="A184" s="84">
        <v>44589</v>
      </c>
      <c r="B184" s="85">
        <v>29.35</v>
      </c>
      <c r="C184" s="85">
        <v>25.28</v>
      </c>
      <c r="D184" s="85">
        <v>39.549999999999997</v>
      </c>
      <c r="E184" s="85">
        <v>27.23</v>
      </c>
      <c r="F184" s="85">
        <v>54.56</v>
      </c>
      <c r="G184" s="85">
        <v>34.659999999999997</v>
      </c>
      <c r="H184" s="85">
        <v>1.6</v>
      </c>
      <c r="I184" s="85">
        <v>0.12</v>
      </c>
    </row>
    <row r="185" spans="1:9" x14ac:dyDescent="0.55000000000000004">
      <c r="A185" s="84">
        <v>44590</v>
      </c>
      <c r="B185" s="85">
        <v>29.85</v>
      </c>
      <c r="C185" s="85">
        <v>25.88</v>
      </c>
      <c r="D185" s="85">
        <v>39.869999999999997</v>
      </c>
      <c r="E185" s="85">
        <v>27.3</v>
      </c>
      <c r="F185" s="85">
        <v>54.64</v>
      </c>
      <c r="G185" s="85">
        <v>34.840000000000003</v>
      </c>
      <c r="H185" s="85">
        <v>1.62</v>
      </c>
      <c r="I185" s="85">
        <v>0.12</v>
      </c>
    </row>
    <row r="186" spans="1:9" x14ac:dyDescent="0.55000000000000004">
      <c r="A186" s="84">
        <v>44591</v>
      </c>
      <c r="B186" s="85">
        <v>30.11</v>
      </c>
      <c r="C186" s="85">
        <v>26.14</v>
      </c>
      <c r="D186" s="85">
        <v>40.11</v>
      </c>
      <c r="E186" s="85">
        <v>27.33</v>
      </c>
      <c r="F186" s="85">
        <v>54.69</v>
      </c>
      <c r="G186" s="85">
        <v>35.03</v>
      </c>
      <c r="H186" s="85">
        <v>1.67</v>
      </c>
      <c r="I186" s="85">
        <v>0.12</v>
      </c>
    </row>
    <row r="187" spans="1:9" x14ac:dyDescent="0.55000000000000004">
      <c r="A187" s="84">
        <v>44592</v>
      </c>
      <c r="B187" s="85">
        <v>30.91</v>
      </c>
      <c r="C187" s="85">
        <v>26.58</v>
      </c>
      <c r="D187" s="85">
        <v>40.76</v>
      </c>
      <c r="E187" s="85">
        <v>27.42</v>
      </c>
      <c r="F187" s="85">
        <v>54.75</v>
      </c>
      <c r="G187" s="85">
        <v>35.28</v>
      </c>
      <c r="H187" s="85">
        <v>1.72</v>
      </c>
      <c r="I187" s="85">
        <v>0.12</v>
      </c>
    </row>
    <row r="188" spans="1:9" x14ac:dyDescent="0.55000000000000004">
      <c r="A188" s="84">
        <v>44593</v>
      </c>
      <c r="B188" s="85">
        <v>31.77</v>
      </c>
      <c r="C188" s="85">
        <v>27.34</v>
      </c>
      <c r="D188" s="85">
        <v>41.17</v>
      </c>
      <c r="E188" s="85">
        <v>27.51</v>
      </c>
      <c r="F188" s="85">
        <v>54.8</v>
      </c>
      <c r="G188" s="85">
        <v>35.51</v>
      </c>
      <c r="H188" s="85">
        <v>1.77</v>
      </c>
      <c r="I188" s="85">
        <v>0.12</v>
      </c>
    </row>
    <row r="189" spans="1:9" x14ac:dyDescent="0.55000000000000004">
      <c r="A189" s="84">
        <v>44594</v>
      </c>
      <c r="B189" s="85">
        <v>32.65</v>
      </c>
      <c r="C189" s="85">
        <v>28.06</v>
      </c>
      <c r="D189" s="85">
        <v>41.53</v>
      </c>
      <c r="E189" s="85">
        <v>27.59</v>
      </c>
      <c r="F189" s="85">
        <v>54.86</v>
      </c>
      <c r="G189" s="85">
        <v>35.74</v>
      </c>
      <c r="H189" s="85">
        <v>1.81</v>
      </c>
      <c r="I189" s="85">
        <v>0.12</v>
      </c>
    </row>
    <row r="190" spans="1:9" x14ac:dyDescent="0.55000000000000004">
      <c r="A190" s="84">
        <v>44595</v>
      </c>
      <c r="B190" s="85">
        <v>33.47</v>
      </c>
      <c r="C190" s="85">
        <v>28.96</v>
      </c>
      <c r="D190" s="85">
        <v>41.88</v>
      </c>
      <c r="E190" s="85">
        <v>27.66</v>
      </c>
      <c r="F190" s="85">
        <v>54.92</v>
      </c>
      <c r="G190" s="85">
        <v>35.99</v>
      </c>
      <c r="H190" s="85">
        <v>1.84</v>
      </c>
      <c r="I190" s="85">
        <v>0.12</v>
      </c>
    </row>
    <row r="191" spans="1:9" x14ac:dyDescent="0.55000000000000004">
      <c r="A191" s="84">
        <v>44596</v>
      </c>
      <c r="B191" s="85">
        <v>34.270000000000003</v>
      </c>
      <c r="C191" s="85">
        <v>30.28</v>
      </c>
      <c r="D191" s="85">
        <v>42.17</v>
      </c>
      <c r="E191" s="85">
        <v>27.75</v>
      </c>
      <c r="F191" s="85">
        <v>54.97</v>
      </c>
      <c r="G191" s="85">
        <v>36.200000000000003</v>
      </c>
      <c r="H191" s="85">
        <v>1.88</v>
      </c>
      <c r="I191" s="85">
        <v>0.12</v>
      </c>
    </row>
    <row r="192" spans="1:9" x14ac:dyDescent="0.55000000000000004">
      <c r="A192" s="84">
        <v>44597</v>
      </c>
      <c r="B192" s="85">
        <v>34.67</v>
      </c>
      <c r="C192" s="85">
        <v>31.24</v>
      </c>
      <c r="D192" s="85">
        <v>42.38</v>
      </c>
      <c r="E192" s="85">
        <v>27.81</v>
      </c>
      <c r="F192" s="85">
        <v>55.03</v>
      </c>
      <c r="G192" s="85">
        <v>36.42</v>
      </c>
      <c r="H192" s="85">
        <v>1.91</v>
      </c>
      <c r="I192" s="85">
        <v>0.12</v>
      </c>
    </row>
    <row r="193" spans="1:9" x14ac:dyDescent="0.55000000000000004">
      <c r="A193" s="84">
        <v>44598</v>
      </c>
      <c r="B193" s="85">
        <v>34.89</v>
      </c>
      <c r="C193" s="85">
        <v>31.73</v>
      </c>
      <c r="D193" s="85">
        <v>42.45</v>
      </c>
      <c r="E193" s="85">
        <v>27.83</v>
      </c>
      <c r="F193" s="85">
        <v>55.06</v>
      </c>
      <c r="G193" s="85">
        <v>36.630000000000003</v>
      </c>
      <c r="H193" s="85">
        <v>2.1</v>
      </c>
      <c r="I193" s="85">
        <v>0.12</v>
      </c>
    </row>
    <row r="194" spans="1:9" x14ac:dyDescent="0.55000000000000004">
      <c r="A194" s="84">
        <v>44599</v>
      </c>
      <c r="B194" s="85">
        <v>35.61</v>
      </c>
      <c r="C194" s="85">
        <v>32.090000000000003</v>
      </c>
      <c r="D194" s="85">
        <v>42.88</v>
      </c>
      <c r="E194" s="85">
        <v>27.9</v>
      </c>
      <c r="F194" s="85">
        <v>55.11</v>
      </c>
      <c r="G194" s="85">
        <v>36.880000000000003</v>
      </c>
      <c r="H194" s="85">
        <v>2.14</v>
      </c>
      <c r="I194" s="85">
        <v>0.12</v>
      </c>
    </row>
    <row r="195" spans="1:9" x14ac:dyDescent="0.55000000000000004">
      <c r="A195" s="84">
        <v>44600</v>
      </c>
      <c r="B195" s="85">
        <v>36.340000000000003</v>
      </c>
      <c r="C195" s="85">
        <v>33.28</v>
      </c>
      <c r="D195" s="85">
        <v>43.1</v>
      </c>
      <c r="E195" s="85">
        <v>27.96</v>
      </c>
      <c r="F195" s="85">
        <v>55.15</v>
      </c>
      <c r="G195" s="85">
        <v>37.130000000000003</v>
      </c>
      <c r="H195" s="85">
        <v>2.17</v>
      </c>
      <c r="I195" s="85">
        <v>0.12</v>
      </c>
    </row>
    <row r="196" spans="1:9" x14ac:dyDescent="0.55000000000000004">
      <c r="A196" s="84">
        <v>44601</v>
      </c>
      <c r="B196" s="85">
        <v>37.049999999999997</v>
      </c>
      <c r="C196" s="85">
        <v>34.39</v>
      </c>
      <c r="D196" s="85">
        <v>43.33</v>
      </c>
      <c r="E196" s="85">
        <v>28.03</v>
      </c>
      <c r="F196" s="85">
        <v>55.2</v>
      </c>
      <c r="G196" s="85">
        <v>37.369999999999997</v>
      </c>
      <c r="H196" s="85">
        <v>2.21</v>
      </c>
      <c r="I196" s="85">
        <v>0.12</v>
      </c>
    </row>
    <row r="197" spans="1:9" x14ac:dyDescent="0.55000000000000004">
      <c r="A197" s="84">
        <v>44602</v>
      </c>
      <c r="B197" s="85">
        <v>37.72</v>
      </c>
      <c r="C197" s="85">
        <v>35.39</v>
      </c>
      <c r="D197" s="85">
        <v>43.55</v>
      </c>
      <c r="E197" s="85">
        <v>28.1</v>
      </c>
      <c r="F197" s="85">
        <v>55.25</v>
      </c>
      <c r="G197" s="85">
        <v>37.549999999999997</v>
      </c>
      <c r="H197" s="85">
        <v>3.13</v>
      </c>
      <c r="I197" s="85">
        <v>0.12</v>
      </c>
    </row>
    <row r="198" spans="1:9" x14ac:dyDescent="0.55000000000000004">
      <c r="A198" s="84">
        <v>44603</v>
      </c>
      <c r="B198" s="85">
        <v>38.4</v>
      </c>
      <c r="C198" s="85">
        <v>36.51</v>
      </c>
      <c r="D198" s="85">
        <v>43.75</v>
      </c>
      <c r="E198" s="85">
        <v>28.18</v>
      </c>
      <c r="F198" s="85">
        <v>55.31</v>
      </c>
      <c r="G198" s="85">
        <v>37.75</v>
      </c>
      <c r="H198" s="85">
        <v>3.17</v>
      </c>
      <c r="I198" s="85">
        <v>0.12</v>
      </c>
    </row>
    <row r="199" spans="1:9" x14ac:dyDescent="0.55000000000000004">
      <c r="A199" s="84">
        <v>44604</v>
      </c>
      <c r="B199" s="85">
        <v>38.75</v>
      </c>
      <c r="C199" s="85">
        <v>37.49</v>
      </c>
      <c r="D199" s="85">
        <v>43.89</v>
      </c>
      <c r="E199" s="85">
        <v>28.23</v>
      </c>
      <c r="F199" s="85">
        <v>55.37</v>
      </c>
      <c r="G199" s="85">
        <v>37.86</v>
      </c>
      <c r="H199" s="85">
        <v>3.21</v>
      </c>
      <c r="I199" s="85">
        <v>0.12</v>
      </c>
    </row>
    <row r="200" spans="1:9" x14ac:dyDescent="0.55000000000000004">
      <c r="A200" s="84">
        <v>44605</v>
      </c>
      <c r="B200" s="85">
        <v>38.909999999999997</v>
      </c>
      <c r="C200" s="85">
        <v>37.9</v>
      </c>
      <c r="D200" s="85">
        <v>44.02</v>
      </c>
      <c r="E200" s="85">
        <v>28.25</v>
      </c>
      <c r="F200" s="85">
        <v>55.4</v>
      </c>
      <c r="G200" s="85">
        <v>38.1</v>
      </c>
      <c r="H200" s="85">
        <v>3.24</v>
      </c>
      <c r="I200" s="85">
        <v>0.12</v>
      </c>
    </row>
    <row r="201" spans="1:9" x14ac:dyDescent="0.55000000000000004">
      <c r="A201" s="84">
        <v>44606</v>
      </c>
      <c r="B201" s="85">
        <v>39.47</v>
      </c>
      <c r="C201" s="85">
        <v>38.83</v>
      </c>
      <c r="D201" s="85">
        <v>44.13</v>
      </c>
      <c r="E201" s="85">
        <v>28.29</v>
      </c>
      <c r="F201" s="85">
        <v>55.45</v>
      </c>
      <c r="G201" s="85">
        <v>38.340000000000003</v>
      </c>
      <c r="H201" s="85">
        <v>3.29</v>
      </c>
      <c r="I201" s="85">
        <v>0.12</v>
      </c>
    </row>
    <row r="202" spans="1:9" x14ac:dyDescent="0.55000000000000004">
      <c r="A202" s="84">
        <v>44607</v>
      </c>
      <c r="B202" s="85">
        <v>40.01</v>
      </c>
      <c r="C202" s="85">
        <v>39.74</v>
      </c>
      <c r="D202" s="85">
        <v>44.4</v>
      </c>
      <c r="E202" s="85">
        <v>28.34</v>
      </c>
      <c r="F202" s="85">
        <v>55.53</v>
      </c>
      <c r="G202" s="85">
        <v>38.58</v>
      </c>
      <c r="H202" s="85">
        <v>3.32</v>
      </c>
      <c r="I202" s="85">
        <v>0.12</v>
      </c>
    </row>
    <row r="203" spans="1:9" x14ac:dyDescent="0.55000000000000004">
      <c r="A203" s="84">
        <v>44608</v>
      </c>
      <c r="B203" s="85">
        <v>40.54</v>
      </c>
      <c r="C203" s="85">
        <v>40.54</v>
      </c>
      <c r="D203" s="85">
        <v>44.54</v>
      </c>
      <c r="E203" s="85">
        <v>28.4</v>
      </c>
      <c r="F203" s="85">
        <v>55.58</v>
      </c>
      <c r="G203" s="85">
        <v>38.82</v>
      </c>
      <c r="H203" s="85">
        <v>3.34</v>
      </c>
      <c r="I203" s="85">
        <v>0.12</v>
      </c>
    </row>
    <row r="204" spans="1:9" x14ac:dyDescent="0.55000000000000004">
      <c r="A204" s="84">
        <v>44609</v>
      </c>
      <c r="B204" s="85">
        <v>41.04</v>
      </c>
      <c r="C204" s="85">
        <v>41.24</v>
      </c>
      <c r="D204" s="85">
        <v>44.64</v>
      </c>
      <c r="E204" s="85">
        <v>28.45</v>
      </c>
      <c r="F204" s="85">
        <v>55.63</v>
      </c>
      <c r="G204" s="85">
        <v>39.03</v>
      </c>
      <c r="H204" s="85">
        <v>3.58</v>
      </c>
      <c r="I204" s="85">
        <v>0.22</v>
      </c>
    </row>
    <row r="205" spans="1:9" x14ac:dyDescent="0.55000000000000004">
      <c r="A205" s="84">
        <v>44610</v>
      </c>
      <c r="B205" s="85">
        <v>41.55</v>
      </c>
      <c r="C205" s="85">
        <v>42.02</v>
      </c>
      <c r="D205" s="85">
        <v>44.82</v>
      </c>
      <c r="E205" s="85">
        <v>28.53</v>
      </c>
      <c r="F205" s="85">
        <v>55.67</v>
      </c>
      <c r="G205" s="85">
        <v>39.19</v>
      </c>
      <c r="H205" s="85">
        <v>3.65</v>
      </c>
      <c r="I205" s="85">
        <v>0.22</v>
      </c>
    </row>
    <row r="206" spans="1:9" x14ac:dyDescent="0.55000000000000004">
      <c r="A206" s="84">
        <v>44611</v>
      </c>
      <c r="B206" s="85">
        <v>41.83</v>
      </c>
      <c r="C206" s="85">
        <v>42.67</v>
      </c>
      <c r="D206" s="85">
        <v>44.92</v>
      </c>
      <c r="E206" s="85">
        <v>28.56</v>
      </c>
      <c r="F206" s="85">
        <v>55.72</v>
      </c>
      <c r="G206" s="85">
        <v>39.270000000000003</v>
      </c>
      <c r="H206" s="85">
        <v>3.84</v>
      </c>
      <c r="I206" s="85">
        <v>0.22</v>
      </c>
    </row>
    <row r="207" spans="1:9" x14ac:dyDescent="0.55000000000000004">
      <c r="A207" s="84">
        <v>44612</v>
      </c>
      <c r="B207" s="85">
        <v>41.96</v>
      </c>
      <c r="C207" s="85">
        <v>42.97</v>
      </c>
      <c r="D207" s="85">
        <v>45.02</v>
      </c>
      <c r="E207" s="85">
        <v>28.58</v>
      </c>
      <c r="F207" s="85">
        <v>55.75</v>
      </c>
      <c r="G207" s="85">
        <v>39.51</v>
      </c>
      <c r="H207" s="85">
        <v>3.86</v>
      </c>
      <c r="I207" s="85">
        <v>0.22</v>
      </c>
    </row>
    <row r="208" spans="1:9" x14ac:dyDescent="0.55000000000000004">
      <c r="A208" s="84">
        <v>44613</v>
      </c>
      <c r="B208" s="85">
        <v>42.42</v>
      </c>
      <c r="C208" s="85">
        <v>43.52</v>
      </c>
      <c r="D208" s="85">
        <v>45.05</v>
      </c>
      <c r="E208" s="85">
        <v>28.62</v>
      </c>
      <c r="F208" s="85">
        <v>55.79</v>
      </c>
      <c r="G208" s="85">
        <v>39.72</v>
      </c>
      <c r="H208" s="85">
        <v>3.9</v>
      </c>
      <c r="I208" s="85">
        <v>0.22</v>
      </c>
    </row>
    <row r="209" spans="1:9" x14ac:dyDescent="0.55000000000000004">
      <c r="A209" s="84">
        <v>44614</v>
      </c>
      <c r="B209" s="85">
        <v>42.85</v>
      </c>
      <c r="C209" s="85">
        <v>44.02</v>
      </c>
      <c r="D209" s="85">
        <v>45.32</v>
      </c>
      <c r="E209" s="85">
        <v>28.67</v>
      </c>
      <c r="F209" s="85">
        <v>55.83</v>
      </c>
      <c r="G209" s="85">
        <v>39.83</v>
      </c>
      <c r="H209" s="85">
        <v>3.94</v>
      </c>
      <c r="I209" s="85">
        <v>0.22</v>
      </c>
    </row>
    <row r="210" spans="1:9" x14ac:dyDescent="0.55000000000000004">
      <c r="A210" s="84">
        <v>44615</v>
      </c>
      <c r="B210" s="85">
        <v>43.26</v>
      </c>
      <c r="C210" s="85">
        <v>44.5</v>
      </c>
      <c r="D210" s="85">
        <v>45.42</v>
      </c>
      <c r="E210" s="85">
        <v>28.71</v>
      </c>
      <c r="F210" s="85">
        <v>55.88</v>
      </c>
      <c r="G210" s="85">
        <v>39.94</v>
      </c>
      <c r="H210" s="85">
        <v>3.99</v>
      </c>
      <c r="I210" s="85">
        <v>0.22</v>
      </c>
    </row>
    <row r="211" spans="1:9" x14ac:dyDescent="0.55000000000000004">
      <c r="A211" s="84">
        <v>44616</v>
      </c>
      <c r="B211" s="85">
        <v>43.66</v>
      </c>
      <c r="C211" s="85">
        <v>45.01</v>
      </c>
      <c r="D211" s="85">
        <v>45.52</v>
      </c>
      <c r="E211" s="85">
        <v>28.76</v>
      </c>
      <c r="F211" s="85">
        <v>55.92</v>
      </c>
      <c r="G211" s="85">
        <v>40.26</v>
      </c>
      <c r="H211" s="85">
        <v>4.03</v>
      </c>
      <c r="I211" s="85">
        <v>0.39</v>
      </c>
    </row>
    <row r="212" spans="1:9" x14ac:dyDescent="0.55000000000000004">
      <c r="A212" s="84">
        <v>44617</v>
      </c>
      <c r="B212" s="85">
        <v>44.06</v>
      </c>
      <c r="C212" s="85">
        <v>45.62</v>
      </c>
      <c r="D212" s="85">
        <v>45.62</v>
      </c>
      <c r="E212" s="85">
        <v>28.81</v>
      </c>
      <c r="F212" s="85">
        <v>55.96</v>
      </c>
      <c r="G212" s="85">
        <v>40.39</v>
      </c>
      <c r="H212" s="85">
        <v>4.07</v>
      </c>
      <c r="I212" s="85">
        <v>0.39</v>
      </c>
    </row>
    <row r="213" spans="1:9" x14ac:dyDescent="0.55000000000000004">
      <c r="A213" s="84">
        <v>44618</v>
      </c>
      <c r="B213" s="85">
        <v>44.27</v>
      </c>
      <c r="C213" s="85">
        <v>46.19</v>
      </c>
      <c r="D213" s="85">
        <v>45.7</v>
      </c>
      <c r="E213" s="85">
        <v>28.84</v>
      </c>
      <c r="F213" s="85">
        <v>56</v>
      </c>
      <c r="G213" s="85">
        <v>40.450000000000003</v>
      </c>
      <c r="H213" s="85">
        <v>4.08</v>
      </c>
      <c r="I213" s="85">
        <v>0.39</v>
      </c>
    </row>
    <row r="214" spans="1:9" x14ac:dyDescent="0.55000000000000004">
      <c r="A214" s="84">
        <v>44619</v>
      </c>
      <c r="B214" s="85">
        <v>44.36</v>
      </c>
      <c r="C214" s="85">
        <v>46.46</v>
      </c>
      <c r="D214" s="85">
        <v>45.78</v>
      </c>
      <c r="E214" s="85">
        <v>28.86</v>
      </c>
      <c r="F214" s="85">
        <v>56.02</v>
      </c>
      <c r="G214" s="85">
        <v>40.69</v>
      </c>
      <c r="H214" s="85">
        <v>4.0999999999999996</v>
      </c>
      <c r="I214" s="85">
        <v>0.39</v>
      </c>
    </row>
    <row r="215" spans="1:9" x14ac:dyDescent="0.55000000000000004">
      <c r="A215" s="84">
        <v>44620</v>
      </c>
      <c r="B215" s="85">
        <v>44.7</v>
      </c>
      <c r="C215" s="85">
        <v>46.92</v>
      </c>
      <c r="D215" s="85">
        <v>46.6</v>
      </c>
      <c r="E215" s="85">
        <v>28.9</v>
      </c>
      <c r="F215" s="85">
        <v>56.06</v>
      </c>
      <c r="G215" s="85">
        <v>40.93</v>
      </c>
      <c r="H215" s="85">
        <v>4.1900000000000004</v>
      </c>
      <c r="I215" s="85">
        <v>0.39</v>
      </c>
    </row>
    <row r="216" spans="1:9" x14ac:dyDescent="0.55000000000000004">
      <c r="A216" s="84">
        <v>44621</v>
      </c>
      <c r="B216" s="85">
        <v>44.99</v>
      </c>
      <c r="C216" s="85">
        <v>47.29</v>
      </c>
      <c r="D216" s="85">
        <v>46.67</v>
      </c>
      <c r="E216" s="85">
        <v>28.94</v>
      </c>
      <c r="F216" s="85">
        <v>56.09</v>
      </c>
      <c r="G216" s="85">
        <v>41.01</v>
      </c>
      <c r="H216" s="85">
        <v>4.21</v>
      </c>
      <c r="I216" s="85">
        <v>0.39</v>
      </c>
    </row>
    <row r="217" spans="1:9" x14ac:dyDescent="0.55000000000000004">
      <c r="A217" s="84">
        <v>44622</v>
      </c>
      <c r="B217" s="85">
        <v>45.27</v>
      </c>
      <c r="C217" s="85">
        <v>47.64</v>
      </c>
      <c r="D217" s="85">
        <v>46.72</v>
      </c>
      <c r="E217" s="85">
        <v>28.97</v>
      </c>
      <c r="F217" s="85">
        <v>56.13</v>
      </c>
      <c r="G217" s="85">
        <v>41.27</v>
      </c>
      <c r="H217" s="85">
        <v>4.26</v>
      </c>
      <c r="I217" s="85">
        <v>0.39</v>
      </c>
    </row>
    <row r="218" spans="1:9" x14ac:dyDescent="0.55000000000000004">
      <c r="A218" s="84">
        <v>44623</v>
      </c>
      <c r="B218" s="85">
        <v>45.54</v>
      </c>
      <c r="C218" s="85">
        <v>47.95</v>
      </c>
      <c r="D218" s="85">
        <v>46.79</v>
      </c>
      <c r="E218" s="85">
        <v>29.01</v>
      </c>
      <c r="F218" s="85">
        <v>56.17</v>
      </c>
      <c r="G218" s="85">
        <v>41.43</v>
      </c>
      <c r="H218" s="85">
        <v>4.28</v>
      </c>
      <c r="I218" s="85">
        <v>0.39</v>
      </c>
    </row>
    <row r="219" spans="1:9" x14ac:dyDescent="0.55000000000000004">
      <c r="A219" s="84">
        <v>44624</v>
      </c>
      <c r="B219" s="85">
        <v>45.83</v>
      </c>
      <c r="C219" s="85">
        <v>48.27</v>
      </c>
      <c r="D219" s="85">
        <v>46.89</v>
      </c>
      <c r="E219" s="85">
        <v>29.05</v>
      </c>
      <c r="F219" s="85">
        <v>56.21</v>
      </c>
      <c r="G219" s="85">
        <v>41.52</v>
      </c>
      <c r="H219" s="85">
        <v>4.3099999999999996</v>
      </c>
      <c r="I219" s="85">
        <v>0.4</v>
      </c>
    </row>
    <row r="220" spans="1:9" x14ac:dyDescent="0.55000000000000004">
      <c r="A220" s="84">
        <v>44625</v>
      </c>
      <c r="B220" s="85">
        <v>45.98</v>
      </c>
      <c r="C220" s="85">
        <v>48.55</v>
      </c>
      <c r="D220" s="85">
        <v>46.94</v>
      </c>
      <c r="E220" s="85">
        <v>29.07</v>
      </c>
      <c r="F220" s="85">
        <v>56.24</v>
      </c>
      <c r="G220" s="85">
        <v>41.56</v>
      </c>
      <c r="H220" s="85">
        <v>4.3899999999999997</v>
      </c>
      <c r="I220" s="85">
        <v>0.4</v>
      </c>
    </row>
    <row r="221" spans="1:9" x14ac:dyDescent="0.55000000000000004">
      <c r="A221" s="84">
        <v>44626</v>
      </c>
      <c r="B221" s="85">
        <v>46.05</v>
      </c>
      <c r="C221" s="85">
        <v>48.67</v>
      </c>
      <c r="D221" s="85">
        <v>46.98</v>
      </c>
      <c r="E221" s="85">
        <v>29.08</v>
      </c>
      <c r="F221" s="85">
        <v>56.27</v>
      </c>
      <c r="G221" s="85">
        <v>41.81</v>
      </c>
      <c r="H221" s="85">
        <v>4.42</v>
      </c>
      <c r="I221" s="85">
        <v>0.4</v>
      </c>
    </row>
    <row r="222" spans="1:9" x14ac:dyDescent="0.55000000000000004">
      <c r="A222" s="84">
        <v>44627</v>
      </c>
      <c r="B222" s="85">
        <v>46.25</v>
      </c>
      <c r="C222" s="85">
        <v>48.87</v>
      </c>
      <c r="D222" s="85">
        <v>47.05</v>
      </c>
      <c r="E222" s="85">
        <v>29.11</v>
      </c>
      <c r="F222" s="85">
        <v>56.29</v>
      </c>
      <c r="G222" s="85">
        <v>41.97</v>
      </c>
      <c r="H222" s="85">
        <v>4.46</v>
      </c>
      <c r="I222" s="85">
        <v>0.4</v>
      </c>
    </row>
    <row r="223" spans="1:9" x14ac:dyDescent="0.55000000000000004">
      <c r="A223" s="84">
        <v>44628</v>
      </c>
      <c r="B223" s="85">
        <v>46.48</v>
      </c>
      <c r="C223" s="85">
        <v>49.06</v>
      </c>
      <c r="D223" s="85">
        <v>47.08</v>
      </c>
      <c r="E223" s="85">
        <v>29.14</v>
      </c>
      <c r="F223" s="85">
        <v>56.32</v>
      </c>
      <c r="G223" s="85">
        <v>42.13</v>
      </c>
      <c r="H223" s="85">
        <v>4.51</v>
      </c>
      <c r="I223" s="85">
        <v>0.4</v>
      </c>
    </row>
    <row r="224" spans="1:9" x14ac:dyDescent="0.55000000000000004">
      <c r="A224" s="84">
        <v>44629</v>
      </c>
      <c r="B224" s="85">
        <v>46.69</v>
      </c>
      <c r="C224" s="85">
        <v>49.23</v>
      </c>
      <c r="D224" s="85">
        <v>47.12</v>
      </c>
      <c r="E224" s="85">
        <v>29.16</v>
      </c>
      <c r="F224" s="85">
        <v>56.35</v>
      </c>
      <c r="G224" s="85">
        <v>42.27</v>
      </c>
      <c r="H224" s="85">
        <v>4.54</v>
      </c>
      <c r="I224" s="85">
        <v>0.4</v>
      </c>
    </row>
    <row r="225" spans="1:9" x14ac:dyDescent="0.55000000000000004">
      <c r="A225" s="84">
        <v>44630</v>
      </c>
      <c r="B225" s="85">
        <v>46.91</v>
      </c>
      <c r="C225" s="85">
        <v>49.39</v>
      </c>
      <c r="D225" s="85">
        <v>47.17</v>
      </c>
      <c r="E225" s="85">
        <v>29.19</v>
      </c>
      <c r="F225" s="85">
        <v>56.38</v>
      </c>
      <c r="G225" s="85">
        <v>42.42</v>
      </c>
      <c r="H225" s="85">
        <v>4.59</v>
      </c>
      <c r="I225" s="85">
        <v>0.4</v>
      </c>
    </row>
    <row r="226" spans="1:9" x14ac:dyDescent="0.55000000000000004">
      <c r="A226" s="84">
        <v>44631</v>
      </c>
      <c r="B226" s="85">
        <v>47.16</v>
      </c>
      <c r="C226" s="85">
        <v>49.56</v>
      </c>
      <c r="D226" s="85">
        <v>47.22</v>
      </c>
      <c r="E226" s="85">
        <v>29.22</v>
      </c>
      <c r="F226" s="85">
        <v>56.41</v>
      </c>
      <c r="G226" s="85">
        <v>42.49</v>
      </c>
      <c r="H226" s="85">
        <v>4.6100000000000003</v>
      </c>
      <c r="I226" s="85">
        <v>0.4</v>
      </c>
    </row>
    <row r="227" spans="1:9" x14ac:dyDescent="0.55000000000000004">
      <c r="A227" s="84">
        <v>44632</v>
      </c>
      <c r="B227" s="85">
        <v>47.29</v>
      </c>
      <c r="C227" s="85">
        <v>49.71</v>
      </c>
      <c r="D227" s="85">
        <v>47.26</v>
      </c>
      <c r="E227" s="85">
        <v>29.24</v>
      </c>
      <c r="F227" s="85">
        <v>56.45</v>
      </c>
      <c r="G227" s="85">
        <v>42.52</v>
      </c>
      <c r="H227" s="85">
        <v>4.66</v>
      </c>
      <c r="I227" s="85">
        <v>0.4</v>
      </c>
    </row>
    <row r="228" spans="1:9" x14ac:dyDescent="0.55000000000000004">
      <c r="A228" s="84">
        <v>44633</v>
      </c>
      <c r="B228" s="85">
        <v>47.35</v>
      </c>
      <c r="C228" s="85">
        <v>49.77</v>
      </c>
      <c r="D228" s="85">
        <v>47.29</v>
      </c>
      <c r="E228" s="85">
        <v>29.25</v>
      </c>
      <c r="F228" s="85">
        <v>56.46</v>
      </c>
      <c r="G228" s="85">
        <v>42.73</v>
      </c>
      <c r="H228" s="85">
        <v>4.78</v>
      </c>
      <c r="I228" s="85">
        <v>0.4</v>
      </c>
    </row>
    <row r="229" spans="1:9" x14ac:dyDescent="0.55000000000000004">
      <c r="A229" s="84">
        <v>44634</v>
      </c>
      <c r="B229" s="85">
        <v>47.5</v>
      </c>
      <c r="C229" s="85">
        <v>49.89</v>
      </c>
      <c r="D229" s="85">
        <v>47.35</v>
      </c>
      <c r="E229" s="85">
        <v>29.28</v>
      </c>
      <c r="F229" s="85">
        <v>56.5</v>
      </c>
      <c r="G229" s="85">
        <v>42.88</v>
      </c>
      <c r="H229" s="85">
        <v>4.8099999999999996</v>
      </c>
      <c r="I229" s="85">
        <v>0.41</v>
      </c>
    </row>
    <row r="230" spans="1:9" x14ac:dyDescent="0.55000000000000004">
      <c r="A230" s="84">
        <v>44635</v>
      </c>
      <c r="B230" s="85">
        <v>47.71</v>
      </c>
      <c r="C230" s="85">
        <v>50</v>
      </c>
      <c r="D230" s="85">
        <v>47.39</v>
      </c>
      <c r="E230" s="85">
        <v>29.3</v>
      </c>
      <c r="F230" s="85">
        <v>56.53</v>
      </c>
      <c r="G230" s="85">
        <v>43.04</v>
      </c>
      <c r="H230" s="85">
        <v>4.8499999999999996</v>
      </c>
      <c r="I230" s="85">
        <v>0.41</v>
      </c>
    </row>
    <row r="231" spans="1:9" x14ac:dyDescent="0.55000000000000004">
      <c r="A231" s="84">
        <v>44636</v>
      </c>
      <c r="B231" s="85">
        <v>47.9</v>
      </c>
      <c r="C231" s="85">
        <v>50.12</v>
      </c>
      <c r="D231" s="85">
        <v>47.44</v>
      </c>
      <c r="E231" s="85">
        <v>29.33</v>
      </c>
      <c r="F231" s="85">
        <v>56.56</v>
      </c>
      <c r="G231" s="85">
        <v>43.19</v>
      </c>
      <c r="H231" s="85">
        <v>4.8899999999999997</v>
      </c>
      <c r="I231" s="85">
        <v>0.41</v>
      </c>
    </row>
    <row r="232" spans="1:9" x14ac:dyDescent="0.55000000000000004">
      <c r="A232" s="84">
        <v>44637</v>
      </c>
      <c r="B232" s="85">
        <v>48.09</v>
      </c>
      <c r="C232" s="85">
        <v>50.22</v>
      </c>
      <c r="D232" s="85">
        <v>47.48</v>
      </c>
      <c r="E232" s="85">
        <v>29.35</v>
      </c>
      <c r="F232" s="85">
        <v>56.59</v>
      </c>
      <c r="G232" s="85">
        <v>43.32</v>
      </c>
      <c r="H232" s="85">
        <v>4.92</v>
      </c>
      <c r="I232" s="85">
        <v>0.42</v>
      </c>
    </row>
    <row r="233" spans="1:9" x14ac:dyDescent="0.55000000000000004">
      <c r="A233" s="84">
        <v>44638</v>
      </c>
      <c r="B233" s="85">
        <v>48.3</v>
      </c>
      <c r="C233" s="85">
        <v>50.33</v>
      </c>
      <c r="D233" s="85">
        <v>47.52</v>
      </c>
      <c r="E233" s="85">
        <v>29.39</v>
      </c>
      <c r="F233" s="85">
        <v>56.62</v>
      </c>
      <c r="G233" s="85">
        <v>43.39</v>
      </c>
      <c r="H233" s="85">
        <v>4.9800000000000004</v>
      </c>
      <c r="I233" s="85">
        <v>0.42</v>
      </c>
    </row>
    <row r="234" spans="1:9" x14ac:dyDescent="0.55000000000000004">
      <c r="A234" s="84">
        <v>44639</v>
      </c>
      <c r="B234" s="85">
        <v>48.41</v>
      </c>
      <c r="C234" s="85">
        <v>50.44</v>
      </c>
      <c r="D234" s="85">
        <v>47.55</v>
      </c>
      <c r="E234" s="85">
        <v>29.41</v>
      </c>
      <c r="F234" s="85">
        <v>56.65</v>
      </c>
      <c r="G234" s="85">
        <v>43.43</v>
      </c>
      <c r="H234" s="85">
        <v>4.99</v>
      </c>
      <c r="I234" s="85">
        <v>0.42</v>
      </c>
    </row>
    <row r="235" spans="1:9" x14ac:dyDescent="0.55000000000000004">
      <c r="A235" s="84">
        <v>44640</v>
      </c>
      <c r="B235" s="85">
        <v>48.46</v>
      </c>
      <c r="C235" s="85">
        <v>50.48</v>
      </c>
      <c r="D235" s="85">
        <v>47.68</v>
      </c>
      <c r="E235" s="85">
        <v>29.42</v>
      </c>
      <c r="F235" s="85">
        <v>56.66</v>
      </c>
      <c r="G235" s="85">
        <v>43.45</v>
      </c>
      <c r="H235" s="85">
        <v>5.03</v>
      </c>
      <c r="I235" s="85">
        <v>0.42</v>
      </c>
    </row>
    <row r="236" spans="1:9" x14ac:dyDescent="0.55000000000000004">
      <c r="A236" s="84">
        <v>44641</v>
      </c>
      <c r="B236" s="85">
        <v>48.64</v>
      </c>
      <c r="C236" s="85">
        <v>50.55</v>
      </c>
      <c r="D236" s="85">
        <v>47.72</v>
      </c>
      <c r="E236" s="85">
        <v>29.44</v>
      </c>
      <c r="F236" s="85">
        <v>56.69</v>
      </c>
      <c r="G236" s="85">
        <v>43.69</v>
      </c>
      <c r="H236" s="85">
        <v>5.07</v>
      </c>
      <c r="I236" s="85">
        <v>0.42</v>
      </c>
    </row>
    <row r="237" spans="1:9" x14ac:dyDescent="0.55000000000000004">
      <c r="A237" s="84">
        <v>44642</v>
      </c>
      <c r="B237" s="85">
        <v>48.82</v>
      </c>
      <c r="C237" s="85">
        <v>50.63</v>
      </c>
      <c r="D237" s="85">
        <v>47.75</v>
      </c>
      <c r="E237" s="85">
        <v>29.46</v>
      </c>
      <c r="F237" s="85"/>
      <c r="G237" s="85">
        <v>43.9</v>
      </c>
      <c r="H237" s="85">
        <v>5.15</v>
      </c>
      <c r="I237" s="85">
        <v>0.43</v>
      </c>
    </row>
    <row r="238" spans="1:9" x14ac:dyDescent="0.55000000000000004">
      <c r="A238" s="84">
        <v>44643</v>
      </c>
      <c r="B238" s="85">
        <v>48.98</v>
      </c>
      <c r="C238" s="85">
        <v>50.71</v>
      </c>
      <c r="D238" s="85">
        <v>47.8</v>
      </c>
      <c r="E238" s="85">
        <v>29.49</v>
      </c>
      <c r="F238" s="85">
        <v>56.74</v>
      </c>
      <c r="G238" s="85">
        <v>44.04</v>
      </c>
      <c r="H238" s="85">
        <v>5.19</v>
      </c>
      <c r="I238" s="85">
        <v>0.43</v>
      </c>
    </row>
    <row r="239" spans="1:9" x14ac:dyDescent="0.55000000000000004">
      <c r="A239" s="84">
        <v>44644</v>
      </c>
      <c r="B239" s="85">
        <v>49.16</v>
      </c>
      <c r="C239" s="85">
        <v>50.77</v>
      </c>
      <c r="D239" s="85">
        <v>47.82</v>
      </c>
      <c r="E239" s="85">
        <v>29.51</v>
      </c>
      <c r="F239" s="85">
        <v>56.77</v>
      </c>
      <c r="G239" s="85">
        <v>44.21</v>
      </c>
      <c r="H239" s="85">
        <v>5.22</v>
      </c>
      <c r="I239" s="85">
        <v>0.46</v>
      </c>
    </row>
    <row r="240" spans="1:9" x14ac:dyDescent="0.55000000000000004">
      <c r="A240" s="84">
        <v>44645</v>
      </c>
      <c r="B240" s="85">
        <v>49.34</v>
      </c>
      <c r="C240" s="85">
        <v>50.83</v>
      </c>
      <c r="D240" s="85">
        <v>47.87</v>
      </c>
      <c r="E240" s="85">
        <v>29.54</v>
      </c>
      <c r="F240" s="85">
        <v>56.79</v>
      </c>
      <c r="G240" s="85">
        <v>44.28</v>
      </c>
      <c r="H240" s="85">
        <v>5.23</v>
      </c>
      <c r="I240" s="85">
        <v>0.46</v>
      </c>
    </row>
    <row r="241" spans="1:9" x14ac:dyDescent="0.55000000000000004">
      <c r="A241" s="84">
        <v>44646</v>
      </c>
      <c r="B241" s="85">
        <v>49.44</v>
      </c>
      <c r="C241" s="85">
        <v>50.89</v>
      </c>
      <c r="D241" s="85">
        <v>47.9</v>
      </c>
      <c r="E241" s="85">
        <v>29.56</v>
      </c>
      <c r="F241" s="85">
        <v>56.82</v>
      </c>
      <c r="G241" s="85">
        <v>44.31</v>
      </c>
      <c r="H241" s="85">
        <v>5.24</v>
      </c>
      <c r="I241" s="85">
        <v>0.46</v>
      </c>
    </row>
    <row r="242" spans="1:9" x14ac:dyDescent="0.55000000000000004">
      <c r="A242" s="84">
        <v>44647</v>
      </c>
      <c r="B242" s="76">
        <v>49.48</v>
      </c>
      <c r="C242" s="76">
        <v>50.91</v>
      </c>
      <c r="D242" s="76">
        <v>47.93</v>
      </c>
      <c r="E242" s="76">
        <v>29.56</v>
      </c>
      <c r="F242" s="76">
        <v>56.83</v>
      </c>
      <c r="G242" s="76">
        <v>44.49</v>
      </c>
      <c r="H242" s="76">
        <v>5.31</v>
      </c>
      <c r="I242" s="76">
        <v>0.51</v>
      </c>
    </row>
    <row r="243" spans="1:9" x14ac:dyDescent="0.55000000000000004">
      <c r="A243" s="84">
        <v>44648</v>
      </c>
      <c r="B243" s="76">
        <v>49.64</v>
      </c>
      <c r="C243" s="76">
        <v>50.95</v>
      </c>
      <c r="D243" s="76">
        <v>47.97</v>
      </c>
      <c r="E243" s="76">
        <v>29.59</v>
      </c>
      <c r="F243" s="76">
        <v>56.85</v>
      </c>
      <c r="G243" s="76">
        <v>44.53</v>
      </c>
      <c r="H243" s="76">
        <v>5.42</v>
      </c>
      <c r="I243" s="76">
        <v>0.51</v>
      </c>
    </row>
    <row r="244" spans="1:9" x14ac:dyDescent="0.55000000000000004">
      <c r="A244" s="84">
        <v>44649</v>
      </c>
      <c r="B244" s="76">
        <v>49.79</v>
      </c>
      <c r="C244" s="76">
        <v>51</v>
      </c>
      <c r="D244" s="76">
        <v>48</v>
      </c>
      <c r="E244" s="76">
        <v>29.61</v>
      </c>
      <c r="F244" s="76">
        <v>56.87</v>
      </c>
      <c r="G244" s="76">
        <v>44.73</v>
      </c>
      <c r="H244" s="76">
        <v>5.47</v>
      </c>
      <c r="I244" s="76">
        <v>0.54</v>
      </c>
    </row>
    <row r="245" spans="1:9" x14ac:dyDescent="0.55000000000000004">
      <c r="A245" s="84">
        <v>44650</v>
      </c>
      <c r="B245" s="76">
        <v>49.93</v>
      </c>
      <c r="C245" s="76">
        <v>51.04</v>
      </c>
      <c r="D245" s="76">
        <v>48.05</v>
      </c>
      <c r="E245" s="76">
        <v>29.64</v>
      </c>
      <c r="F245" s="76">
        <v>56.9</v>
      </c>
      <c r="G245" s="76">
        <v>44.85</v>
      </c>
      <c r="H245" s="76">
        <v>5.51</v>
      </c>
      <c r="I245" s="76">
        <v>0.54</v>
      </c>
    </row>
    <row r="246" spans="1:9" x14ac:dyDescent="0.55000000000000004">
      <c r="A246" s="84">
        <v>44651</v>
      </c>
      <c r="B246" s="76">
        <v>50.07</v>
      </c>
      <c r="C246" s="76">
        <v>51.09</v>
      </c>
      <c r="D246" s="76">
        <v>48.07</v>
      </c>
      <c r="E246" s="76">
        <v>29.67</v>
      </c>
      <c r="F246" s="76">
        <v>56.92</v>
      </c>
      <c r="G246" s="76">
        <v>45.39</v>
      </c>
      <c r="H246" s="76">
        <v>5.6</v>
      </c>
      <c r="I246" s="76">
        <v>0.57999999999999996</v>
      </c>
    </row>
    <row r="247" spans="1:9" x14ac:dyDescent="0.55000000000000004">
      <c r="A247" s="84">
        <v>44652</v>
      </c>
      <c r="B247" s="76">
        <v>50.21</v>
      </c>
      <c r="C247" s="76">
        <v>51.13</v>
      </c>
      <c r="D247" s="76">
        <v>48.12</v>
      </c>
      <c r="E247" s="76">
        <v>29.71</v>
      </c>
      <c r="F247" s="76">
        <v>56.94</v>
      </c>
      <c r="G247" s="76">
        <v>45.45</v>
      </c>
      <c r="H247" s="76">
        <v>5.6</v>
      </c>
      <c r="I247" s="76">
        <v>0.57999999999999996</v>
      </c>
    </row>
    <row r="248" spans="1:9" x14ac:dyDescent="0.55000000000000004">
      <c r="A248" s="84">
        <v>44653</v>
      </c>
      <c r="B248" s="76">
        <v>50.27</v>
      </c>
      <c r="C248" s="76">
        <v>51.17</v>
      </c>
      <c r="D248" s="76">
        <v>48.15</v>
      </c>
      <c r="E248" s="76">
        <v>29.73</v>
      </c>
      <c r="F248" s="76">
        <v>56.97</v>
      </c>
      <c r="G248" s="76">
        <v>45.47</v>
      </c>
      <c r="H248" s="76">
        <v>5.61</v>
      </c>
      <c r="I248" s="76">
        <v>0.57999999999999996</v>
      </c>
    </row>
    <row r="249" spans="1:9" x14ac:dyDescent="0.55000000000000004">
      <c r="A249" s="84">
        <v>44654</v>
      </c>
      <c r="B249" s="76">
        <v>50.3</v>
      </c>
      <c r="C249" s="76">
        <v>51.19</v>
      </c>
      <c r="D249" s="76">
        <v>48.18</v>
      </c>
      <c r="E249" s="76">
        <v>29.74</v>
      </c>
      <c r="F249" s="76">
        <v>56.98</v>
      </c>
      <c r="G249" s="76">
        <v>45.59</v>
      </c>
      <c r="H249" s="76">
        <v>5.65</v>
      </c>
      <c r="I249" s="76">
        <v>0.57999999999999996</v>
      </c>
    </row>
    <row r="250" spans="1:9" x14ac:dyDescent="0.55000000000000004">
      <c r="A250" s="84">
        <v>44655</v>
      </c>
      <c r="B250" s="76">
        <v>50.42</v>
      </c>
      <c r="C250" s="76">
        <v>51.22</v>
      </c>
      <c r="D250" s="76">
        <v>48.19</v>
      </c>
      <c r="E250" s="76">
        <v>29.77</v>
      </c>
      <c r="F250" s="76">
        <v>57</v>
      </c>
      <c r="G250" s="76">
        <v>45.69</v>
      </c>
      <c r="H250" s="76">
        <v>5.7</v>
      </c>
      <c r="I250" s="76">
        <v>0.57999999999999996</v>
      </c>
    </row>
    <row r="251" spans="1:9" x14ac:dyDescent="0.55000000000000004">
      <c r="A251" s="84">
        <v>44656</v>
      </c>
      <c r="B251" s="76">
        <v>50.53</v>
      </c>
      <c r="C251" s="76">
        <v>51.25</v>
      </c>
      <c r="D251" s="76">
        <v>48.21</v>
      </c>
      <c r="E251" s="76">
        <v>29.79</v>
      </c>
      <c r="F251" s="76">
        <v>57.03</v>
      </c>
      <c r="G251" s="76">
        <v>45.8</v>
      </c>
      <c r="H251" s="76">
        <v>5.75</v>
      </c>
      <c r="I251" s="76">
        <v>0.57999999999999996</v>
      </c>
    </row>
    <row r="252" spans="1:9" x14ac:dyDescent="0.55000000000000004">
      <c r="A252" s="84">
        <v>44657</v>
      </c>
      <c r="B252" s="76">
        <v>50.64</v>
      </c>
      <c r="C252" s="76">
        <v>51.29</v>
      </c>
      <c r="D252" s="76">
        <v>48.26</v>
      </c>
      <c r="E252" s="76">
        <v>29.82</v>
      </c>
      <c r="F252" s="76">
        <v>57.05</v>
      </c>
      <c r="G252" s="76">
        <v>45.9</v>
      </c>
      <c r="H252" s="76">
        <v>5.77</v>
      </c>
      <c r="I252" s="76">
        <v>0.57999999999999996</v>
      </c>
    </row>
    <row r="253" spans="1:9" x14ac:dyDescent="0.55000000000000004">
      <c r="A253" s="84">
        <v>44658</v>
      </c>
      <c r="B253" s="76">
        <v>50.75</v>
      </c>
      <c r="C253" s="76">
        <v>51.33</v>
      </c>
      <c r="D253" s="76">
        <v>48.3</v>
      </c>
      <c r="E253" s="76">
        <v>29.85</v>
      </c>
      <c r="F253" s="76">
        <v>57.07</v>
      </c>
      <c r="G253" s="76">
        <v>45.99</v>
      </c>
      <c r="H253" s="76">
        <v>5.8</v>
      </c>
      <c r="I253" s="76">
        <v>0.57999999999999996</v>
      </c>
    </row>
    <row r="254" spans="1:9" x14ac:dyDescent="0.55000000000000004">
      <c r="A254" s="84">
        <v>44659</v>
      </c>
      <c r="B254" s="76">
        <v>50.86</v>
      </c>
      <c r="C254" s="76">
        <v>51.38</v>
      </c>
      <c r="D254" s="76">
        <v>48.33</v>
      </c>
      <c r="E254" s="76">
        <v>29.89</v>
      </c>
      <c r="F254" s="76">
        <v>57.1</v>
      </c>
      <c r="G254" s="76">
        <v>46.05</v>
      </c>
      <c r="H254" s="76">
        <v>5.83</v>
      </c>
      <c r="I254" s="76">
        <v>0.57999999999999996</v>
      </c>
    </row>
    <row r="255" spans="1:9" x14ac:dyDescent="0.55000000000000004">
      <c r="A255" s="84">
        <v>44660</v>
      </c>
      <c r="B255" s="76">
        <v>50.91</v>
      </c>
      <c r="C255" s="76">
        <v>51.42</v>
      </c>
      <c r="D255" s="76">
        <v>48.36</v>
      </c>
      <c r="E255" s="76">
        <v>29.9</v>
      </c>
      <c r="F255" s="76">
        <v>57.13</v>
      </c>
      <c r="G255" s="76">
        <v>46.08</v>
      </c>
      <c r="H255" s="76">
        <v>5.85</v>
      </c>
      <c r="I255" s="76">
        <v>0.57999999999999996</v>
      </c>
    </row>
    <row r="256" spans="1:9" x14ac:dyDescent="0.55000000000000004">
      <c r="A256" s="84">
        <v>44661</v>
      </c>
      <c r="B256" s="76">
        <v>50.94</v>
      </c>
      <c r="C256" s="76">
        <v>51.43</v>
      </c>
      <c r="D256" s="76">
        <v>48.39</v>
      </c>
      <c r="E256" s="76">
        <v>29.91</v>
      </c>
      <c r="F256" s="76">
        <v>57.14</v>
      </c>
      <c r="G256" s="76">
        <v>46.21</v>
      </c>
      <c r="H256" s="76">
        <v>5.89</v>
      </c>
      <c r="I256" s="76">
        <v>0.59</v>
      </c>
    </row>
    <row r="257" spans="1:9" x14ac:dyDescent="0.55000000000000004">
      <c r="A257" s="84">
        <v>44662</v>
      </c>
      <c r="B257" s="76">
        <v>51.06</v>
      </c>
      <c r="C257" s="76">
        <v>51.47</v>
      </c>
      <c r="D257" s="76">
        <v>48.4</v>
      </c>
      <c r="E257" s="76">
        <v>29.94</v>
      </c>
      <c r="F257" s="76">
        <v>57.17</v>
      </c>
      <c r="G257" s="76">
        <v>46.31</v>
      </c>
      <c r="H257" s="76">
        <v>5.93</v>
      </c>
      <c r="I257" s="76">
        <v>0.59</v>
      </c>
    </row>
    <row r="258" spans="1:9" x14ac:dyDescent="0.55000000000000004">
      <c r="A258" s="84">
        <v>44663</v>
      </c>
      <c r="B258" s="76">
        <v>51.16</v>
      </c>
      <c r="C258" s="76">
        <v>51.5</v>
      </c>
      <c r="D258" s="76">
        <v>48.42</v>
      </c>
      <c r="E258" s="76">
        <v>29.97</v>
      </c>
      <c r="F258" s="76">
        <v>57.19</v>
      </c>
      <c r="G258" s="76">
        <v>46.41</v>
      </c>
      <c r="H258" s="76">
        <v>5.96</v>
      </c>
      <c r="I258" s="76">
        <v>0.59</v>
      </c>
    </row>
    <row r="259" spans="1:9" x14ac:dyDescent="0.55000000000000004">
      <c r="A259" s="84">
        <v>44664</v>
      </c>
      <c r="B259" s="76">
        <v>51.25</v>
      </c>
      <c r="C259" s="76">
        <v>51.53</v>
      </c>
      <c r="D259" s="76">
        <v>48.48</v>
      </c>
      <c r="E259" s="76">
        <v>30</v>
      </c>
      <c r="F259" s="76">
        <v>57.22</v>
      </c>
      <c r="G259" s="76">
        <v>46.49</v>
      </c>
      <c r="H259" s="76">
        <v>5.99</v>
      </c>
      <c r="I259" s="76">
        <v>0.59</v>
      </c>
    </row>
    <row r="260" spans="1:9" x14ac:dyDescent="0.55000000000000004">
      <c r="A260" s="84">
        <v>44665</v>
      </c>
      <c r="B260" s="76">
        <v>51.34</v>
      </c>
      <c r="C260" s="76">
        <v>51.58</v>
      </c>
      <c r="D260" s="76">
        <v>48.5</v>
      </c>
      <c r="E260" s="76">
        <v>30.03</v>
      </c>
      <c r="F260" s="76">
        <v>57.25</v>
      </c>
      <c r="G260" s="76">
        <v>46.58</v>
      </c>
      <c r="H260" s="76">
        <v>6.02</v>
      </c>
      <c r="I260" s="76">
        <v>0.59</v>
      </c>
    </row>
    <row r="261" spans="1:9" x14ac:dyDescent="0.55000000000000004">
      <c r="A261" s="84">
        <v>44666</v>
      </c>
      <c r="B261" s="76">
        <v>51.35</v>
      </c>
      <c r="C261" s="76">
        <v>51.58</v>
      </c>
      <c r="D261" s="76">
        <v>48.54</v>
      </c>
      <c r="E261" s="76">
        <v>30.06</v>
      </c>
      <c r="F261" s="76">
        <v>57.26</v>
      </c>
      <c r="G261" s="76">
        <v>46.61</v>
      </c>
      <c r="H261" s="76">
        <v>6.02</v>
      </c>
      <c r="I261" s="76">
        <v>0.59</v>
      </c>
    </row>
    <row r="262" spans="1:9" x14ac:dyDescent="0.55000000000000004">
      <c r="A262" s="84">
        <v>44667</v>
      </c>
      <c r="B262" s="76">
        <v>51.37</v>
      </c>
      <c r="C262" s="76">
        <v>51.59</v>
      </c>
      <c r="D262" s="76">
        <v>48.55</v>
      </c>
      <c r="E262" s="76">
        <v>30.07</v>
      </c>
      <c r="F262" s="76">
        <v>57.28</v>
      </c>
      <c r="G262" s="76">
        <v>46.63</v>
      </c>
      <c r="H262" s="76">
        <v>6.02</v>
      </c>
      <c r="I262" s="76">
        <v>0.59</v>
      </c>
    </row>
    <row r="263" spans="1:9" x14ac:dyDescent="0.55000000000000004">
      <c r="A263" s="84">
        <v>44668</v>
      </c>
      <c r="B263" s="76">
        <v>51.38</v>
      </c>
      <c r="C263" s="76">
        <v>51.6</v>
      </c>
      <c r="D263" s="76">
        <v>48.57</v>
      </c>
      <c r="E263" s="76">
        <v>30.08</v>
      </c>
      <c r="F263" s="76">
        <v>57.28</v>
      </c>
      <c r="G263" s="76">
        <v>46.77</v>
      </c>
      <c r="H263" s="76">
        <v>6.1</v>
      </c>
      <c r="I263" s="76">
        <v>0.59</v>
      </c>
    </row>
    <row r="264" spans="1:9" x14ac:dyDescent="0.55000000000000004">
      <c r="A264" s="84">
        <v>44669</v>
      </c>
      <c r="B264" s="76">
        <v>51.39</v>
      </c>
      <c r="C264" s="76">
        <v>51.6</v>
      </c>
      <c r="D264" s="76">
        <v>48.57</v>
      </c>
      <c r="E264" s="76">
        <v>30.1</v>
      </c>
      <c r="F264" s="76">
        <v>57.29</v>
      </c>
      <c r="G264" s="76">
        <v>46.89</v>
      </c>
      <c r="H264" s="76">
        <v>6.15</v>
      </c>
      <c r="I264" s="76">
        <v>0.59</v>
      </c>
    </row>
    <row r="265" spans="1:9" x14ac:dyDescent="0.55000000000000004">
      <c r="A265" s="84">
        <v>44670</v>
      </c>
      <c r="B265" s="76">
        <v>51.47</v>
      </c>
      <c r="C265" s="76">
        <v>51.64</v>
      </c>
      <c r="D265" s="76">
        <v>48.59</v>
      </c>
      <c r="E265" s="76">
        <v>30.13</v>
      </c>
      <c r="F265" s="76">
        <v>57.31</v>
      </c>
      <c r="G265" s="76">
        <v>46.99</v>
      </c>
      <c r="H265" s="76">
        <v>6.2</v>
      </c>
      <c r="I265" s="76">
        <v>0.59</v>
      </c>
    </row>
    <row r="266" spans="1:9" x14ac:dyDescent="0.55000000000000004">
      <c r="A266" s="84">
        <v>44671</v>
      </c>
      <c r="B266" s="76">
        <v>51.55</v>
      </c>
      <c r="C266" s="76">
        <v>51.67</v>
      </c>
      <c r="D266" s="76">
        <v>48.71</v>
      </c>
      <c r="E266" s="76">
        <v>30.15</v>
      </c>
      <c r="F266" s="76">
        <v>57.34</v>
      </c>
      <c r="G266" s="76">
        <v>47.08</v>
      </c>
      <c r="H266" s="76">
        <v>6.21</v>
      </c>
      <c r="I266" s="76">
        <v>0.59</v>
      </c>
    </row>
    <row r="267" spans="1:9" x14ac:dyDescent="0.55000000000000004">
      <c r="A267" s="84">
        <v>44672</v>
      </c>
      <c r="B267" s="76">
        <v>51.63</v>
      </c>
      <c r="C267" s="76">
        <v>51.7</v>
      </c>
      <c r="D267" s="76">
        <v>48.9</v>
      </c>
      <c r="E267" s="76">
        <v>30.18</v>
      </c>
      <c r="F267" s="76">
        <v>57.36</v>
      </c>
      <c r="G267" s="76">
        <v>47.19</v>
      </c>
      <c r="H267" s="76">
        <v>6.26</v>
      </c>
      <c r="I267" s="76">
        <v>0.59</v>
      </c>
    </row>
    <row r="268" spans="1:9" x14ac:dyDescent="0.55000000000000004">
      <c r="A268" s="84">
        <v>44673</v>
      </c>
      <c r="B268" s="76">
        <v>51.71</v>
      </c>
      <c r="C268" s="76">
        <v>51.73</v>
      </c>
      <c r="D268" s="76">
        <v>48.92</v>
      </c>
      <c r="E268" s="76">
        <v>30.2</v>
      </c>
      <c r="F268" s="76">
        <v>57.38</v>
      </c>
      <c r="G268" s="76">
        <v>47.25</v>
      </c>
      <c r="H268" s="76">
        <v>6.28</v>
      </c>
      <c r="I268" s="76">
        <v>0.59</v>
      </c>
    </row>
    <row r="269" spans="1:9" x14ac:dyDescent="0.55000000000000004">
      <c r="A269" s="84">
        <v>44674</v>
      </c>
      <c r="B269" s="76">
        <v>51.75</v>
      </c>
      <c r="C269" s="76">
        <v>51.76</v>
      </c>
      <c r="D269" s="76">
        <v>48.94</v>
      </c>
      <c r="E269" s="76">
        <v>30.22</v>
      </c>
      <c r="F269" s="76">
        <v>57.41</v>
      </c>
      <c r="G269" s="76">
        <v>47.27</v>
      </c>
      <c r="H269" s="76">
        <v>6.31</v>
      </c>
      <c r="I269" s="76">
        <v>0.59</v>
      </c>
    </row>
    <row r="270" spans="1:9" x14ac:dyDescent="0.55000000000000004">
      <c r="A270" s="84">
        <v>44675</v>
      </c>
      <c r="B270" s="76">
        <v>51.76</v>
      </c>
      <c r="C270" s="76">
        <v>51.77</v>
      </c>
      <c r="D270" s="76">
        <v>48.96</v>
      </c>
      <c r="E270" s="76">
        <v>30.22</v>
      </c>
      <c r="F270" s="76">
        <v>57.43</v>
      </c>
      <c r="G270" s="76">
        <v>47.39</v>
      </c>
      <c r="H270" s="76">
        <v>6.33</v>
      </c>
      <c r="I270" s="76">
        <v>0.59</v>
      </c>
    </row>
    <row r="271" spans="1:9" x14ac:dyDescent="0.55000000000000004">
      <c r="A271" s="84">
        <v>44676</v>
      </c>
      <c r="B271" s="76">
        <v>51.77</v>
      </c>
      <c r="C271" s="76">
        <v>51.77</v>
      </c>
      <c r="D271" s="76">
        <v>48.97</v>
      </c>
      <c r="E271" s="76">
        <v>30.24</v>
      </c>
      <c r="F271" s="76">
        <v>57.45</v>
      </c>
      <c r="G271" s="76">
        <v>47.5</v>
      </c>
      <c r="H271" s="76">
        <v>6.37</v>
      </c>
      <c r="I271" s="76">
        <v>0.59</v>
      </c>
    </row>
    <row r="272" spans="1:9" x14ac:dyDescent="0.55000000000000004">
      <c r="A272" s="84">
        <v>44677</v>
      </c>
      <c r="B272" s="76">
        <v>51.84</v>
      </c>
      <c r="C272" s="76">
        <v>51.81</v>
      </c>
      <c r="D272" s="76">
        <v>48.99</v>
      </c>
      <c r="E272" s="76">
        <v>30.26</v>
      </c>
      <c r="F272" s="76">
        <v>57.48</v>
      </c>
      <c r="G272" s="76">
        <v>47.61</v>
      </c>
      <c r="H272" s="76">
        <v>6.42</v>
      </c>
      <c r="I272" s="76">
        <v>0.7</v>
      </c>
    </row>
    <row r="273" spans="1:9" x14ac:dyDescent="0.55000000000000004">
      <c r="A273" s="84">
        <v>44678</v>
      </c>
      <c r="B273" s="76">
        <v>51.9</v>
      </c>
      <c r="C273" s="76"/>
      <c r="D273" s="76"/>
      <c r="E273" s="76">
        <v>30.28</v>
      </c>
      <c r="F273" s="76">
        <v>57.51</v>
      </c>
      <c r="G273" s="76">
        <v>47.68</v>
      </c>
      <c r="H273" s="76">
        <v>6.47</v>
      </c>
      <c r="I273" s="76">
        <v>0.7</v>
      </c>
    </row>
    <row r="274" spans="1:9" x14ac:dyDescent="0.55000000000000004">
      <c r="A274" s="84">
        <v>44679</v>
      </c>
      <c r="B274" s="76">
        <v>51.96</v>
      </c>
      <c r="C274" s="76">
        <v>51.87</v>
      </c>
      <c r="D274" s="76"/>
      <c r="E274" s="76">
        <v>30.3</v>
      </c>
      <c r="F274" s="76">
        <v>57.54</v>
      </c>
      <c r="G274" s="76">
        <v>47.78</v>
      </c>
      <c r="H274" s="76">
        <v>6.48</v>
      </c>
      <c r="I274" s="76"/>
    </row>
    <row r="275" spans="1:9" x14ac:dyDescent="0.55000000000000004">
      <c r="A275" s="84">
        <v>44680</v>
      </c>
      <c r="B275" s="76">
        <v>52.03</v>
      </c>
      <c r="C275" s="76"/>
      <c r="D275" s="76"/>
      <c r="E275" s="76">
        <v>30.3</v>
      </c>
      <c r="F275" s="76"/>
      <c r="G275" s="76">
        <v>47.84</v>
      </c>
      <c r="H275" s="76">
        <v>6.51</v>
      </c>
      <c r="I275" s="76"/>
    </row>
    <row r="276" spans="1:9" x14ac:dyDescent="0.55000000000000004">
      <c r="A276" s="86">
        <v>44681</v>
      </c>
      <c r="B276" s="80">
        <v>52.05</v>
      </c>
      <c r="C276" s="80"/>
      <c r="D276" s="80"/>
      <c r="E276" s="80"/>
      <c r="F276" s="80"/>
      <c r="G276" s="80">
        <v>47.85</v>
      </c>
      <c r="H276" s="80">
        <v>6.52</v>
      </c>
      <c r="I276" s="80"/>
    </row>
    <row r="277" spans="1:9" x14ac:dyDescent="0.55000000000000004">
      <c r="A277" s="49" t="s">
        <v>106</v>
      </c>
      <c r="B277" s="76"/>
      <c r="C277" s="76"/>
      <c r="D277" s="76"/>
      <c r="E277" s="76"/>
      <c r="F277" s="76"/>
      <c r="G277" s="76"/>
      <c r="H277" s="76"/>
      <c r="I277" s="76"/>
    </row>
  </sheetData>
  <hyperlinks>
    <hyperlink ref="R1" location="Contents!A1" display="Return to contents page" xr:uid="{3C5D96BA-6540-449D-A23A-26A4F2718FF4}"/>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87B85-AE75-4B0A-8286-72A1DE338A95}">
  <dimension ref="A1:Q117"/>
  <sheetViews>
    <sheetView showGridLines="0" zoomScale="85" zoomScaleNormal="85" workbookViewId="0">
      <selection activeCell="E3" sqref="A3:E3"/>
    </sheetView>
  </sheetViews>
  <sheetFormatPr defaultRowHeight="14.4" x14ac:dyDescent="0.55000000000000004"/>
  <sheetData>
    <row r="1" spans="1:17" x14ac:dyDescent="0.55000000000000004">
      <c r="A1" s="134" t="s">
        <v>633</v>
      </c>
      <c r="Q1" s="2" t="s">
        <v>887</v>
      </c>
    </row>
    <row r="3" spans="1:17" x14ac:dyDescent="0.55000000000000004">
      <c r="A3" s="383" t="s">
        <v>522</v>
      </c>
      <c r="B3" s="405" t="s">
        <v>651</v>
      </c>
      <c r="C3" s="405" t="s">
        <v>652</v>
      </c>
      <c r="D3" s="405" t="s">
        <v>653</v>
      </c>
      <c r="E3" s="405" t="s">
        <v>654</v>
      </c>
    </row>
    <row r="4" spans="1:17" x14ac:dyDescent="0.55000000000000004">
      <c r="A4" s="129">
        <v>1907</v>
      </c>
      <c r="B4" s="133">
        <v>287.99576999999999</v>
      </c>
      <c r="C4" s="133">
        <v>356.39434</v>
      </c>
      <c r="D4" s="133">
        <v>61.999111999999997</v>
      </c>
      <c r="E4" s="133">
        <v>59.559888999999998</v>
      </c>
    </row>
    <row r="5" spans="1:17" x14ac:dyDescent="0.55000000000000004">
      <c r="A5" s="129">
        <v>1908</v>
      </c>
      <c r="B5" s="133">
        <v>257.33242000000001</v>
      </c>
      <c r="C5" s="133">
        <v>267.08598999999998</v>
      </c>
      <c r="D5" s="133">
        <v>30.403068000000001</v>
      </c>
      <c r="E5" s="133">
        <v>40.710287000000001</v>
      </c>
    </row>
    <row r="6" spans="1:17" x14ac:dyDescent="0.55000000000000004">
      <c r="A6" s="129">
        <v>1909</v>
      </c>
      <c r="B6" s="133">
        <v>230.10932</v>
      </c>
      <c r="C6" s="133">
        <v>276.21974999999998</v>
      </c>
      <c r="D6" s="133">
        <v>16.064966999999999</v>
      </c>
      <c r="E6" s="133">
        <v>17.897051999999999</v>
      </c>
    </row>
    <row r="7" spans="1:17" x14ac:dyDescent="0.55000000000000004">
      <c r="A7" s="129">
        <v>1910</v>
      </c>
      <c r="B7" s="133">
        <v>222.09702999999999</v>
      </c>
      <c r="C7" s="133">
        <v>271.7491</v>
      </c>
      <c r="D7" s="133">
        <v>18.502210000000002</v>
      </c>
      <c r="E7" s="133">
        <v>17.550125999999999</v>
      </c>
    </row>
    <row r="8" spans="1:17" x14ac:dyDescent="0.55000000000000004">
      <c r="A8" s="129">
        <v>1911</v>
      </c>
      <c r="B8" s="133">
        <v>246.60384999999999</v>
      </c>
      <c r="C8" s="133">
        <v>283.61577</v>
      </c>
      <c r="D8" s="133">
        <v>24.014731999999999</v>
      </c>
      <c r="E8" s="133">
        <v>27.763569</v>
      </c>
    </row>
    <row r="9" spans="1:17" x14ac:dyDescent="0.55000000000000004">
      <c r="A9" s="129">
        <v>1912</v>
      </c>
      <c r="B9" s="133">
        <v>196.06272000000001</v>
      </c>
      <c r="C9" s="133">
        <v>215.77257</v>
      </c>
      <c r="D9" s="133">
        <v>21.245059000000001</v>
      </c>
      <c r="E9" s="133">
        <v>20.911688000000002</v>
      </c>
    </row>
    <row r="10" spans="1:17" x14ac:dyDescent="0.55000000000000004">
      <c r="A10" s="129">
        <v>1913</v>
      </c>
      <c r="B10" s="133">
        <v>219.91005999999999</v>
      </c>
      <c r="C10" s="133">
        <v>252.51552000000001</v>
      </c>
      <c r="D10" s="133">
        <v>17.779954</v>
      </c>
      <c r="E10" s="133">
        <v>16.733591000000001</v>
      </c>
    </row>
    <row r="11" spans="1:17" x14ac:dyDescent="0.55000000000000004">
      <c r="A11" s="129">
        <v>1914</v>
      </c>
      <c r="B11" s="133">
        <v>248.56306000000001</v>
      </c>
      <c r="C11" s="133">
        <v>193.07034999999999</v>
      </c>
      <c r="D11" s="133">
        <v>11.691456000000001</v>
      </c>
      <c r="E11" s="133">
        <v>19.547391000000001</v>
      </c>
    </row>
    <row r="12" spans="1:17" x14ac:dyDescent="0.55000000000000004">
      <c r="A12" s="129">
        <v>1915</v>
      </c>
      <c r="B12" s="133">
        <v>185.76361</v>
      </c>
      <c r="C12" s="133">
        <v>164.13397000000001</v>
      </c>
      <c r="D12" s="133">
        <v>16.4544</v>
      </c>
      <c r="E12" s="133">
        <v>19.966328000000001</v>
      </c>
    </row>
    <row r="13" spans="1:17" x14ac:dyDescent="0.55000000000000004">
      <c r="A13" s="129">
        <v>1916</v>
      </c>
      <c r="B13" s="133">
        <v>143.82284999999999</v>
      </c>
      <c r="C13" s="133">
        <v>149.64251999999999</v>
      </c>
      <c r="D13" s="133">
        <v>12.440151999999999</v>
      </c>
      <c r="E13" s="133">
        <v>13.049623</v>
      </c>
    </row>
    <row r="14" spans="1:17" x14ac:dyDescent="0.55000000000000004">
      <c r="A14" s="129">
        <v>1917</v>
      </c>
      <c r="B14" s="133">
        <v>155.99394000000001</v>
      </c>
      <c r="C14" s="133">
        <v>151.34505999999999</v>
      </c>
      <c r="D14" s="133">
        <v>9.2071109</v>
      </c>
      <c r="E14" s="133">
        <v>7.1639879000000004</v>
      </c>
    </row>
    <row r="15" spans="1:17" x14ac:dyDescent="0.55000000000000004">
      <c r="A15" s="129">
        <v>1918</v>
      </c>
      <c r="B15" s="133">
        <v>145.04438999999999</v>
      </c>
      <c r="C15" s="133">
        <v>156.71483000000001</v>
      </c>
      <c r="D15" s="133">
        <v>41.685848999999997</v>
      </c>
      <c r="E15" s="133">
        <v>40.284607999999999</v>
      </c>
    </row>
    <row r="16" spans="1:17" x14ac:dyDescent="0.55000000000000004">
      <c r="A16" s="129">
        <v>1919</v>
      </c>
      <c r="B16" s="133">
        <v>152.97685000000001</v>
      </c>
      <c r="C16" s="133">
        <v>117.0254</v>
      </c>
      <c r="D16" s="133">
        <v>289.13448</v>
      </c>
      <c r="E16" s="133">
        <v>213.38200000000001</v>
      </c>
    </row>
    <row r="17" spans="1:5" x14ac:dyDescent="0.55000000000000004">
      <c r="A17" s="129">
        <v>1920</v>
      </c>
      <c r="B17" s="133">
        <v>119.40177</v>
      </c>
      <c r="C17" s="133">
        <v>134.41494</v>
      </c>
      <c r="D17" s="133">
        <v>15.145543999999999</v>
      </c>
      <c r="E17" s="133">
        <v>14.272644</v>
      </c>
    </row>
    <row r="18" spans="1:5" x14ac:dyDescent="0.55000000000000004">
      <c r="A18" s="129">
        <v>1921</v>
      </c>
      <c r="B18" s="133">
        <v>145.44937999999999</v>
      </c>
      <c r="C18" s="133">
        <v>158.90355</v>
      </c>
      <c r="D18" s="133">
        <v>14.005115999999999</v>
      </c>
      <c r="E18" s="133">
        <v>10.910368999999999</v>
      </c>
    </row>
    <row r="19" spans="1:5" x14ac:dyDescent="0.55000000000000004">
      <c r="A19" s="129">
        <v>1922</v>
      </c>
      <c r="B19" s="133">
        <v>164.64700999999999</v>
      </c>
      <c r="C19" s="133">
        <v>119.16544</v>
      </c>
      <c r="D19" s="133">
        <v>11.271400999999999</v>
      </c>
      <c r="E19" s="133">
        <v>10.190063</v>
      </c>
    </row>
    <row r="20" spans="1:5" x14ac:dyDescent="0.55000000000000004">
      <c r="A20" s="129">
        <v>1923</v>
      </c>
      <c r="B20" s="133">
        <v>177.16408999999999</v>
      </c>
      <c r="C20" s="133">
        <v>128.73373000000001</v>
      </c>
      <c r="D20" s="133">
        <v>41.865437</v>
      </c>
      <c r="E20" s="133">
        <v>43.792907</v>
      </c>
    </row>
    <row r="21" spans="1:5" x14ac:dyDescent="0.55000000000000004">
      <c r="A21" s="129">
        <v>1924</v>
      </c>
      <c r="B21" s="133">
        <v>163.40743000000001</v>
      </c>
      <c r="C21" s="133">
        <v>115.10907</v>
      </c>
      <c r="D21" s="133">
        <v>23.026475999999999</v>
      </c>
      <c r="E21" s="133">
        <v>22.960314</v>
      </c>
    </row>
    <row r="22" spans="1:5" x14ac:dyDescent="0.55000000000000004">
      <c r="A22" s="129">
        <v>1925</v>
      </c>
      <c r="B22" s="133">
        <v>148.59681</v>
      </c>
      <c r="C22" s="133">
        <v>109.32669</v>
      </c>
      <c r="D22" s="133">
        <v>8.6576999000000008</v>
      </c>
      <c r="E22" s="133">
        <v>11.697291999999999</v>
      </c>
    </row>
    <row r="23" spans="1:5" x14ac:dyDescent="0.55000000000000004">
      <c r="A23" s="129">
        <v>1926</v>
      </c>
      <c r="B23" s="133">
        <v>165.14874</v>
      </c>
      <c r="C23" s="133">
        <v>119.48437</v>
      </c>
      <c r="D23" s="133">
        <v>33.759300000000003</v>
      </c>
      <c r="E23" s="133">
        <v>24.420227000000001</v>
      </c>
    </row>
    <row r="24" spans="1:5" x14ac:dyDescent="0.55000000000000004">
      <c r="A24" s="129">
        <v>1927</v>
      </c>
      <c r="B24" s="133">
        <v>148.43941000000001</v>
      </c>
      <c r="C24" s="133">
        <v>103.49016</v>
      </c>
      <c r="D24" s="133">
        <v>14.803971000000001</v>
      </c>
      <c r="E24" s="133">
        <v>13.80677</v>
      </c>
    </row>
    <row r="25" spans="1:5" x14ac:dyDescent="0.55000000000000004">
      <c r="A25" s="129">
        <v>1928</v>
      </c>
      <c r="B25" s="133">
        <v>151.73799</v>
      </c>
      <c r="C25" s="133">
        <v>112.06786</v>
      </c>
      <c r="D25" s="133">
        <v>25.698187999999998</v>
      </c>
      <c r="E25" s="133">
        <v>25.942374000000001</v>
      </c>
    </row>
    <row r="26" spans="1:5" x14ac:dyDescent="0.55000000000000004">
      <c r="A26" s="129">
        <v>1929</v>
      </c>
      <c r="B26" s="133">
        <v>135.88290000000001</v>
      </c>
      <c r="C26" s="133">
        <v>98.630964000000006</v>
      </c>
      <c r="D26" s="133">
        <v>35.374625999999999</v>
      </c>
      <c r="E26" s="133">
        <v>32.756528000000003</v>
      </c>
    </row>
    <row r="27" spans="1:5" x14ac:dyDescent="0.55000000000000004">
      <c r="A27" s="129">
        <v>1930</v>
      </c>
      <c r="B27" s="133">
        <v>126.37251999999999</v>
      </c>
      <c r="C27" s="133">
        <v>92.592647999999997</v>
      </c>
      <c r="D27" s="133">
        <v>8.6282291999999998</v>
      </c>
      <c r="E27" s="133">
        <v>6.2886877999999999</v>
      </c>
    </row>
    <row r="28" spans="1:5" x14ac:dyDescent="0.55000000000000004">
      <c r="A28" s="129">
        <v>1931</v>
      </c>
      <c r="B28" s="133">
        <v>114.37754</v>
      </c>
      <c r="C28" s="133">
        <v>81.090148999999997</v>
      </c>
      <c r="D28" s="133">
        <v>25.821345000000001</v>
      </c>
      <c r="E28" s="133">
        <v>24.282862999999999</v>
      </c>
    </row>
    <row r="29" spans="1:5" x14ac:dyDescent="0.55000000000000004">
      <c r="A29" s="129">
        <v>1932</v>
      </c>
      <c r="B29" s="133">
        <v>108.60253</v>
      </c>
      <c r="C29" s="133">
        <v>75.325688</v>
      </c>
      <c r="D29" s="133">
        <v>8.1471657000000004</v>
      </c>
      <c r="E29" s="133">
        <v>8.9193645000000004</v>
      </c>
    </row>
    <row r="30" spans="1:5" x14ac:dyDescent="0.55000000000000004">
      <c r="A30" s="129">
        <v>1933</v>
      </c>
      <c r="B30" s="133">
        <v>106.3336</v>
      </c>
      <c r="C30" s="133">
        <v>69.042907999999997</v>
      </c>
      <c r="D30" s="133">
        <v>27.236111000000001</v>
      </c>
      <c r="E30" s="133">
        <v>23.153077</v>
      </c>
    </row>
    <row r="31" spans="1:5" x14ac:dyDescent="0.55000000000000004">
      <c r="A31" s="129">
        <v>1934</v>
      </c>
      <c r="B31" s="133">
        <v>106.74412</v>
      </c>
      <c r="C31" s="133">
        <v>76.010223999999994</v>
      </c>
      <c r="D31" s="133">
        <v>26.616444000000001</v>
      </c>
      <c r="E31" s="133">
        <v>20.625095999999999</v>
      </c>
    </row>
    <row r="32" spans="1:5" x14ac:dyDescent="0.55000000000000004">
      <c r="A32" s="129">
        <v>1935</v>
      </c>
      <c r="B32" s="133">
        <v>102.79027000000001</v>
      </c>
      <c r="C32" s="133">
        <v>65.945283000000003</v>
      </c>
      <c r="D32" s="133">
        <v>33.461981000000002</v>
      </c>
      <c r="E32" s="133">
        <v>29.634157999999999</v>
      </c>
    </row>
    <row r="33" spans="1:5" x14ac:dyDescent="0.55000000000000004">
      <c r="A33" s="129">
        <v>1936</v>
      </c>
      <c r="B33" s="133">
        <v>99.018394000000001</v>
      </c>
      <c r="C33" s="133">
        <v>71.772108000000003</v>
      </c>
      <c r="D33" s="133">
        <v>12.271514</v>
      </c>
      <c r="E33" s="133">
        <v>9.4212275000000005</v>
      </c>
    </row>
    <row r="34" spans="1:5" x14ac:dyDescent="0.55000000000000004">
      <c r="A34" s="129">
        <v>1937</v>
      </c>
      <c r="B34" s="133">
        <v>95.327408000000005</v>
      </c>
      <c r="C34" s="133">
        <v>63.436601000000003</v>
      </c>
      <c r="D34" s="133">
        <v>9.9967801000000005</v>
      </c>
      <c r="E34" s="133">
        <v>7.4875496000000004</v>
      </c>
    </row>
    <row r="35" spans="1:5" x14ac:dyDescent="0.55000000000000004">
      <c r="A35" s="129">
        <v>1938</v>
      </c>
      <c r="B35" s="133">
        <v>91.526850999999994</v>
      </c>
      <c r="C35" s="133">
        <v>58.630307999999999</v>
      </c>
      <c r="D35" s="133">
        <v>15.762438</v>
      </c>
      <c r="E35" s="133">
        <v>13.348969</v>
      </c>
    </row>
    <row r="36" spans="1:5" x14ac:dyDescent="0.55000000000000004">
      <c r="A36" s="129">
        <v>1939</v>
      </c>
      <c r="B36" s="133">
        <v>95.528893999999994</v>
      </c>
      <c r="C36" s="133">
        <v>62.045143000000003</v>
      </c>
      <c r="D36" s="133">
        <v>25.007961000000002</v>
      </c>
      <c r="E36" s="133">
        <v>21.371189999999999</v>
      </c>
    </row>
    <row r="37" spans="1:5" x14ac:dyDescent="0.55000000000000004">
      <c r="A37" s="129">
        <v>1940</v>
      </c>
      <c r="B37" s="133">
        <v>96.048737000000003</v>
      </c>
      <c r="C37" s="133">
        <v>57.203313999999999</v>
      </c>
      <c r="D37" s="133">
        <v>8.6479903999999994</v>
      </c>
      <c r="E37" s="133">
        <v>6.5056647999999999</v>
      </c>
    </row>
    <row r="38" spans="1:5" x14ac:dyDescent="0.55000000000000004">
      <c r="A38" s="129">
        <v>1941</v>
      </c>
      <c r="B38" s="133">
        <v>97.760427000000007</v>
      </c>
      <c r="C38" s="133">
        <v>58.95693</v>
      </c>
      <c r="D38" s="133">
        <v>7.1155374</v>
      </c>
      <c r="E38" s="133">
        <v>8.2949429000000006</v>
      </c>
    </row>
    <row r="39" spans="1:5" x14ac:dyDescent="0.55000000000000004">
      <c r="A39" s="129">
        <v>1942</v>
      </c>
      <c r="B39" s="133">
        <v>105.46205</v>
      </c>
      <c r="C39" s="133">
        <v>64.881084999999999</v>
      </c>
      <c r="D39" s="133">
        <v>14.952798</v>
      </c>
      <c r="E39" s="133">
        <v>11.787274999999999</v>
      </c>
    </row>
    <row r="40" spans="1:5" x14ac:dyDescent="0.55000000000000004">
      <c r="A40" s="129">
        <v>1943</v>
      </c>
      <c r="B40" s="133">
        <v>95.025874000000002</v>
      </c>
      <c r="C40" s="133">
        <v>60.054245000000002</v>
      </c>
      <c r="D40" s="133">
        <v>10.570722999999999</v>
      </c>
      <c r="E40" s="133">
        <v>8.2476129999999994</v>
      </c>
    </row>
    <row r="41" spans="1:5" x14ac:dyDescent="0.55000000000000004">
      <c r="A41" s="129">
        <v>1944</v>
      </c>
      <c r="B41" s="133">
        <v>78.364846999999997</v>
      </c>
      <c r="C41" s="133">
        <v>44.813369999999999</v>
      </c>
      <c r="D41" s="133">
        <v>3.5734319999999999</v>
      </c>
      <c r="E41" s="133">
        <v>3.2806014000000001</v>
      </c>
    </row>
    <row r="42" spans="1:5" x14ac:dyDescent="0.55000000000000004">
      <c r="A42" s="129">
        <v>1945</v>
      </c>
      <c r="B42" s="133">
        <v>74.423186000000001</v>
      </c>
      <c r="C42" s="133">
        <v>44.865482999999998</v>
      </c>
      <c r="D42" s="133">
        <v>2.9149303</v>
      </c>
      <c r="E42" s="133">
        <v>1.9009102</v>
      </c>
    </row>
    <row r="43" spans="1:5" x14ac:dyDescent="0.55000000000000004">
      <c r="A43" s="129">
        <v>1946</v>
      </c>
      <c r="B43" s="133">
        <v>74.716015999999996</v>
      </c>
      <c r="C43" s="133">
        <v>41.112940000000002</v>
      </c>
      <c r="D43" s="133">
        <v>4.7956120000000002</v>
      </c>
      <c r="E43" s="133">
        <v>3.2915003</v>
      </c>
    </row>
    <row r="44" spans="1:5" x14ac:dyDescent="0.55000000000000004">
      <c r="A44" s="129">
        <v>1947</v>
      </c>
      <c r="B44" s="133">
        <v>70.565180999999995</v>
      </c>
      <c r="C44" s="133">
        <v>36.702311000000002</v>
      </c>
      <c r="D44" s="133">
        <v>3.1289117000000002</v>
      </c>
      <c r="E44" s="133">
        <v>2.1682712999999998</v>
      </c>
    </row>
    <row r="45" spans="1:5" x14ac:dyDescent="0.55000000000000004">
      <c r="A45" s="129">
        <v>1948</v>
      </c>
      <c r="B45" s="133">
        <v>69.243852000000004</v>
      </c>
      <c r="C45" s="133">
        <v>36.091650999999999</v>
      </c>
      <c r="D45" s="133">
        <v>7.4808320999999998</v>
      </c>
      <c r="E45" s="133">
        <v>7.4714821999999996</v>
      </c>
    </row>
    <row r="46" spans="1:5" x14ac:dyDescent="0.55000000000000004">
      <c r="A46" s="129">
        <v>1949</v>
      </c>
      <c r="B46" s="133">
        <v>64.402023999999997</v>
      </c>
      <c r="C46" s="133">
        <v>29.551665</v>
      </c>
      <c r="D46" s="133">
        <v>2.2441387000000002</v>
      </c>
      <c r="E46" s="133">
        <v>2.2675314000000002</v>
      </c>
    </row>
    <row r="47" spans="1:5" x14ac:dyDescent="0.55000000000000004">
      <c r="A47" s="129">
        <v>1950</v>
      </c>
      <c r="B47" s="133">
        <v>55.126629000000001</v>
      </c>
      <c r="C47" s="133">
        <v>25.751266000000001</v>
      </c>
      <c r="D47" s="133">
        <v>8.2606464000000006</v>
      </c>
      <c r="E47" s="133">
        <v>7.0191539000000001</v>
      </c>
    </row>
    <row r="48" spans="1:5" x14ac:dyDescent="0.55000000000000004">
      <c r="A48" s="129">
        <v>1951</v>
      </c>
      <c r="B48" s="133">
        <v>55.464499000000004</v>
      </c>
      <c r="C48" s="133">
        <v>28.288616999999999</v>
      </c>
      <c r="D48" s="133">
        <v>7.7342785999999997</v>
      </c>
      <c r="E48" s="133">
        <v>6.0299103000000001</v>
      </c>
    </row>
    <row r="49" spans="1:5" x14ac:dyDescent="0.55000000000000004">
      <c r="A49" s="129">
        <v>1952</v>
      </c>
      <c r="B49" s="133">
        <v>45.439630999999999</v>
      </c>
      <c r="C49" s="133">
        <v>22.002410000000001</v>
      </c>
      <c r="D49" s="133">
        <v>4.5157588999999998</v>
      </c>
      <c r="E49" s="133">
        <v>3.8578899</v>
      </c>
    </row>
    <row r="50" spans="1:5" x14ac:dyDescent="0.55000000000000004">
      <c r="A50" s="129">
        <v>1953</v>
      </c>
      <c r="B50" s="133">
        <v>39.097126000000003</v>
      </c>
      <c r="C50" s="133">
        <v>18.738284</v>
      </c>
      <c r="D50" s="133">
        <v>3.8512121000000001</v>
      </c>
      <c r="E50" s="133">
        <v>2.9581721999999999</v>
      </c>
    </row>
    <row r="51" spans="1:5" x14ac:dyDescent="0.55000000000000004">
      <c r="A51" s="129">
        <v>1954</v>
      </c>
      <c r="B51" s="133">
        <v>35.666912000000004</v>
      </c>
      <c r="C51" s="133">
        <v>15.437466000000001</v>
      </c>
      <c r="D51" s="133">
        <v>9.5374937000000006</v>
      </c>
      <c r="E51" s="133">
        <v>6.7103747</v>
      </c>
    </row>
    <row r="52" spans="1:5" x14ac:dyDescent="0.55000000000000004">
      <c r="A52" s="129">
        <v>1955</v>
      </c>
      <c r="B52" s="133">
        <v>30.670952</v>
      </c>
      <c r="C52" s="133">
        <v>13.779603</v>
      </c>
      <c r="D52" s="133">
        <v>2.0350507000000002</v>
      </c>
      <c r="E52" s="133">
        <v>2.4008668000000002</v>
      </c>
    </row>
    <row r="53" spans="1:5" x14ac:dyDescent="0.55000000000000004">
      <c r="A53" s="129">
        <v>1956</v>
      </c>
      <c r="B53" s="133">
        <v>28.936634999999999</v>
      </c>
      <c r="C53" s="133">
        <v>14.181975</v>
      </c>
      <c r="D53" s="133">
        <v>4.3167188000000003</v>
      </c>
      <c r="E53" s="133">
        <v>3.0407632000000002</v>
      </c>
    </row>
    <row r="54" spans="1:5" x14ac:dyDescent="0.55000000000000004">
      <c r="A54" s="129">
        <v>1957</v>
      </c>
      <c r="B54" s="133">
        <v>25.449728</v>
      </c>
      <c r="C54" s="133">
        <v>10.815122000000001</v>
      </c>
      <c r="D54" s="133">
        <v>9.8698148000000003</v>
      </c>
      <c r="E54" s="133">
        <v>4.4743588000000001</v>
      </c>
    </row>
    <row r="55" spans="1:5" x14ac:dyDescent="0.55000000000000004">
      <c r="A55" s="129">
        <v>1958</v>
      </c>
      <c r="B55" s="133">
        <v>23.242502000000002</v>
      </c>
      <c r="C55" s="133">
        <v>10.582426999999999</v>
      </c>
      <c r="D55" s="133">
        <v>2.1184501</v>
      </c>
      <c r="E55" s="133">
        <v>1.0727635</v>
      </c>
    </row>
    <row r="56" spans="1:5" x14ac:dyDescent="0.55000000000000004">
      <c r="A56" s="129">
        <v>1959</v>
      </c>
      <c r="B56" s="133">
        <v>22.699441</v>
      </c>
      <c r="C56" s="133">
        <v>10.242926000000001</v>
      </c>
      <c r="D56" s="133">
        <v>15.335493</v>
      </c>
      <c r="E56" s="133">
        <v>8.3999322999999997</v>
      </c>
    </row>
    <row r="57" spans="1:5" x14ac:dyDescent="0.55000000000000004">
      <c r="A57" s="129">
        <v>1960</v>
      </c>
      <c r="B57" s="133">
        <v>20.510933999999999</v>
      </c>
      <c r="C57" s="133">
        <v>10.157398000000001</v>
      </c>
      <c r="D57" s="133">
        <v>1.7616236999999999</v>
      </c>
      <c r="E57" s="133">
        <v>2.3129987999999999</v>
      </c>
    </row>
    <row r="58" spans="1:5" x14ac:dyDescent="0.55000000000000004">
      <c r="A58" s="129">
        <v>1961</v>
      </c>
      <c r="B58" s="133">
        <v>18.606621000000001</v>
      </c>
      <c r="C58" s="133">
        <v>9.7414109</v>
      </c>
      <c r="D58" s="133">
        <v>1.6320797</v>
      </c>
      <c r="E58" s="133">
        <v>1.4850333</v>
      </c>
    </row>
    <row r="59" spans="1:5" x14ac:dyDescent="0.55000000000000004">
      <c r="A59" s="129">
        <v>1962</v>
      </c>
      <c r="B59" s="133">
        <v>20.503302999999999</v>
      </c>
      <c r="C59" s="133">
        <v>8.6970641999999998</v>
      </c>
      <c r="D59" s="133">
        <v>2.5603384999999999</v>
      </c>
      <c r="E59" s="133">
        <v>2.1343117</v>
      </c>
    </row>
    <row r="60" spans="1:5" x14ac:dyDescent="0.55000000000000004">
      <c r="A60" s="129">
        <v>1963</v>
      </c>
      <c r="B60" s="133">
        <v>17.392239</v>
      </c>
      <c r="C60" s="133">
        <v>7.9033180999999999</v>
      </c>
      <c r="D60" s="133">
        <v>1.1176564</v>
      </c>
      <c r="E60" s="133">
        <v>0.82045780000000001</v>
      </c>
    </row>
    <row r="61" spans="1:5" x14ac:dyDescent="0.55000000000000004">
      <c r="A61" s="129">
        <v>1964</v>
      </c>
      <c r="B61" s="133">
        <v>17.596257999999999</v>
      </c>
      <c r="C61" s="133">
        <v>7.9571019999999999</v>
      </c>
      <c r="D61" s="133">
        <v>5.6425317000000001</v>
      </c>
      <c r="E61" s="133">
        <v>4.0107578000000004</v>
      </c>
    </row>
    <row r="62" spans="1:5" x14ac:dyDescent="0.55000000000000004">
      <c r="A62" s="129">
        <v>1965</v>
      </c>
      <c r="B62" s="133">
        <v>13.788414</v>
      </c>
      <c r="C62" s="133">
        <v>6.7933171000000003</v>
      </c>
      <c r="D62" s="133">
        <v>2.7743432000000001</v>
      </c>
      <c r="E62" s="133">
        <v>1.4885249</v>
      </c>
    </row>
    <row r="63" spans="1:5" x14ac:dyDescent="0.55000000000000004">
      <c r="A63" s="129">
        <v>1966</v>
      </c>
      <c r="B63" s="133">
        <v>13.606581</v>
      </c>
      <c r="C63" s="133">
        <v>6.9002803000000004</v>
      </c>
      <c r="D63" s="133">
        <v>4.1414188000000003</v>
      </c>
      <c r="E63" s="133">
        <v>3.0707912999999998</v>
      </c>
    </row>
    <row r="64" spans="1:5" x14ac:dyDescent="0.55000000000000004">
      <c r="A64" s="129">
        <v>1967</v>
      </c>
      <c r="B64" s="133">
        <v>12.644098</v>
      </c>
      <c r="C64" s="133">
        <v>7.2319648000000001</v>
      </c>
      <c r="D64" s="133">
        <v>0.91373669999999996</v>
      </c>
      <c r="E64" s="133">
        <v>0.55968189999999995</v>
      </c>
    </row>
    <row r="65" spans="1:5" x14ac:dyDescent="0.55000000000000004">
      <c r="A65" s="129">
        <v>1968</v>
      </c>
      <c r="B65" s="133">
        <v>12.350538</v>
      </c>
      <c r="C65" s="133">
        <v>7.7111204000000004</v>
      </c>
      <c r="D65" s="133">
        <v>6.0482800000000001</v>
      </c>
      <c r="E65" s="133">
        <v>4.3506055000000003</v>
      </c>
    </row>
    <row r="66" spans="1:5" x14ac:dyDescent="0.55000000000000004">
      <c r="A66" s="129">
        <v>1969</v>
      </c>
      <c r="B66" s="133">
        <v>11.110462</v>
      </c>
      <c r="C66" s="133">
        <v>7.0426352999999997</v>
      </c>
      <c r="D66" s="133">
        <v>3.6419820000000001</v>
      </c>
      <c r="E66" s="133">
        <v>2.0010731000000002</v>
      </c>
    </row>
    <row r="67" spans="1:5" x14ac:dyDescent="0.55000000000000004">
      <c r="A67" s="129">
        <v>1970</v>
      </c>
      <c r="B67" s="133">
        <v>11.731598999999999</v>
      </c>
      <c r="C67" s="133">
        <v>6.9818508000000001</v>
      </c>
      <c r="D67" s="133">
        <v>12.778765999999999</v>
      </c>
      <c r="E67" s="133">
        <v>7.8894440000000001</v>
      </c>
    </row>
    <row r="68" spans="1:5" x14ac:dyDescent="0.55000000000000004">
      <c r="A68" s="129">
        <v>1971</v>
      </c>
      <c r="B68" s="133">
        <v>10.450143000000001</v>
      </c>
      <c r="C68" s="133">
        <v>6.1778161000000003</v>
      </c>
      <c r="D68" s="133">
        <v>1.5380004</v>
      </c>
      <c r="E68" s="133">
        <v>0.99951069999999997</v>
      </c>
    </row>
    <row r="69" spans="1:5" x14ac:dyDescent="0.55000000000000004">
      <c r="A69" s="129">
        <v>1972</v>
      </c>
      <c r="B69" s="133">
        <v>8.7024287000000005</v>
      </c>
      <c r="C69" s="133">
        <v>6.0790404999999996</v>
      </c>
      <c r="D69" s="133">
        <v>2.4198548999999998</v>
      </c>
      <c r="E69" s="133">
        <v>2.3214258999999999</v>
      </c>
    </row>
    <row r="70" spans="1:5" x14ac:dyDescent="0.55000000000000004">
      <c r="A70" s="129">
        <v>1973</v>
      </c>
      <c r="B70" s="133">
        <v>8.9959837</v>
      </c>
      <c r="C70" s="133">
        <v>5.5575223999999999</v>
      </c>
      <c r="D70" s="133">
        <v>2.0438887000000001</v>
      </c>
      <c r="E70" s="133">
        <v>1.4290544000000001</v>
      </c>
    </row>
    <row r="71" spans="1:5" x14ac:dyDescent="0.55000000000000004">
      <c r="A71" s="129">
        <v>1974</v>
      </c>
      <c r="B71" s="133">
        <v>9.0720387999999996</v>
      </c>
      <c r="C71" s="133">
        <v>5.0286137000000002</v>
      </c>
      <c r="D71" s="133">
        <v>7.5287462999999999</v>
      </c>
      <c r="E71" s="133">
        <v>5.2539178</v>
      </c>
    </row>
    <row r="72" spans="1:5" x14ac:dyDescent="0.55000000000000004">
      <c r="A72" s="129">
        <v>1975</v>
      </c>
      <c r="B72" s="133">
        <v>8.0843063999999991</v>
      </c>
      <c r="C72" s="133">
        <v>5.1053670000000002</v>
      </c>
      <c r="D72" s="133">
        <v>2.3141183999999999</v>
      </c>
      <c r="E72" s="133">
        <v>1.4977703</v>
      </c>
    </row>
    <row r="73" spans="1:5" x14ac:dyDescent="0.55000000000000004">
      <c r="A73" s="129">
        <v>1976</v>
      </c>
      <c r="B73" s="133">
        <v>7.1518999000000001</v>
      </c>
      <c r="C73" s="133">
        <v>4.7950023000000002</v>
      </c>
      <c r="D73" s="133">
        <v>9.0374195999999998</v>
      </c>
      <c r="E73" s="133">
        <v>7.2816032999999996</v>
      </c>
    </row>
    <row r="74" spans="1:5" x14ac:dyDescent="0.55000000000000004">
      <c r="A74" s="129">
        <v>1977</v>
      </c>
      <c r="B74" s="133">
        <v>6.9615629999999999</v>
      </c>
      <c r="C74" s="133">
        <v>4.1172374999999999</v>
      </c>
      <c r="D74" s="133">
        <v>1.4168240999999999</v>
      </c>
      <c r="E74" s="133">
        <v>1.1093036999999999</v>
      </c>
    </row>
    <row r="75" spans="1:5" x14ac:dyDescent="0.55000000000000004">
      <c r="A75" s="129">
        <v>1978</v>
      </c>
      <c r="B75" s="133">
        <v>5.9704683999999997</v>
      </c>
      <c r="C75" s="133">
        <v>4.5171514999999998</v>
      </c>
      <c r="D75" s="133">
        <v>1.2546446</v>
      </c>
      <c r="E75" s="133">
        <v>0.97503589999999996</v>
      </c>
    </row>
    <row r="76" spans="1:5" x14ac:dyDescent="0.55000000000000004">
      <c r="A76" s="129">
        <v>1979</v>
      </c>
      <c r="B76" s="133">
        <v>5.6379147999999999</v>
      </c>
      <c r="C76" s="133">
        <v>3.4095558000000001</v>
      </c>
      <c r="D76" s="133">
        <v>0.83300410000000003</v>
      </c>
      <c r="E76" s="133">
        <v>0.94299080000000002</v>
      </c>
    </row>
    <row r="77" spans="1:5" x14ac:dyDescent="0.55000000000000004">
      <c r="A77" s="129">
        <v>1980</v>
      </c>
      <c r="B77" s="133">
        <v>5.7702309999999999</v>
      </c>
      <c r="C77" s="133">
        <v>3.8924021999999998</v>
      </c>
      <c r="D77" s="133">
        <v>1.5124035</v>
      </c>
      <c r="E77" s="133">
        <v>1.4361341999999999</v>
      </c>
    </row>
    <row r="78" spans="1:5" x14ac:dyDescent="0.55000000000000004">
      <c r="A78" s="129">
        <v>1981</v>
      </c>
      <c r="B78" s="133">
        <v>5.6795904999999998</v>
      </c>
      <c r="C78" s="133">
        <v>4.0620083999999999</v>
      </c>
      <c r="D78" s="133">
        <v>0.4791069</v>
      </c>
      <c r="E78" s="133">
        <v>0.4268824</v>
      </c>
    </row>
    <row r="79" spans="1:5" x14ac:dyDescent="0.55000000000000004">
      <c r="A79" s="129">
        <v>1982</v>
      </c>
      <c r="B79" s="133">
        <v>5.8834625000000003</v>
      </c>
      <c r="C79" s="133">
        <v>3.7513629000000002</v>
      </c>
      <c r="D79" s="133">
        <v>4.0479668999999996</v>
      </c>
      <c r="E79" s="133">
        <v>3.2910235000000001</v>
      </c>
    </row>
    <row r="80" spans="1:5" x14ac:dyDescent="0.55000000000000004">
      <c r="A80" s="129">
        <v>1983</v>
      </c>
      <c r="B80" s="133">
        <v>6.2477803999999999</v>
      </c>
      <c r="C80" s="133">
        <v>3.8755367999999999</v>
      </c>
      <c r="D80" s="133">
        <v>1.5006219000000001</v>
      </c>
      <c r="E80" s="133">
        <v>1.2448101</v>
      </c>
    </row>
    <row r="81" spans="1:5" x14ac:dyDescent="0.55000000000000004">
      <c r="A81" s="129">
        <v>1984</v>
      </c>
      <c r="B81" s="133">
        <v>5.3119949000000002</v>
      </c>
      <c r="C81" s="133">
        <v>3.5022726999999998</v>
      </c>
      <c r="D81" s="133">
        <v>0.79091259999999997</v>
      </c>
      <c r="E81" s="133">
        <v>0.67031079999999998</v>
      </c>
    </row>
    <row r="82" spans="1:5" x14ac:dyDescent="0.55000000000000004">
      <c r="A82" s="129">
        <v>1985</v>
      </c>
      <c r="B82" s="133">
        <v>5.6597220000000004</v>
      </c>
      <c r="C82" s="133">
        <v>4.4395955000000002</v>
      </c>
      <c r="D82" s="133">
        <v>4.0222214000000003</v>
      </c>
      <c r="E82" s="133">
        <v>3.7165287</v>
      </c>
    </row>
    <row r="83" spans="1:5" x14ac:dyDescent="0.55000000000000004">
      <c r="A83" s="129">
        <v>1986</v>
      </c>
      <c r="B83" s="133">
        <v>6.4415630999999998</v>
      </c>
      <c r="C83" s="133">
        <v>3.4640341000000001</v>
      </c>
      <c r="D83" s="133">
        <v>0.32705190000000001</v>
      </c>
      <c r="E83" s="133">
        <v>0.43709429999999999</v>
      </c>
    </row>
    <row r="84" spans="1:5" x14ac:dyDescent="0.55000000000000004">
      <c r="A84" s="129">
        <v>1987</v>
      </c>
      <c r="B84" s="133">
        <v>6.0434714999999999</v>
      </c>
      <c r="C84" s="133">
        <v>3.9236537999999999</v>
      </c>
      <c r="D84" s="133">
        <v>0.88338729999999999</v>
      </c>
      <c r="E84" s="133">
        <v>0.60492900000000005</v>
      </c>
    </row>
    <row r="85" spans="1:5" x14ac:dyDescent="0.55000000000000004">
      <c r="A85" s="129">
        <v>1988</v>
      </c>
      <c r="B85" s="133">
        <v>7.1570926000000004</v>
      </c>
      <c r="C85" s="133">
        <v>4.1494489999999997</v>
      </c>
      <c r="D85" s="133">
        <v>1.5356204</v>
      </c>
      <c r="E85" s="133">
        <v>1.2764283999999999</v>
      </c>
    </row>
    <row r="86" spans="1:5" x14ac:dyDescent="0.55000000000000004">
      <c r="A86" s="129">
        <v>1989</v>
      </c>
      <c r="B86" s="133">
        <v>7.0288088999999996</v>
      </c>
      <c r="C86" s="133">
        <v>4.4990502000000001</v>
      </c>
      <c r="D86" s="133">
        <v>2.5234063999999998</v>
      </c>
      <c r="E86" s="133">
        <v>1.9186813</v>
      </c>
    </row>
    <row r="87" spans="1:5" x14ac:dyDescent="0.55000000000000004">
      <c r="A87" s="129">
        <v>1990</v>
      </c>
      <c r="B87" s="133">
        <v>7.0239117000000002</v>
      </c>
      <c r="C87" s="133">
        <v>4.5535947999999999</v>
      </c>
      <c r="D87" s="133">
        <v>0.44398189999999998</v>
      </c>
      <c r="E87" s="133">
        <v>0.51318350000000001</v>
      </c>
    </row>
    <row r="88" spans="1:5" x14ac:dyDescent="0.55000000000000004">
      <c r="A88" s="129">
        <v>1991</v>
      </c>
      <c r="B88" s="133">
        <v>7.4060332999999998</v>
      </c>
      <c r="C88" s="133">
        <v>4.4130243</v>
      </c>
      <c r="D88" s="133">
        <v>0.37609710000000002</v>
      </c>
      <c r="E88" s="133">
        <v>0.4559088</v>
      </c>
    </row>
    <row r="89" spans="1:5" x14ac:dyDescent="0.55000000000000004">
      <c r="A89" s="129">
        <v>1992</v>
      </c>
      <c r="B89" s="133">
        <v>7.8188085999999997</v>
      </c>
      <c r="C89" s="133">
        <v>4.6410565000000004</v>
      </c>
      <c r="D89" s="133">
        <v>1.0279218999999999</v>
      </c>
      <c r="E89" s="133">
        <v>0.8370263</v>
      </c>
    </row>
    <row r="90" spans="1:5" x14ac:dyDescent="0.55000000000000004">
      <c r="A90" s="129">
        <v>1993</v>
      </c>
      <c r="B90" s="133">
        <v>7.8535934999999997</v>
      </c>
      <c r="C90" s="133">
        <v>4.8456074999999998</v>
      </c>
      <c r="D90" s="133">
        <v>0.4826394</v>
      </c>
      <c r="E90" s="133">
        <v>0.36020150000000001</v>
      </c>
    </row>
    <row r="91" spans="1:5" x14ac:dyDescent="0.55000000000000004">
      <c r="A91" s="129">
        <v>1994</v>
      </c>
      <c r="B91" s="133">
        <v>8.2801535000000008</v>
      </c>
      <c r="C91" s="133">
        <v>5.2184385000000004</v>
      </c>
      <c r="D91" s="133">
        <v>0.93955149999999998</v>
      </c>
      <c r="E91" s="133">
        <v>0.86769200000000002</v>
      </c>
    </row>
    <row r="92" spans="1:5" x14ac:dyDescent="0.55000000000000004">
      <c r="A92" s="129">
        <v>1995</v>
      </c>
      <c r="B92" s="133">
        <v>8.4261427999999992</v>
      </c>
      <c r="C92" s="133">
        <v>5.1880356000000001</v>
      </c>
      <c r="D92" s="133">
        <v>0.58423420000000004</v>
      </c>
      <c r="E92" s="133">
        <v>0.53364440000000002</v>
      </c>
    </row>
    <row r="93" spans="1:5" x14ac:dyDescent="0.55000000000000004">
      <c r="A93" s="129">
        <v>1996</v>
      </c>
      <c r="B93" s="133">
        <v>13.868592</v>
      </c>
      <c r="C93" s="133">
        <v>5.8555470999999999</v>
      </c>
      <c r="D93" s="133">
        <v>0.97885770000000005</v>
      </c>
      <c r="E93" s="133">
        <v>1.0789454999999999</v>
      </c>
    </row>
    <row r="94" spans="1:5" x14ac:dyDescent="0.55000000000000004">
      <c r="A94" s="129">
        <v>1997</v>
      </c>
      <c r="B94" s="133">
        <v>11.678072</v>
      </c>
      <c r="C94" s="133">
        <v>6.4756289999999996</v>
      </c>
      <c r="D94" s="133">
        <v>1.5446036000000001</v>
      </c>
      <c r="E94" s="133">
        <v>1.101475</v>
      </c>
    </row>
    <row r="95" spans="1:5" x14ac:dyDescent="0.55000000000000004">
      <c r="A95" s="129">
        <v>1998</v>
      </c>
      <c r="B95" s="133">
        <v>10.575588</v>
      </c>
      <c r="C95" s="133">
        <v>6.4011601999999996</v>
      </c>
      <c r="D95" s="133">
        <v>0.8489835</v>
      </c>
      <c r="E95" s="133">
        <v>0.63997349999999997</v>
      </c>
    </row>
    <row r="96" spans="1:5" x14ac:dyDescent="0.55000000000000004">
      <c r="A96" s="129">
        <v>1999</v>
      </c>
      <c r="B96" s="133">
        <v>11.086907</v>
      </c>
      <c r="C96" s="133">
        <v>7.1360117000000001</v>
      </c>
      <c r="D96" s="133">
        <v>0.44639020000000001</v>
      </c>
      <c r="E96" s="133">
        <v>0.37551400000000001</v>
      </c>
    </row>
    <row r="97" spans="1:5" x14ac:dyDescent="0.55000000000000004">
      <c r="A97" s="129">
        <v>2000</v>
      </c>
      <c r="B97" s="133">
        <v>11.068804</v>
      </c>
      <c r="C97" s="133">
        <v>7.0643941000000003</v>
      </c>
      <c r="D97" s="133">
        <v>0.36882169999999997</v>
      </c>
      <c r="E97" s="133">
        <v>0.35293279999999999</v>
      </c>
    </row>
    <row r="98" spans="1:5" x14ac:dyDescent="0.55000000000000004">
      <c r="A98" s="129">
        <v>2001</v>
      </c>
      <c r="B98" s="133">
        <v>10.962399</v>
      </c>
      <c r="C98" s="133">
        <v>6.9115320000000002</v>
      </c>
      <c r="D98" s="133">
        <v>0.16400819999999999</v>
      </c>
      <c r="E98" s="133">
        <v>0.14302590000000001</v>
      </c>
    </row>
    <row r="99" spans="1:5" x14ac:dyDescent="0.55000000000000004">
      <c r="A99" s="129">
        <v>2002</v>
      </c>
      <c r="B99" s="133">
        <v>11.437395</v>
      </c>
      <c r="C99" s="133">
        <v>7.1390621000000003</v>
      </c>
      <c r="D99" s="133">
        <v>0.32944259999999997</v>
      </c>
      <c r="E99" s="133">
        <v>0.26072240000000002</v>
      </c>
    </row>
    <row r="100" spans="1:5" x14ac:dyDescent="0.55000000000000004">
      <c r="A100" s="129">
        <v>2003</v>
      </c>
      <c r="B100" s="133">
        <v>10.840361</v>
      </c>
      <c r="C100" s="133">
        <v>6.9184530999999998</v>
      </c>
      <c r="D100" s="133">
        <v>0.36031380000000002</v>
      </c>
      <c r="E100" s="133">
        <v>0.28298620000000002</v>
      </c>
    </row>
    <row r="101" spans="1:5" x14ac:dyDescent="0.55000000000000004">
      <c r="A101" s="129">
        <v>2004</v>
      </c>
      <c r="B101" s="133">
        <v>11.127739</v>
      </c>
      <c r="C101" s="133">
        <v>6.8797449999999998</v>
      </c>
      <c r="D101" s="133">
        <v>0.1906236</v>
      </c>
      <c r="E101" s="133">
        <v>0.15370819999999999</v>
      </c>
    </row>
    <row r="102" spans="1:5" x14ac:dyDescent="0.55000000000000004">
      <c r="A102" s="129">
        <v>2005</v>
      </c>
      <c r="B102" s="133">
        <v>10.107317</v>
      </c>
      <c r="C102" s="133">
        <v>6.2936785000000004</v>
      </c>
      <c r="D102" s="133">
        <v>0.21315970000000001</v>
      </c>
      <c r="E102" s="133">
        <v>0.1551575</v>
      </c>
    </row>
    <row r="103" spans="1:5" x14ac:dyDescent="0.55000000000000004">
      <c r="A103" s="129">
        <v>2006</v>
      </c>
      <c r="B103" s="133">
        <v>11.098407999999999</v>
      </c>
      <c r="C103" s="133">
        <v>7.1828136999999996</v>
      </c>
      <c r="D103" s="133">
        <v>8.8868500000000003E-2</v>
      </c>
      <c r="E103" s="133">
        <v>6.2829899999999994E-2</v>
      </c>
    </row>
    <row r="104" spans="1:5" x14ac:dyDescent="0.55000000000000004">
      <c r="A104" s="129">
        <v>2007</v>
      </c>
      <c r="B104" s="133">
        <v>10.032726</v>
      </c>
      <c r="C104" s="133">
        <v>6.6246004000000003</v>
      </c>
      <c r="D104" s="133">
        <v>0.30478929999999999</v>
      </c>
      <c r="E104" s="133">
        <v>0.31195580000000001</v>
      </c>
    </row>
    <row r="105" spans="1:5" x14ac:dyDescent="0.55000000000000004">
      <c r="A105" s="129">
        <v>2008</v>
      </c>
      <c r="B105" s="133">
        <v>10.242114000000001</v>
      </c>
      <c r="C105" s="133">
        <v>6.9726309000000004</v>
      </c>
      <c r="D105" s="133">
        <v>0.1536979</v>
      </c>
      <c r="E105" s="133">
        <v>0.22726189999999999</v>
      </c>
    </row>
    <row r="106" spans="1:5" x14ac:dyDescent="0.55000000000000004">
      <c r="A106" s="129">
        <v>2009</v>
      </c>
      <c r="B106" s="133">
        <v>9.4286594000000008</v>
      </c>
      <c r="C106" s="133">
        <v>6.0540140999999998</v>
      </c>
      <c r="D106" s="133">
        <v>0.54220360000000001</v>
      </c>
      <c r="E106" s="133">
        <v>0.56231850000000005</v>
      </c>
    </row>
    <row r="107" spans="1:5" x14ac:dyDescent="0.55000000000000004">
      <c r="A107" s="129">
        <v>2010</v>
      </c>
      <c r="B107" s="133">
        <v>10.612621000000001</v>
      </c>
      <c r="C107" s="133">
        <v>6.9577049000000004</v>
      </c>
      <c r="D107" s="133">
        <v>0.21094389999999999</v>
      </c>
      <c r="E107" s="133">
        <v>0.16724030000000001</v>
      </c>
    </row>
    <row r="108" spans="1:5" x14ac:dyDescent="0.55000000000000004">
      <c r="A108" s="129">
        <v>2011</v>
      </c>
      <c r="B108" s="133">
        <v>11.299719</v>
      </c>
      <c r="C108" s="133">
        <v>7.7253088999999999</v>
      </c>
      <c r="D108" s="133">
        <v>0.27246320000000002</v>
      </c>
      <c r="E108" s="133">
        <v>0.29037550000000001</v>
      </c>
    </row>
    <row r="109" spans="1:5" x14ac:dyDescent="0.55000000000000004">
      <c r="A109" s="129">
        <v>2012</v>
      </c>
      <c r="B109" s="133">
        <v>10.810164</v>
      </c>
      <c r="C109" s="133">
        <v>7.5644020999999997</v>
      </c>
      <c r="D109" s="133">
        <v>0.59044459999999999</v>
      </c>
      <c r="E109" s="133">
        <v>0.53467140000000002</v>
      </c>
    </row>
    <row r="110" spans="1:5" x14ac:dyDescent="0.55000000000000004">
      <c r="A110" s="129">
        <v>2013</v>
      </c>
      <c r="B110" s="133">
        <v>11.296034000000001</v>
      </c>
      <c r="C110" s="133">
        <v>8.5083249999999992</v>
      </c>
      <c r="D110" s="133">
        <v>0.321135</v>
      </c>
      <c r="E110" s="133">
        <v>0.28461789999999998</v>
      </c>
    </row>
    <row r="111" spans="1:5" x14ac:dyDescent="0.55000000000000004">
      <c r="A111" s="129">
        <v>2014</v>
      </c>
      <c r="B111" s="133">
        <v>11.678459</v>
      </c>
      <c r="C111" s="133">
        <v>8.1762151999999997</v>
      </c>
      <c r="D111" s="133">
        <v>1.0453574999999999</v>
      </c>
      <c r="E111" s="133">
        <v>0.81469469999999999</v>
      </c>
    </row>
    <row r="112" spans="1:5" x14ac:dyDescent="0.55000000000000004">
      <c r="A112" s="129">
        <v>2015</v>
      </c>
      <c r="B112" s="133">
        <v>11.75676</v>
      </c>
      <c r="C112" s="133">
        <v>8.4315035999999992</v>
      </c>
      <c r="D112" s="133">
        <v>1.0469018000000001</v>
      </c>
      <c r="E112" s="133">
        <v>0.95088430000000002</v>
      </c>
    </row>
    <row r="113" spans="1:5" x14ac:dyDescent="0.55000000000000004">
      <c r="A113" s="129">
        <v>2016</v>
      </c>
      <c r="B113" s="133">
        <v>11.235344</v>
      </c>
      <c r="C113" s="133">
        <v>8.1266744000000006</v>
      </c>
      <c r="D113" s="133">
        <v>1.5079798</v>
      </c>
      <c r="E113" s="133">
        <v>1.4482349000000001</v>
      </c>
    </row>
    <row r="114" spans="1:5" x14ac:dyDescent="0.55000000000000004">
      <c r="A114" s="129">
        <v>2017</v>
      </c>
      <c r="B114" s="133">
        <v>10.172179</v>
      </c>
      <c r="C114" s="133">
        <v>7.4131780999999997</v>
      </c>
      <c r="D114" s="133">
        <v>3.9176850000000001</v>
      </c>
      <c r="E114" s="133">
        <v>3.9519731</v>
      </c>
    </row>
    <row r="115" spans="1:5" x14ac:dyDescent="0.55000000000000004">
      <c r="A115" s="129">
        <v>2018</v>
      </c>
      <c r="B115" s="133">
        <v>8.9003537000000001</v>
      </c>
      <c r="C115" s="133">
        <v>6.6683748999999999</v>
      </c>
      <c r="D115" s="133">
        <v>0.4916373</v>
      </c>
      <c r="E115" s="133">
        <v>0.44243090000000002</v>
      </c>
    </row>
    <row r="116" spans="1:5" x14ac:dyDescent="0.55000000000000004">
      <c r="A116" s="129">
        <v>2019</v>
      </c>
      <c r="B116" s="133">
        <v>8.4580079000000001</v>
      </c>
      <c r="C116" s="133">
        <v>7.1677077999999996</v>
      </c>
      <c r="D116" s="133">
        <v>3.2545779000000001</v>
      </c>
      <c r="E116" s="133">
        <v>3.1001725000000002</v>
      </c>
    </row>
    <row r="117" spans="1:5" x14ac:dyDescent="0.55000000000000004">
      <c r="A117" s="129">
        <v>2020</v>
      </c>
      <c r="B117" s="133">
        <v>7.9867410000000003</v>
      </c>
      <c r="C117" s="133">
        <v>5.9423881999999999</v>
      </c>
      <c r="D117" s="133">
        <v>0.15872530000000001</v>
      </c>
      <c r="E117" s="133">
        <v>0.17769670000000001</v>
      </c>
    </row>
  </sheetData>
  <hyperlinks>
    <hyperlink ref="Q1" location="Contents!A1" display="Return to contents page" xr:uid="{1811041F-95A9-4EC5-9FE9-44264B29B809}"/>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DFFF-5CA5-42E5-9555-D6BD7C6A7432}">
  <dimension ref="A1:M117"/>
  <sheetViews>
    <sheetView showGridLines="0" zoomScale="85" zoomScaleNormal="85" workbookViewId="0">
      <selection activeCell="D3" sqref="A3:D3"/>
    </sheetView>
  </sheetViews>
  <sheetFormatPr defaultRowHeight="14.4" x14ac:dyDescent="0.55000000000000004"/>
  <sheetData>
    <row r="1" spans="1:13" x14ac:dyDescent="0.55000000000000004">
      <c r="A1" s="134" t="s">
        <v>634</v>
      </c>
      <c r="M1" s="2" t="s">
        <v>887</v>
      </c>
    </row>
    <row r="3" spans="1:13" x14ac:dyDescent="0.55000000000000004">
      <c r="A3" s="383" t="s">
        <v>522</v>
      </c>
      <c r="B3" s="405" t="s">
        <v>157</v>
      </c>
      <c r="C3" s="405" t="s">
        <v>158</v>
      </c>
      <c r="D3" s="405" t="s">
        <v>655</v>
      </c>
    </row>
    <row r="4" spans="1:13" x14ac:dyDescent="0.55000000000000004">
      <c r="A4" s="129">
        <v>1907</v>
      </c>
      <c r="B4" s="133">
        <v>120.46600303511009</v>
      </c>
      <c r="C4" s="133">
        <v>93.140908630988037</v>
      </c>
      <c r="D4" s="133">
        <v>108.52088690617801</v>
      </c>
    </row>
    <row r="5" spans="1:13" x14ac:dyDescent="0.55000000000000004">
      <c r="A5" s="129">
        <v>1908</v>
      </c>
      <c r="B5" s="133">
        <v>119.91248250346618</v>
      </c>
      <c r="C5" s="133">
        <v>93.945175886673468</v>
      </c>
      <c r="D5" s="133">
        <v>108.42256529981373</v>
      </c>
    </row>
    <row r="6" spans="1:13" x14ac:dyDescent="0.55000000000000004">
      <c r="A6" s="129">
        <v>1909</v>
      </c>
      <c r="B6" s="133">
        <v>110.22842071402891</v>
      </c>
      <c r="C6" s="133">
        <v>85.037124348643772</v>
      </c>
      <c r="D6" s="133">
        <v>99.158162641429456</v>
      </c>
    </row>
    <row r="7" spans="1:13" x14ac:dyDescent="0.55000000000000004">
      <c r="A7" s="129">
        <v>1910</v>
      </c>
      <c r="B7" s="133">
        <v>103.94610047404016</v>
      </c>
      <c r="C7" s="133">
        <v>80.415454310059275</v>
      </c>
      <c r="D7" s="133">
        <v>93.457551477238098</v>
      </c>
    </row>
    <row r="8" spans="1:13" x14ac:dyDescent="0.55000000000000004">
      <c r="A8" s="129">
        <v>1911</v>
      </c>
      <c r="B8" s="133">
        <v>105.41187317730412</v>
      </c>
      <c r="C8" s="133">
        <v>82.557201863207595</v>
      </c>
      <c r="D8" s="133">
        <v>95.307305890708008</v>
      </c>
    </row>
    <row r="9" spans="1:13" x14ac:dyDescent="0.55000000000000004">
      <c r="A9" s="129">
        <v>1912</v>
      </c>
      <c r="B9" s="133">
        <v>103.42131405351027</v>
      </c>
      <c r="C9" s="133">
        <v>76.051470473125548</v>
      </c>
      <c r="D9" s="133">
        <v>91.032274436382664</v>
      </c>
    </row>
    <row r="10" spans="1:13" x14ac:dyDescent="0.55000000000000004">
      <c r="A10" s="129">
        <v>1913</v>
      </c>
      <c r="B10" s="133">
        <v>102.88745432008005</v>
      </c>
      <c r="C10" s="133">
        <v>77.384206075368141</v>
      </c>
      <c r="D10" s="133">
        <v>91.401393620450492</v>
      </c>
    </row>
    <row r="11" spans="1:13" x14ac:dyDescent="0.55000000000000004">
      <c r="A11" s="129">
        <v>1914</v>
      </c>
      <c r="B11" s="133">
        <v>101.37656829810919</v>
      </c>
      <c r="C11" s="133">
        <v>66.488155524299373</v>
      </c>
      <c r="D11" s="133">
        <v>85.186929869832895</v>
      </c>
    </row>
    <row r="12" spans="1:13" x14ac:dyDescent="0.55000000000000004">
      <c r="A12" s="129">
        <v>1915</v>
      </c>
      <c r="B12" s="133">
        <v>94.336502789671584</v>
      </c>
      <c r="C12" s="133">
        <v>68.640171363829836</v>
      </c>
      <c r="D12" s="133">
        <v>82.552177259285003</v>
      </c>
    </row>
    <row r="13" spans="1:13" x14ac:dyDescent="0.55000000000000004">
      <c r="A13" s="129">
        <v>1916</v>
      </c>
      <c r="B13" s="133">
        <v>98.221686333438299</v>
      </c>
      <c r="C13" s="133">
        <v>68.453425231838949</v>
      </c>
      <c r="D13" s="133">
        <v>84.437353101997914</v>
      </c>
    </row>
    <row r="14" spans="1:13" x14ac:dyDescent="0.55000000000000004">
      <c r="A14" s="129">
        <v>1917</v>
      </c>
      <c r="B14" s="133">
        <v>89.183776260194449</v>
      </c>
      <c r="C14" s="133">
        <v>58.149432499121524</v>
      </c>
      <c r="D14" s="133">
        <v>74.664425420232988</v>
      </c>
    </row>
    <row r="15" spans="1:13" x14ac:dyDescent="0.55000000000000004">
      <c r="A15" s="129">
        <v>1918</v>
      </c>
      <c r="B15" s="133">
        <v>89.328579794619131</v>
      </c>
      <c r="C15" s="133">
        <v>62.837810673882721</v>
      </c>
      <c r="D15" s="133">
        <v>76.90787367003125</v>
      </c>
    </row>
    <row r="16" spans="1:13" x14ac:dyDescent="0.55000000000000004">
      <c r="A16" s="129">
        <v>1919</v>
      </c>
      <c r="B16" s="133">
        <v>101.98415730994569</v>
      </c>
      <c r="C16" s="133">
        <v>64.931554743215614</v>
      </c>
      <c r="D16" s="133">
        <v>84.426740539252734</v>
      </c>
    </row>
    <row r="17" spans="1:4" x14ac:dyDescent="0.55000000000000004">
      <c r="A17" s="129">
        <v>1920</v>
      </c>
      <c r="B17" s="133">
        <v>90.572384348437978</v>
      </c>
      <c r="C17" s="133">
        <v>57.345592085592457</v>
      </c>
      <c r="D17" s="133">
        <v>74.682811654721448</v>
      </c>
    </row>
    <row r="18" spans="1:4" x14ac:dyDescent="0.55000000000000004">
      <c r="A18" s="129">
        <v>1921</v>
      </c>
      <c r="B18" s="133">
        <v>90.627460078243715</v>
      </c>
      <c r="C18" s="133">
        <v>59.780774102555135</v>
      </c>
      <c r="D18" s="133">
        <v>75.901983679512682</v>
      </c>
    </row>
    <row r="19" spans="1:4" x14ac:dyDescent="0.55000000000000004">
      <c r="A19" s="129">
        <v>1922</v>
      </c>
      <c r="B19" s="133">
        <v>82.375141190585666</v>
      </c>
      <c r="C19" s="133">
        <v>52.621245007210064</v>
      </c>
      <c r="D19" s="133">
        <v>68.190960398656202</v>
      </c>
    </row>
    <row r="20" spans="1:4" x14ac:dyDescent="0.55000000000000004">
      <c r="A20" s="129">
        <v>1923</v>
      </c>
      <c r="B20" s="133">
        <v>81.855135261681127</v>
      </c>
      <c r="C20" s="133">
        <v>55.682349617963098</v>
      </c>
      <c r="D20" s="133">
        <v>69.418522213559285</v>
      </c>
    </row>
    <row r="21" spans="1:4" x14ac:dyDescent="0.55000000000000004">
      <c r="A21" s="129">
        <v>1924</v>
      </c>
      <c r="B21" s="133">
        <v>81.274641365572464</v>
      </c>
      <c r="C21" s="133">
        <v>54.230904067781559</v>
      </c>
      <c r="D21" s="133">
        <v>68.439074504692854</v>
      </c>
    </row>
    <row r="22" spans="1:4" x14ac:dyDescent="0.55000000000000004">
      <c r="A22" s="129">
        <v>1925</v>
      </c>
      <c r="B22" s="133">
        <v>76.743448095820568</v>
      </c>
      <c r="C22" s="133">
        <v>51.812045643142902</v>
      </c>
      <c r="D22" s="133">
        <v>64.813345258476602</v>
      </c>
    </row>
    <row r="23" spans="1:4" x14ac:dyDescent="0.55000000000000004">
      <c r="A23" s="129">
        <v>1926</v>
      </c>
      <c r="B23" s="133">
        <v>79.065397926602728</v>
      </c>
      <c r="C23" s="133">
        <v>52.010260495082619</v>
      </c>
      <c r="D23" s="133">
        <v>66.051915016444781</v>
      </c>
    </row>
    <row r="24" spans="1:4" x14ac:dyDescent="0.55000000000000004">
      <c r="A24" s="129">
        <v>1927</v>
      </c>
      <c r="B24" s="133">
        <v>75.437742598789868</v>
      </c>
      <c r="C24" s="133">
        <v>48.352814841250712</v>
      </c>
      <c r="D24" s="133">
        <v>62.250681032310261</v>
      </c>
    </row>
    <row r="25" spans="1:4" x14ac:dyDescent="0.55000000000000004">
      <c r="A25" s="129">
        <v>1928</v>
      </c>
      <c r="B25" s="133">
        <v>77.183187936064016</v>
      </c>
      <c r="C25" s="133">
        <v>52.848575798186936</v>
      </c>
      <c r="D25" s="133">
        <v>65.36268293867073</v>
      </c>
    </row>
    <row r="26" spans="1:4" x14ac:dyDescent="0.55000000000000004">
      <c r="A26" s="129">
        <v>1929</v>
      </c>
      <c r="B26" s="133">
        <v>73.120745515903124</v>
      </c>
      <c r="C26" s="133">
        <v>46.238835669942439</v>
      </c>
      <c r="D26" s="133">
        <v>60.030732973279626</v>
      </c>
    </row>
    <row r="27" spans="1:4" x14ac:dyDescent="0.55000000000000004">
      <c r="A27" s="129">
        <v>1930</v>
      </c>
      <c r="B27" s="133">
        <v>66.785693131701848</v>
      </c>
      <c r="C27" s="133">
        <v>45.120596664405156</v>
      </c>
      <c r="D27" s="133">
        <v>56.158494552003063</v>
      </c>
    </row>
    <row r="28" spans="1:4" x14ac:dyDescent="0.55000000000000004">
      <c r="A28" s="129">
        <v>1931</v>
      </c>
      <c r="B28" s="133">
        <v>64.345326607562825</v>
      </c>
      <c r="C28" s="133">
        <v>43.66670944844045</v>
      </c>
      <c r="D28" s="133">
        <v>54.175303242417726</v>
      </c>
    </row>
    <row r="29" spans="1:4" x14ac:dyDescent="0.55000000000000004">
      <c r="A29" s="129">
        <v>1932</v>
      </c>
      <c r="B29" s="133">
        <v>61.938535062299252</v>
      </c>
      <c r="C29" s="133">
        <v>39.039116452910562</v>
      </c>
      <c r="D29" s="133">
        <v>50.686330700595654</v>
      </c>
    </row>
    <row r="30" spans="1:4" x14ac:dyDescent="0.55000000000000004">
      <c r="A30" s="129">
        <v>1933</v>
      </c>
      <c r="B30" s="133">
        <v>60.628629244617294</v>
      </c>
      <c r="C30" s="133">
        <v>36.862774872792905</v>
      </c>
      <c r="D30" s="133">
        <v>48.868687579507949</v>
      </c>
    </row>
    <row r="31" spans="1:4" x14ac:dyDescent="0.55000000000000004">
      <c r="A31" s="129">
        <v>1934</v>
      </c>
      <c r="B31" s="133">
        <v>58.524098002685619</v>
      </c>
      <c r="C31" s="133">
        <v>37.712020374946313</v>
      </c>
      <c r="D31" s="133">
        <v>48.162659799684064</v>
      </c>
    </row>
    <row r="32" spans="1:4" x14ac:dyDescent="0.55000000000000004">
      <c r="A32" s="129">
        <v>1935</v>
      </c>
      <c r="B32" s="133">
        <v>59.468034636461027</v>
      </c>
      <c r="C32" s="133">
        <v>35.693971954951806</v>
      </c>
      <c r="D32" s="133">
        <v>47.572005999757259</v>
      </c>
    </row>
    <row r="33" spans="1:4" x14ac:dyDescent="0.55000000000000004">
      <c r="A33" s="129">
        <v>1936</v>
      </c>
      <c r="B33" s="133">
        <v>54.967427623914652</v>
      </c>
      <c r="C33" s="133">
        <v>37.365735375789065</v>
      </c>
      <c r="D33" s="133">
        <v>46.096071540293565</v>
      </c>
    </row>
    <row r="34" spans="1:4" x14ac:dyDescent="0.55000000000000004">
      <c r="A34" s="129">
        <v>1937</v>
      </c>
      <c r="B34" s="133">
        <v>56.42016988035418</v>
      </c>
      <c r="C34" s="133">
        <v>32.87940981044553</v>
      </c>
      <c r="D34" s="133">
        <v>44.638236690080568</v>
      </c>
    </row>
    <row r="35" spans="1:4" x14ac:dyDescent="0.55000000000000004">
      <c r="A35" s="129">
        <v>1938</v>
      </c>
      <c r="B35" s="133">
        <v>54.330774186080944</v>
      </c>
      <c r="C35" s="133">
        <v>31.320142815355545</v>
      </c>
      <c r="D35" s="133">
        <v>42.666240642540664</v>
      </c>
    </row>
    <row r="36" spans="1:4" x14ac:dyDescent="0.55000000000000004">
      <c r="A36" s="129">
        <v>1939</v>
      </c>
      <c r="B36" s="133">
        <v>55.141184989314418</v>
      </c>
      <c r="C36" s="133">
        <v>31.175072500394585</v>
      </c>
      <c r="D36" s="133">
        <v>43.033332137500942</v>
      </c>
    </row>
    <row r="37" spans="1:4" x14ac:dyDescent="0.55000000000000004">
      <c r="A37" s="129">
        <v>1940</v>
      </c>
      <c r="B37" s="133">
        <v>51.201022608707476</v>
      </c>
      <c r="C37" s="133">
        <v>29.402669913782866</v>
      </c>
      <c r="D37" s="133">
        <v>40.185269154211731</v>
      </c>
    </row>
    <row r="38" spans="1:4" x14ac:dyDescent="0.55000000000000004">
      <c r="A38" s="129">
        <v>1941</v>
      </c>
      <c r="B38" s="133">
        <v>55.259150462431187</v>
      </c>
      <c r="C38" s="133">
        <v>30.019369417308081</v>
      </c>
      <c r="D38" s="133">
        <v>42.453080620501282</v>
      </c>
    </row>
    <row r="39" spans="1:4" x14ac:dyDescent="0.55000000000000004">
      <c r="A39" s="129">
        <v>1942</v>
      </c>
      <c r="B39" s="133">
        <v>56.121561114748303</v>
      </c>
      <c r="C39" s="133">
        <v>30.783909943743037</v>
      </c>
      <c r="D39" s="133">
        <v>43.234152106202082</v>
      </c>
    </row>
    <row r="40" spans="1:4" x14ac:dyDescent="0.55000000000000004">
      <c r="A40" s="129">
        <v>1943</v>
      </c>
      <c r="B40" s="133">
        <v>50.896380429607269</v>
      </c>
      <c r="C40" s="133">
        <v>26.495590175022951</v>
      </c>
      <c r="D40" s="133">
        <v>38.402064724488255</v>
      </c>
    </row>
    <row r="41" spans="1:4" x14ac:dyDescent="0.55000000000000004">
      <c r="A41" s="129">
        <v>1944</v>
      </c>
      <c r="B41" s="133">
        <v>47.679411740241903</v>
      </c>
      <c r="C41" s="133">
        <v>23.338058847418377</v>
      </c>
      <c r="D41" s="133">
        <v>35.213408019038418</v>
      </c>
    </row>
    <row r="42" spans="1:4" x14ac:dyDescent="0.55000000000000004">
      <c r="A42" s="129">
        <v>1945</v>
      </c>
      <c r="B42" s="133">
        <v>46.433797324699007</v>
      </c>
      <c r="C42" s="133">
        <v>25.320805164680266</v>
      </c>
      <c r="D42" s="133">
        <v>35.607492313105254</v>
      </c>
    </row>
    <row r="43" spans="1:4" x14ac:dyDescent="0.55000000000000004">
      <c r="A43" s="129">
        <v>1946</v>
      </c>
      <c r="B43" s="133">
        <v>47.776487957004868</v>
      </c>
      <c r="C43" s="133">
        <v>23.378987027268014</v>
      </c>
      <c r="D43" s="133">
        <v>35.186566106391744</v>
      </c>
    </row>
    <row r="44" spans="1:4" x14ac:dyDescent="0.55000000000000004">
      <c r="A44" s="129">
        <v>1947</v>
      </c>
      <c r="B44" s="133">
        <v>46.235870135255773</v>
      </c>
      <c r="C44" s="133">
        <v>21.613116032205479</v>
      </c>
      <c r="D44" s="133">
        <v>33.451522216068582</v>
      </c>
    </row>
    <row r="45" spans="1:4" x14ac:dyDescent="0.55000000000000004">
      <c r="A45" s="129">
        <v>1948</v>
      </c>
      <c r="B45" s="133">
        <v>44.490851678638109</v>
      </c>
      <c r="C45" s="133">
        <v>20.007750317260118</v>
      </c>
      <c r="D45" s="133">
        <v>31.749422954506173</v>
      </c>
    </row>
    <row r="46" spans="1:4" x14ac:dyDescent="0.55000000000000004">
      <c r="A46" s="129">
        <v>1949</v>
      </c>
      <c r="B46" s="133">
        <v>41.091516182203961</v>
      </c>
      <c r="C46" s="133">
        <v>16.28844773672601</v>
      </c>
      <c r="D46" s="133">
        <v>28.180247686355749</v>
      </c>
    </row>
    <row r="47" spans="1:4" x14ac:dyDescent="0.55000000000000004">
      <c r="A47" s="129">
        <v>1950</v>
      </c>
      <c r="B47" s="133">
        <v>34.832484268904516</v>
      </c>
      <c r="C47" s="133">
        <v>13.269053119546522</v>
      </c>
      <c r="D47" s="133">
        <v>23.551686332537354</v>
      </c>
    </row>
    <row r="48" spans="1:4" x14ac:dyDescent="0.55000000000000004">
      <c r="A48" s="129">
        <v>1951</v>
      </c>
      <c r="B48" s="133">
        <v>31.645905165817652</v>
      </c>
      <c r="C48" s="133">
        <v>12.00168974755953</v>
      </c>
      <c r="D48" s="133">
        <v>21.313287228586479</v>
      </c>
    </row>
    <row r="49" spans="1:4" x14ac:dyDescent="0.55000000000000004">
      <c r="A49" s="129">
        <v>1952</v>
      </c>
      <c r="B49" s="133">
        <v>27.965080783017115</v>
      </c>
      <c r="C49" s="133">
        <v>8.9372348863591942</v>
      </c>
      <c r="D49" s="133">
        <v>17.950735467969999</v>
      </c>
    </row>
    <row r="50" spans="1:4" x14ac:dyDescent="0.55000000000000004">
      <c r="A50" s="129">
        <v>1953</v>
      </c>
      <c r="B50" s="133">
        <v>21.073600786987072</v>
      </c>
      <c r="C50" s="133">
        <v>6.7511763480482525</v>
      </c>
      <c r="D50" s="133">
        <v>13.51415341013932</v>
      </c>
    </row>
    <row r="51" spans="1:4" x14ac:dyDescent="0.55000000000000004">
      <c r="A51" s="129">
        <v>1954</v>
      </c>
      <c r="B51" s="133">
        <v>20.004748960444353</v>
      </c>
      <c r="C51" s="133">
        <v>5.2612789276997187</v>
      </c>
      <c r="D51" s="133">
        <v>12.071161611480431</v>
      </c>
    </row>
    <row r="52" spans="1:4" x14ac:dyDescent="0.55000000000000004">
      <c r="A52" s="129">
        <v>1955</v>
      </c>
      <c r="B52" s="133">
        <v>16.13574893501556</v>
      </c>
      <c r="C52" s="133">
        <v>4.5633195501120536</v>
      </c>
      <c r="D52" s="133">
        <v>9.8876743230413329</v>
      </c>
    </row>
    <row r="53" spans="1:4" x14ac:dyDescent="0.55000000000000004">
      <c r="A53" s="129">
        <v>1956</v>
      </c>
      <c r="B53" s="133">
        <v>15.322695035757295</v>
      </c>
      <c r="C53" s="133">
        <v>4.6024519207270371</v>
      </c>
      <c r="D53" s="133">
        <v>9.5867290867569679</v>
      </c>
    </row>
    <row r="54" spans="1:4" x14ac:dyDescent="0.55000000000000004">
      <c r="A54" s="129">
        <v>1957</v>
      </c>
      <c r="B54" s="133">
        <v>13.252297839773584</v>
      </c>
      <c r="C54" s="133">
        <v>3.3394699353567838</v>
      </c>
      <c r="D54" s="133">
        <v>7.8808502783337557</v>
      </c>
    </row>
    <row r="55" spans="1:4" x14ac:dyDescent="0.55000000000000004">
      <c r="A55" s="129">
        <v>1958</v>
      </c>
      <c r="B55" s="133">
        <v>11.663769496565543</v>
      </c>
      <c r="C55" s="133">
        <v>3.224721038504347</v>
      </c>
      <c r="D55" s="133">
        <v>7.036405747111024</v>
      </c>
    </row>
    <row r="56" spans="1:4" x14ac:dyDescent="0.55000000000000004">
      <c r="A56" s="129">
        <v>1959</v>
      </c>
      <c r="B56" s="133">
        <v>12.59178876544282</v>
      </c>
      <c r="C56" s="133">
        <v>2.7327039644490352</v>
      </c>
      <c r="D56" s="133">
        <v>7.204340609807967</v>
      </c>
    </row>
    <row r="57" spans="1:4" x14ac:dyDescent="0.55000000000000004">
      <c r="A57" s="129">
        <v>1960</v>
      </c>
      <c r="B57" s="133">
        <v>10.231434804482516</v>
      </c>
      <c r="C57" s="133">
        <v>2.8524850748495756</v>
      </c>
      <c r="D57" s="133">
        <v>6.1630148757891163</v>
      </c>
    </row>
    <row r="58" spans="1:4" x14ac:dyDescent="0.55000000000000004">
      <c r="A58" s="129">
        <v>1961</v>
      </c>
      <c r="B58" s="133">
        <v>9.6223942058896252</v>
      </c>
      <c r="C58" s="133">
        <v>2.6926310029348266</v>
      </c>
      <c r="D58" s="133">
        <v>5.7466715620326232</v>
      </c>
    </row>
    <row r="59" spans="1:4" x14ac:dyDescent="0.55000000000000004">
      <c r="A59" s="129">
        <v>1962</v>
      </c>
      <c r="B59" s="133">
        <v>11.150822498744224</v>
      </c>
      <c r="C59" s="133">
        <v>2.0692868011683156</v>
      </c>
      <c r="D59" s="133">
        <v>6.0831074428297605</v>
      </c>
    </row>
    <row r="60" spans="1:4" x14ac:dyDescent="0.55000000000000004">
      <c r="A60" s="129">
        <v>1963</v>
      </c>
      <c r="B60" s="133">
        <v>10.020852433220487</v>
      </c>
      <c r="C60" s="133">
        <v>2.2296184044241985</v>
      </c>
      <c r="D60" s="133">
        <v>5.6066404071588289</v>
      </c>
    </row>
    <row r="61" spans="1:4" x14ac:dyDescent="0.55000000000000004">
      <c r="A61" s="129">
        <v>1964</v>
      </c>
      <c r="B61" s="133">
        <v>9.2805444800886487</v>
      </c>
      <c r="C61" s="133">
        <v>2.0779452555357736</v>
      </c>
      <c r="D61" s="133">
        <v>5.1170402501291798</v>
      </c>
    </row>
    <row r="62" spans="1:4" x14ac:dyDescent="0.55000000000000004">
      <c r="A62" s="129">
        <v>1965</v>
      </c>
      <c r="B62" s="133">
        <v>6.6212126676072396</v>
      </c>
      <c r="C62" s="133">
        <v>1.4647803308213501</v>
      </c>
      <c r="D62" s="133">
        <v>3.6116467590731132</v>
      </c>
    </row>
    <row r="63" spans="1:4" x14ac:dyDescent="0.55000000000000004">
      <c r="A63" s="129">
        <v>1966</v>
      </c>
      <c r="B63" s="133">
        <v>6.9895674317112162</v>
      </c>
      <c r="C63" s="133">
        <v>1.2171174625544978</v>
      </c>
      <c r="D63" s="133">
        <v>3.7180064487731639</v>
      </c>
    </row>
    <row r="64" spans="1:4" x14ac:dyDescent="0.55000000000000004">
      <c r="A64" s="129">
        <v>1967</v>
      </c>
      <c r="B64" s="133">
        <v>5.7254354214006122</v>
      </c>
      <c r="C64" s="133">
        <v>1.3588329244441704</v>
      </c>
      <c r="D64" s="133">
        <v>3.1988228052226657</v>
      </c>
    </row>
    <row r="65" spans="1:4" x14ac:dyDescent="0.55000000000000004">
      <c r="A65" s="129">
        <v>1968</v>
      </c>
      <c r="B65" s="133">
        <v>4.9140154373428766</v>
      </c>
      <c r="C65" s="133">
        <v>1.281287402188368</v>
      </c>
      <c r="D65" s="133">
        <v>2.815107025796125</v>
      </c>
    </row>
    <row r="66" spans="1:4" x14ac:dyDescent="0.55000000000000004">
      <c r="A66" s="129">
        <v>1969</v>
      </c>
      <c r="B66" s="133">
        <v>3.9765164988172601</v>
      </c>
      <c r="C66" s="133">
        <v>1.0727721761091746</v>
      </c>
      <c r="D66" s="133">
        <v>2.2850722006722446</v>
      </c>
    </row>
    <row r="67" spans="1:4" x14ac:dyDescent="0.55000000000000004">
      <c r="A67" s="129">
        <v>1970</v>
      </c>
      <c r="B67" s="133">
        <v>4.1092471200384457</v>
      </c>
      <c r="C67" s="133">
        <v>0.92362864454613747</v>
      </c>
      <c r="D67" s="133">
        <v>2.2359791571526753</v>
      </c>
    </row>
    <row r="68" spans="1:4" x14ac:dyDescent="0.55000000000000004">
      <c r="A68" s="129">
        <v>1971</v>
      </c>
      <c r="B68" s="133">
        <v>3.4668646528242668</v>
      </c>
      <c r="C68" s="133">
        <v>0.92479169623490887</v>
      </c>
      <c r="D68" s="133">
        <v>1.9487179968928825</v>
      </c>
    </row>
    <row r="69" spans="1:4" x14ac:dyDescent="0.55000000000000004">
      <c r="A69" s="129">
        <v>1972</v>
      </c>
      <c r="B69" s="133">
        <v>2.5110863580876908</v>
      </c>
      <c r="C69" s="133">
        <v>0.86204518634260396</v>
      </c>
      <c r="D69" s="133">
        <v>1.5451350198521048</v>
      </c>
    </row>
    <row r="70" spans="1:4" x14ac:dyDescent="0.55000000000000004">
      <c r="A70" s="129">
        <v>1973</v>
      </c>
      <c r="B70" s="133">
        <v>2.1689805463278362</v>
      </c>
      <c r="C70" s="133">
        <v>0.62622035717242497</v>
      </c>
      <c r="D70" s="133">
        <v>1.2811377564473629</v>
      </c>
    </row>
    <row r="71" spans="1:4" x14ac:dyDescent="0.55000000000000004">
      <c r="A71" s="129">
        <v>1974</v>
      </c>
      <c r="B71" s="133">
        <v>2.6324493075674127</v>
      </c>
      <c r="C71" s="133">
        <v>0.55534637538221443</v>
      </c>
      <c r="D71" s="133">
        <v>1.4101651125753261</v>
      </c>
    </row>
    <row r="72" spans="1:4" x14ac:dyDescent="0.55000000000000004">
      <c r="A72" s="129">
        <v>1975</v>
      </c>
      <c r="B72" s="133">
        <v>2.4925361785524571</v>
      </c>
      <c r="C72" s="133">
        <v>0.53647882893806043</v>
      </c>
      <c r="D72" s="133">
        <v>1.2917098931213438</v>
      </c>
    </row>
    <row r="73" spans="1:4" x14ac:dyDescent="0.55000000000000004">
      <c r="A73" s="129">
        <v>1976</v>
      </c>
      <c r="B73" s="133">
        <v>2.019529118246858</v>
      </c>
      <c r="C73" s="133">
        <v>0.67808392530610795</v>
      </c>
      <c r="D73" s="133">
        <v>1.2066903947423409</v>
      </c>
    </row>
    <row r="74" spans="1:4" x14ac:dyDescent="0.55000000000000004">
      <c r="A74" s="129">
        <v>1977</v>
      </c>
      <c r="B74" s="133">
        <v>2.0454828183377889</v>
      </c>
      <c r="C74" s="133">
        <v>0.37096119847703934</v>
      </c>
      <c r="D74" s="133">
        <v>1.0315280094840953</v>
      </c>
    </row>
    <row r="75" spans="1:4" x14ac:dyDescent="0.55000000000000004">
      <c r="A75" s="129">
        <v>1978</v>
      </c>
      <c r="B75" s="133">
        <v>1.6801831603467063</v>
      </c>
      <c r="C75" s="133">
        <v>0.60835122960532739</v>
      </c>
      <c r="D75" s="133">
        <v>1.0257963685393594</v>
      </c>
    </row>
    <row r="76" spans="1:4" x14ac:dyDescent="0.55000000000000004">
      <c r="A76" s="129">
        <v>1979</v>
      </c>
      <c r="B76" s="133">
        <v>1.5784392831778757</v>
      </c>
      <c r="C76" s="133">
        <v>0.35305435547178149</v>
      </c>
      <c r="D76" s="133">
        <v>0.85116013333385032</v>
      </c>
    </row>
    <row r="77" spans="1:4" x14ac:dyDescent="0.55000000000000004">
      <c r="A77" s="129">
        <v>1980</v>
      </c>
      <c r="B77" s="133">
        <v>1.8708131223053543</v>
      </c>
      <c r="C77" s="133">
        <v>0.44367644318972027</v>
      </c>
      <c r="D77" s="133">
        <v>0.99069857382388227</v>
      </c>
    </row>
    <row r="78" spans="1:4" x14ac:dyDescent="0.55000000000000004">
      <c r="A78" s="129">
        <v>1981</v>
      </c>
      <c r="B78" s="133">
        <v>1.7371216844117436</v>
      </c>
      <c r="C78" s="133">
        <v>0.57415789360931002</v>
      </c>
      <c r="D78" s="133">
        <v>1.025578932519541</v>
      </c>
    </row>
    <row r="79" spans="1:4" x14ac:dyDescent="0.55000000000000004">
      <c r="A79" s="129">
        <v>1982</v>
      </c>
      <c r="B79" s="133">
        <v>1.4077700735534497</v>
      </c>
      <c r="C79" s="133">
        <v>0.45021262458728084</v>
      </c>
      <c r="D79" s="133">
        <v>0.81322186727620516</v>
      </c>
    </row>
    <row r="80" spans="1:4" x14ac:dyDescent="0.55000000000000004">
      <c r="A80" s="129">
        <v>1983</v>
      </c>
      <c r="B80" s="133">
        <v>1.5769190847096872</v>
      </c>
      <c r="C80" s="133">
        <v>0.61732095625877637</v>
      </c>
      <c r="D80" s="133">
        <v>0.99809932950801572</v>
      </c>
    </row>
    <row r="81" spans="1:4" x14ac:dyDescent="0.55000000000000004">
      <c r="A81" s="129">
        <v>1984</v>
      </c>
      <c r="B81" s="133">
        <v>1.1648700255205755</v>
      </c>
      <c r="C81" s="133">
        <v>0.42119773928518423</v>
      </c>
      <c r="D81" s="133">
        <v>0.70336661797207711</v>
      </c>
    </row>
    <row r="82" spans="1:4" x14ac:dyDescent="0.55000000000000004">
      <c r="A82" s="129">
        <v>1985</v>
      </c>
      <c r="B82" s="133">
        <v>0.86661362059407332</v>
      </c>
      <c r="C82" s="133">
        <v>0.46464268367042638</v>
      </c>
      <c r="D82" s="133">
        <v>0.65295260696238211</v>
      </c>
    </row>
    <row r="83" spans="1:4" x14ac:dyDescent="0.55000000000000004">
      <c r="A83" s="129">
        <v>1986</v>
      </c>
      <c r="B83" s="133">
        <v>1.1013281889345976</v>
      </c>
      <c r="C83" s="133">
        <v>0.37280859418731294</v>
      </c>
      <c r="D83" s="133">
        <v>0.69180607863335486</v>
      </c>
    </row>
    <row r="84" spans="1:4" x14ac:dyDescent="0.55000000000000004">
      <c r="A84" s="129">
        <v>1987</v>
      </c>
      <c r="B84" s="133">
        <v>0.81039643844093046</v>
      </c>
      <c r="C84" s="133">
        <v>0.51737485207937084</v>
      </c>
      <c r="D84" s="133">
        <v>0.64362618510200453</v>
      </c>
    </row>
    <row r="85" spans="1:4" x14ac:dyDescent="0.55000000000000004">
      <c r="A85" s="129">
        <v>1988</v>
      </c>
      <c r="B85" s="133">
        <v>0.91406242288385897</v>
      </c>
      <c r="C85" s="133">
        <v>0.45731907871557081</v>
      </c>
      <c r="D85" s="133">
        <v>0.66347805783843228</v>
      </c>
    </row>
    <row r="86" spans="1:4" x14ac:dyDescent="0.55000000000000004">
      <c r="A86" s="129">
        <v>1989</v>
      </c>
      <c r="B86" s="133">
        <v>0.80915955517308491</v>
      </c>
      <c r="C86" s="133">
        <v>0.4852998833119278</v>
      </c>
      <c r="D86" s="133">
        <v>0.61891537637847238</v>
      </c>
    </row>
    <row r="87" spans="1:4" x14ac:dyDescent="0.55000000000000004">
      <c r="A87" s="129">
        <v>1990</v>
      </c>
      <c r="B87" s="133">
        <v>0.88747714614447959</v>
      </c>
      <c r="C87" s="133">
        <v>0.41717303651250681</v>
      </c>
      <c r="D87" s="133">
        <v>0.62503662512160529</v>
      </c>
    </row>
    <row r="88" spans="1:4" x14ac:dyDescent="0.55000000000000004">
      <c r="A88" s="129">
        <v>1991</v>
      </c>
      <c r="B88" s="133">
        <v>0.8285283176107211</v>
      </c>
      <c r="C88" s="133">
        <v>0.31584683197258689</v>
      </c>
      <c r="D88" s="133">
        <v>0.54750419767062009</v>
      </c>
    </row>
    <row r="89" spans="1:4" x14ac:dyDescent="0.55000000000000004">
      <c r="A89" s="129">
        <v>1992</v>
      </c>
      <c r="B89" s="133">
        <v>0.83249079978865381</v>
      </c>
      <c r="C89" s="133">
        <v>0.42335132347691867</v>
      </c>
      <c r="D89" s="133">
        <v>0.60850543703021276</v>
      </c>
    </row>
    <row r="90" spans="1:4" x14ac:dyDescent="0.55000000000000004">
      <c r="A90" s="129">
        <v>1993</v>
      </c>
      <c r="B90" s="133">
        <v>0.76573646301033838</v>
      </c>
      <c r="C90" s="133">
        <v>0.36744527324133308</v>
      </c>
      <c r="D90" s="133">
        <v>0.55067259871120933</v>
      </c>
    </row>
    <row r="91" spans="1:4" x14ac:dyDescent="0.55000000000000004">
      <c r="A91" s="129">
        <v>1994</v>
      </c>
      <c r="B91" s="133">
        <v>0.67103535235423684</v>
      </c>
      <c r="C91" s="133">
        <v>0.3584306412787478</v>
      </c>
      <c r="D91" s="133">
        <v>0.49328989728658851</v>
      </c>
    </row>
    <row r="92" spans="1:4" x14ac:dyDescent="0.55000000000000004">
      <c r="A92" s="129">
        <v>1995</v>
      </c>
      <c r="B92" s="133">
        <v>0.67815431948424665</v>
      </c>
      <c r="C92" s="133">
        <v>0.29835463135948154</v>
      </c>
      <c r="D92" s="133">
        <v>0.44322732676524634</v>
      </c>
    </row>
    <row r="93" spans="1:4" x14ac:dyDescent="0.55000000000000004">
      <c r="A93" s="129">
        <v>1996</v>
      </c>
      <c r="B93" s="133">
        <v>0.7564495793869368</v>
      </c>
      <c r="C93" s="133">
        <v>0.28775987458276542</v>
      </c>
      <c r="D93" s="133">
        <v>0.4648138562686096</v>
      </c>
    </row>
    <row r="94" spans="1:4" x14ac:dyDescent="0.55000000000000004">
      <c r="A94" s="129">
        <v>1997</v>
      </c>
      <c r="B94" s="133">
        <v>0.56432791130000004</v>
      </c>
      <c r="C94" s="133">
        <v>0.26945285089999998</v>
      </c>
      <c r="D94" s="133">
        <v>0.37781257959999998</v>
      </c>
    </row>
    <row r="95" spans="1:4" x14ac:dyDescent="0.55000000000000004">
      <c r="A95" s="129">
        <v>1998</v>
      </c>
      <c r="B95" s="133">
        <v>0.55710194229999999</v>
      </c>
      <c r="C95" s="133">
        <v>0.2053936811</v>
      </c>
      <c r="D95" s="133">
        <v>0.3471329393</v>
      </c>
    </row>
    <row r="96" spans="1:4" x14ac:dyDescent="0.55000000000000004">
      <c r="A96" s="129">
        <v>1999</v>
      </c>
      <c r="B96" s="133">
        <v>0.45014850880000001</v>
      </c>
      <c r="C96" s="133">
        <v>0.2763548046</v>
      </c>
      <c r="D96" s="133">
        <v>0.34673545610000001</v>
      </c>
    </row>
    <row r="97" spans="1:4" x14ac:dyDescent="0.55000000000000004">
      <c r="A97" s="129">
        <v>2000</v>
      </c>
      <c r="B97" s="133">
        <v>0.41606914719999999</v>
      </c>
      <c r="C97" s="133">
        <v>0.2091885664</v>
      </c>
      <c r="D97" s="133">
        <v>0.29471078470000001</v>
      </c>
    </row>
    <row r="98" spans="1:4" x14ac:dyDescent="0.55000000000000004">
      <c r="A98" s="129">
        <v>2001</v>
      </c>
      <c r="B98" s="133">
        <v>0.65058565300000004</v>
      </c>
      <c r="C98" s="133">
        <v>0.29377919879999997</v>
      </c>
      <c r="D98" s="133">
        <v>0.44086068909999998</v>
      </c>
    </row>
    <row r="99" spans="1:4" x14ac:dyDescent="0.55000000000000004">
      <c r="A99" s="129">
        <v>2002</v>
      </c>
      <c r="B99" s="133">
        <v>0.4496107372</v>
      </c>
      <c r="C99" s="133">
        <v>0.29758583090000001</v>
      </c>
      <c r="D99" s="133">
        <v>0.35346930339999999</v>
      </c>
    </row>
    <row r="100" spans="1:4" x14ac:dyDescent="0.55000000000000004">
      <c r="A100" s="129">
        <v>2003</v>
      </c>
      <c r="B100" s="133">
        <v>0.31326826429999999</v>
      </c>
      <c r="C100" s="133">
        <v>0.2218984615</v>
      </c>
      <c r="D100" s="133">
        <v>0.25576650610000001</v>
      </c>
    </row>
    <row r="101" spans="1:4" x14ac:dyDescent="0.55000000000000004">
      <c r="A101" s="129">
        <v>2004</v>
      </c>
      <c r="B101" s="133">
        <v>0.39846940089999999</v>
      </c>
      <c r="C101" s="133">
        <v>0.2387943347</v>
      </c>
      <c r="D101" s="133">
        <v>0.30141552469999999</v>
      </c>
    </row>
    <row r="102" spans="1:4" x14ac:dyDescent="0.55000000000000004">
      <c r="A102" s="129">
        <v>2005</v>
      </c>
      <c r="B102" s="133">
        <v>0.3129865583</v>
      </c>
      <c r="C102" s="133">
        <v>0.1204799611</v>
      </c>
      <c r="D102" s="133">
        <v>0.1989077404</v>
      </c>
    </row>
    <row r="103" spans="1:4" x14ac:dyDescent="0.55000000000000004">
      <c r="A103" s="129">
        <v>2006</v>
      </c>
      <c r="B103" s="133">
        <v>0.3759320692</v>
      </c>
      <c r="C103" s="133">
        <v>0.19029966600000001</v>
      </c>
      <c r="D103" s="133">
        <v>0.26815237060000002</v>
      </c>
    </row>
    <row r="104" spans="1:4" x14ac:dyDescent="0.55000000000000004">
      <c r="A104" s="129">
        <v>2007</v>
      </c>
      <c r="B104" s="133">
        <v>0.33398623669999999</v>
      </c>
      <c r="C104" s="133">
        <v>0.15583172209999999</v>
      </c>
      <c r="D104" s="133">
        <v>0.2269758429</v>
      </c>
    </row>
    <row r="105" spans="1:4" x14ac:dyDescent="0.55000000000000004">
      <c r="A105" s="129">
        <v>2008</v>
      </c>
      <c r="B105" s="133">
        <v>0.30997586449999998</v>
      </c>
      <c r="C105" s="133">
        <v>0.2456535296</v>
      </c>
      <c r="D105" s="133">
        <v>0.27772094559999999</v>
      </c>
    </row>
    <row r="106" spans="1:4" x14ac:dyDescent="0.55000000000000004">
      <c r="A106" s="129">
        <v>2009</v>
      </c>
      <c r="B106" s="133">
        <v>0.37305150780000002</v>
      </c>
      <c r="C106" s="133">
        <v>0.1469200074</v>
      </c>
      <c r="D106" s="133">
        <v>0.23990710500000001</v>
      </c>
    </row>
    <row r="107" spans="1:4" x14ac:dyDescent="0.55000000000000004">
      <c r="A107" s="129">
        <v>2010</v>
      </c>
      <c r="B107" s="133">
        <v>0.3039677912</v>
      </c>
      <c r="C107" s="133">
        <v>0.1549866268</v>
      </c>
      <c r="D107" s="133">
        <v>0.2211364177</v>
      </c>
    </row>
    <row r="108" spans="1:4" x14ac:dyDescent="0.55000000000000004">
      <c r="A108" s="129">
        <v>2011</v>
      </c>
      <c r="B108" s="133">
        <v>0.2641101213</v>
      </c>
      <c r="C108" s="133">
        <v>0.18607620750000001</v>
      </c>
      <c r="D108" s="133">
        <v>0.21239128309999999</v>
      </c>
    </row>
    <row r="109" spans="1:4" x14ac:dyDescent="0.55000000000000004">
      <c r="A109" s="129">
        <v>2012</v>
      </c>
      <c r="B109" s="133">
        <v>0.1812567101</v>
      </c>
      <c r="C109" s="133">
        <v>0.1005013427</v>
      </c>
      <c r="D109" s="133">
        <v>0.13817337760000001</v>
      </c>
    </row>
    <row r="110" spans="1:4" x14ac:dyDescent="0.55000000000000004">
      <c r="A110" s="129">
        <v>2013</v>
      </c>
      <c r="B110" s="133">
        <v>0.29440197940000001</v>
      </c>
      <c r="C110" s="133">
        <v>0.1105649571</v>
      </c>
      <c r="D110" s="133">
        <v>0.18777978340000001</v>
      </c>
    </row>
    <row r="111" spans="1:4" x14ac:dyDescent="0.55000000000000004">
      <c r="A111" s="129">
        <v>2014</v>
      </c>
      <c r="B111" s="133">
        <v>0.25710207210000002</v>
      </c>
      <c r="C111" s="133">
        <v>9.0674842199999994E-2</v>
      </c>
      <c r="D111" s="133">
        <v>0.15999706850000001</v>
      </c>
    </row>
    <row r="112" spans="1:4" x14ac:dyDescent="0.55000000000000004">
      <c r="A112" s="129">
        <v>2015</v>
      </c>
      <c r="B112" s="133">
        <v>0.20644105809999999</v>
      </c>
      <c r="C112" s="133">
        <v>0.14810752629999999</v>
      </c>
      <c r="D112" s="133">
        <v>0.17772518209999999</v>
      </c>
    </row>
    <row r="113" spans="1:4" x14ac:dyDescent="0.55000000000000004">
      <c r="A113" s="129">
        <v>2016</v>
      </c>
      <c r="B113" s="133">
        <v>0.18776877149999999</v>
      </c>
      <c r="C113" s="133">
        <v>0.15692113699999999</v>
      </c>
      <c r="D113" s="133">
        <v>0.16881459879999999</v>
      </c>
    </row>
    <row r="114" spans="1:4" x14ac:dyDescent="0.55000000000000004">
      <c r="A114" s="129">
        <v>2017</v>
      </c>
      <c r="B114" s="133">
        <v>0.1605531898</v>
      </c>
      <c r="C114" s="133">
        <v>0.16834609719999999</v>
      </c>
      <c r="D114" s="133">
        <v>0.1604170426</v>
      </c>
    </row>
    <row r="115" spans="1:4" x14ac:dyDescent="0.55000000000000004">
      <c r="A115" s="129">
        <v>2018</v>
      </c>
      <c r="B115" s="133">
        <v>0.23104659499999999</v>
      </c>
      <c r="C115" s="133">
        <v>0.13197331809999999</v>
      </c>
      <c r="D115" s="133">
        <v>0.1780099393</v>
      </c>
    </row>
    <row r="116" spans="1:4" x14ac:dyDescent="0.55000000000000004">
      <c r="A116" s="129">
        <v>2019</v>
      </c>
      <c r="B116" s="133">
        <v>0.19488893130000001</v>
      </c>
      <c r="C116" s="133">
        <v>9.6804468699999993E-2</v>
      </c>
      <c r="D116" s="133">
        <v>0.1428516577</v>
      </c>
    </row>
    <row r="117" spans="1:4" x14ac:dyDescent="0.55000000000000004">
      <c r="A117" s="129">
        <v>2020</v>
      </c>
      <c r="B117" s="133">
        <v>0.1609127175</v>
      </c>
      <c r="C117" s="133">
        <v>5.5494742100000001E-2</v>
      </c>
      <c r="D117" s="133">
        <v>0.10079567590000001</v>
      </c>
    </row>
  </sheetData>
  <hyperlinks>
    <hyperlink ref="M1" location="Contents!A1" display="Return to contents page" xr:uid="{071C4A00-4672-4216-9A45-9B03A9A90EAE}"/>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CDE95-A7C5-461A-BD91-23716389886C}">
  <dimension ref="A1:L36"/>
  <sheetViews>
    <sheetView showGridLines="0" workbookViewId="0">
      <selection activeCell="D3" sqref="A3:D3"/>
    </sheetView>
  </sheetViews>
  <sheetFormatPr defaultRowHeight="14.4" x14ac:dyDescent="0.55000000000000004"/>
  <sheetData>
    <row r="1" spans="1:12" x14ac:dyDescent="0.55000000000000004">
      <c r="A1" s="134" t="s">
        <v>635</v>
      </c>
      <c r="L1" s="2" t="s">
        <v>887</v>
      </c>
    </row>
    <row r="3" spans="1:12" x14ac:dyDescent="0.55000000000000004">
      <c r="A3" s="383" t="s">
        <v>522</v>
      </c>
      <c r="B3" s="405" t="s">
        <v>656</v>
      </c>
      <c r="C3" s="405" t="s">
        <v>158</v>
      </c>
      <c r="D3" s="405" t="s">
        <v>655</v>
      </c>
    </row>
    <row r="4" spans="1:12" x14ac:dyDescent="0.55000000000000004">
      <c r="A4" s="129">
        <v>1988</v>
      </c>
      <c r="B4" s="133">
        <v>1.6590095780497387</v>
      </c>
      <c r="C4" s="133">
        <v>2.3734286777662771E-2</v>
      </c>
      <c r="D4" s="133">
        <v>0.85143969813759401</v>
      </c>
    </row>
    <row r="5" spans="1:12" x14ac:dyDescent="0.55000000000000004">
      <c r="A5" s="129">
        <v>1989</v>
      </c>
      <c r="B5" s="133">
        <v>3.0922353335619657</v>
      </c>
      <c r="C5" s="133">
        <v>6.7666894583512827E-2</v>
      </c>
      <c r="D5" s="133">
        <v>1.5936171395054777</v>
      </c>
    </row>
    <row r="6" spans="1:12" x14ac:dyDescent="0.55000000000000004">
      <c r="A6" s="129">
        <v>1990</v>
      </c>
      <c r="B6" s="133">
        <v>4.2144451060738781</v>
      </c>
      <c r="C6" s="133">
        <v>8.0845937328252973E-2</v>
      </c>
      <c r="D6" s="133">
        <v>2.1718587370257096</v>
      </c>
    </row>
    <row r="7" spans="1:12" x14ac:dyDescent="0.55000000000000004">
      <c r="A7" s="129">
        <v>1991</v>
      </c>
      <c r="B7" s="133">
        <v>4.5060383682355036</v>
      </c>
      <c r="C7" s="133">
        <v>0.17265774910187592</v>
      </c>
      <c r="D7" s="133">
        <v>2.3616092209122663</v>
      </c>
    </row>
    <row r="8" spans="1:12" x14ac:dyDescent="0.55000000000000004">
      <c r="A8" s="129">
        <v>1992</v>
      </c>
      <c r="B8" s="133">
        <v>5.229610287763891</v>
      </c>
      <c r="C8" s="133">
        <v>0.1616179053166831</v>
      </c>
      <c r="D8" s="133">
        <v>2.7109877067151871</v>
      </c>
    </row>
    <row r="9" spans="1:12" x14ac:dyDescent="0.55000000000000004">
      <c r="A9" s="129">
        <v>1993</v>
      </c>
      <c r="B9" s="133">
        <v>6.402038360810729</v>
      </c>
      <c r="C9" s="133">
        <v>0.25224053605856528</v>
      </c>
      <c r="D9" s="133">
        <v>3.3445985036020223</v>
      </c>
    </row>
    <row r="10" spans="1:12" x14ac:dyDescent="0.55000000000000004">
      <c r="A10" s="129">
        <v>1994</v>
      </c>
      <c r="B10" s="133">
        <v>5.4566085857673237</v>
      </c>
      <c r="C10" s="133">
        <v>0.28839084268552651</v>
      </c>
      <c r="D10" s="133">
        <v>2.8885264743599794</v>
      </c>
    </row>
    <row r="11" spans="1:12" x14ac:dyDescent="0.55000000000000004">
      <c r="A11" s="129">
        <v>1995</v>
      </c>
      <c r="B11" s="133">
        <v>5.226015568729693</v>
      </c>
      <c r="C11" s="133">
        <v>0.29187448347659867</v>
      </c>
      <c r="D11" s="133">
        <v>2.766748622220812</v>
      </c>
    </row>
    <row r="12" spans="1:12" x14ac:dyDescent="0.55000000000000004">
      <c r="A12" s="129">
        <v>1996</v>
      </c>
      <c r="B12" s="133">
        <v>5.3760604452698546</v>
      </c>
      <c r="C12" s="133">
        <v>0.16344797206943218</v>
      </c>
      <c r="D12" s="133">
        <v>2.7752568407102238</v>
      </c>
    </row>
    <row r="13" spans="1:12" x14ac:dyDescent="0.55000000000000004">
      <c r="A13" s="129">
        <v>1997</v>
      </c>
      <c r="B13" s="133">
        <v>2.3387542487999999</v>
      </c>
      <c r="C13" s="133">
        <v>0.15891767470000001</v>
      </c>
      <c r="D13" s="133">
        <v>1.2507190818</v>
      </c>
    </row>
    <row r="14" spans="1:12" x14ac:dyDescent="0.55000000000000004">
      <c r="A14" s="129">
        <v>1998</v>
      </c>
      <c r="B14" s="133">
        <v>1.5513415073000001</v>
      </c>
      <c r="C14" s="133">
        <v>8.4983602800000002E-2</v>
      </c>
      <c r="D14" s="133">
        <v>0.81524910969999997</v>
      </c>
    </row>
    <row r="15" spans="1:12" x14ac:dyDescent="0.55000000000000004">
      <c r="A15" s="129">
        <v>1999</v>
      </c>
      <c r="B15" s="133">
        <v>1.3462566244</v>
      </c>
      <c r="C15" s="133">
        <v>9.2836504400000006E-2</v>
      </c>
      <c r="D15" s="133">
        <v>0.71930480620000004</v>
      </c>
    </row>
    <row r="16" spans="1:12" x14ac:dyDescent="0.55000000000000004">
      <c r="A16" s="129">
        <v>2000</v>
      </c>
      <c r="B16" s="133">
        <v>1.3370248288</v>
      </c>
      <c r="C16" s="133">
        <v>0.10345329859999999</v>
      </c>
      <c r="D16" s="133">
        <v>0.71869457569999995</v>
      </c>
    </row>
    <row r="17" spans="1:4" x14ac:dyDescent="0.55000000000000004">
      <c r="A17" s="129">
        <v>2001</v>
      </c>
      <c r="B17" s="133">
        <v>1.1173088331000001</v>
      </c>
      <c r="C17" s="133">
        <v>0.1145366982</v>
      </c>
      <c r="D17" s="133">
        <v>0.61181320429999997</v>
      </c>
    </row>
    <row r="18" spans="1:4" x14ac:dyDescent="0.55000000000000004">
      <c r="A18" s="129">
        <v>2002</v>
      </c>
      <c r="B18" s="133">
        <v>1.0435051457</v>
      </c>
      <c r="C18" s="133">
        <v>0.1027527823</v>
      </c>
      <c r="D18" s="133">
        <v>0.5675352159</v>
      </c>
    </row>
    <row r="19" spans="1:4" x14ac:dyDescent="0.55000000000000004">
      <c r="A19" s="129">
        <v>2003</v>
      </c>
      <c r="B19" s="133">
        <v>1.0402190232999999</v>
      </c>
      <c r="C19" s="133">
        <v>0.1131526204</v>
      </c>
      <c r="D19" s="133">
        <v>0.57274732189999999</v>
      </c>
    </row>
    <row r="20" spans="1:4" x14ac:dyDescent="0.55000000000000004">
      <c r="A20" s="129">
        <v>2004</v>
      </c>
      <c r="B20" s="133">
        <v>0.94290695970000005</v>
      </c>
      <c r="C20" s="133">
        <v>5.91269356E-2</v>
      </c>
      <c r="D20" s="133">
        <v>0.49444687659999997</v>
      </c>
    </row>
    <row r="21" spans="1:4" x14ac:dyDescent="0.55000000000000004">
      <c r="A21" s="129">
        <v>2005</v>
      </c>
      <c r="B21" s="133">
        <v>0.87377050430000003</v>
      </c>
      <c r="C21" s="133">
        <v>5.8446363799999998E-2</v>
      </c>
      <c r="D21" s="133">
        <v>0.46337251309999999</v>
      </c>
    </row>
    <row r="22" spans="1:4" x14ac:dyDescent="0.55000000000000004">
      <c r="A22" s="129">
        <v>2006</v>
      </c>
      <c r="B22" s="133">
        <v>0.87427502889999997</v>
      </c>
      <c r="C22" s="133">
        <v>0.10512278279999999</v>
      </c>
      <c r="D22" s="133">
        <v>0.48409823279999997</v>
      </c>
    </row>
    <row r="23" spans="1:4" x14ac:dyDescent="0.55000000000000004">
      <c r="A23" s="129">
        <v>2007</v>
      </c>
      <c r="B23" s="133">
        <v>0.73303989219999999</v>
      </c>
      <c r="C23" s="133">
        <v>8.9619918300000004E-2</v>
      </c>
      <c r="D23" s="133">
        <v>0.40948881780000002</v>
      </c>
    </row>
    <row r="24" spans="1:4" x14ac:dyDescent="0.55000000000000004">
      <c r="A24" s="129">
        <v>2008</v>
      </c>
      <c r="B24" s="133">
        <v>0.54823499890000005</v>
      </c>
      <c r="C24" s="133">
        <v>7.4996311199999999E-2</v>
      </c>
      <c r="D24" s="133">
        <v>0.3079579664</v>
      </c>
    </row>
    <row r="25" spans="1:4" x14ac:dyDescent="0.55000000000000004">
      <c r="A25" s="129">
        <v>2009</v>
      </c>
      <c r="B25" s="133">
        <v>0.67410003959999998</v>
      </c>
      <c r="C25" s="133">
        <v>4.6700155100000001E-2</v>
      </c>
      <c r="D25" s="133">
        <v>0.35683875269999998</v>
      </c>
    </row>
    <row r="26" spans="1:4" x14ac:dyDescent="0.55000000000000004">
      <c r="A26" s="129">
        <v>2010</v>
      </c>
      <c r="B26" s="133">
        <v>0.57429992299999999</v>
      </c>
      <c r="C26" s="133">
        <v>6.26398861E-2</v>
      </c>
      <c r="D26" s="133">
        <v>0.31311511710000001</v>
      </c>
    </row>
    <row r="27" spans="1:4" x14ac:dyDescent="0.55000000000000004">
      <c r="A27" s="129">
        <v>2011</v>
      </c>
      <c r="B27" s="133">
        <v>0.72743773499999997</v>
      </c>
      <c r="C27" s="133">
        <v>7.1503013500000004E-2</v>
      </c>
      <c r="D27" s="133">
        <v>0.39498548529999999</v>
      </c>
    </row>
    <row r="28" spans="1:4" x14ac:dyDescent="0.55000000000000004">
      <c r="A28" s="129">
        <v>2012</v>
      </c>
      <c r="B28" s="133">
        <v>0.59686941790000003</v>
      </c>
      <c r="C28" s="133">
        <v>4.2679402999999998E-2</v>
      </c>
      <c r="D28" s="133">
        <v>0.31278339550000001</v>
      </c>
    </row>
    <row r="29" spans="1:4" x14ac:dyDescent="0.55000000000000004">
      <c r="A29" s="129">
        <v>2013</v>
      </c>
      <c r="B29" s="133">
        <v>0.46837872450000001</v>
      </c>
      <c r="C29" s="133">
        <v>5.7547379000000003E-2</v>
      </c>
      <c r="D29" s="133">
        <v>0.25833098640000002</v>
      </c>
    </row>
    <row r="30" spans="1:4" x14ac:dyDescent="0.55000000000000004">
      <c r="A30" s="129">
        <v>2014</v>
      </c>
      <c r="B30" s="133">
        <v>0.45418014870000001</v>
      </c>
      <c r="C30" s="133">
        <v>1.1927175700000001E-2</v>
      </c>
      <c r="D30" s="133">
        <v>0.228044635</v>
      </c>
    </row>
    <row r="31" spans="1:4" x14ac:dyDescent="0.55000000000000004">
      <c r="A31" s="129">
        <v>2015</v>
      </c>
      <c r="B31" s="133">
        <v>0.32974015470000001</v>
      </c>
      <c r="C31" s="133">
        <v>4.13473148E-2</v>
      </c>
      <c r="D31" s="133">
        <v>0.1820308303</v>
      </c>
    </row>
    <row r="32" spans="1:4" x14ac:dyDescent="0.55000000000000004">
      <c r="A32" s="129">
        <v>2016</v>
      </c>
      <c r="B32" s="133">
        <v>0.40438755469999998</v>
      </c>
      <c r="C32" s="133">
        <v>4.9716189100000002E-2</v>
      </c>
      <c r="D32" s="133">
        <v>0.2230841616</v>
      </c>
    </row>
    <row r="33" spans="1:4" x14ac:dyDescent="0.55000000000000004">
      <c r="A33" s="129">
        <v>2017</v>
      </c>
      <c r="B33" s="133">
        <v>0.4276743428</v>
      </c>
      <c r="C33" s="133">
        <v>8.5784595999999994E-3</v>
      </c>
      <c r="D33" s="133">
        <v>0.2121626076</v>
      </c>
    </row>
    <row r="34" spans="1:4" x14ac:dyDescent="0.55000000000000004">
      <c r="A34" s="129">
        <v>2018</v>
      </c>
      <c r="B34" s="133">
        <v>0.21761713329999999</v>
      </c>
      <c r="C34" s="133">
        <v>1.52425906E-2</v>
      </c>
      <c r="D34" s="133">
        <v>0.1132008045</v>
      </c>
    </row>
    <row r="35" spans="1:4" x14ac:dyDescent="0.55000000000000004">
      <c r="A35" s="129">
        <v>2019</v>
      </c>
      <c r="B35" s="133">
        <v>0.26240565500000002</v>
      </c>
      <c r="C35" s="133">
        <v>3.18309274E-2</v>
      </c>
      <c r="D35" s="133">
        <v>0.14345367740000001</v>
      </c>
    </row>
    <row r="36" spans="1:4" x14ac:dyDescent="0.55000000000000004">
      <c r="A36" s="129">
        <v>2020</v>
      </c>
      <c r="B36" s="133">
        <v>0.2566139771</v>
      </c>
      <c r="C36" s="133">
        <v>5.54585306E-2</v>
      </c>
      <c r="D36" s="133">
        <v>0.15345119239999999</v>
      </c>
    </row>
  </sheetData>
  <hyperlinks>
    <hyperlink ref="L1" location="Contents!A1" display="Return to contents page" xr:uid="{C5172087-9296-4804-B4BE-573AAE7C17F1}"/>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B6D6-28DB-4D51-8FA1-F630240A5A8D}">
  <dimension ref="A1:G99"/>
  <sheetViews>
    <sheetView showGridLines="0" zoomScale="85" zoomScaleNormal="85" workbookViewId="0">
      <selection activeCell="C4" sqref="A4:C4"/>
    </sheetView>
  </sheetViews>
  <sheetFormatPr defaultRowHeight="14.4" x14ac:dyDescent="0.55000000000000004"/>
  <cols>
    <col min="5" max="5" width="13.68359375" customWidth="1"/>
  </cols>
  <sheetData>
    <row r="1" spans="1:7" x14ac:dyDescent="0.55000000000000004">
      <c r="A1" s="134" t="s">
        <v>663</v>
      </c>
      <c r="G1" s="2" t="s">
        <v>887</v>
      </c>
    </row>
    <row r="2" spans="1:7" x14ac:dyDescent="0.55000000000000004">
      <c r="G2" s="2"/>
    </row>
    <row r="3" spans="1:7" x14ac:dyDescent="0.55000000000000004">
      <c r="A3" t="s">
        <v>658</v>
      </c>
    </row>
    <row r="4" spans="1:7" x14ac:dyDescent="0.55000000000000004">
      <c r="A4" s="383" t="s">
        <v>522</v>
      </c>
      <c r="B4" s="406" t="s">
        <v>657</v>
      </c>
      <c r="C4" s="377"/>
    </row>
    <row r="5" spans="1:7" x14ac:dyDescent="0.55000000000000004">
      <c r="A5" s="129">
        <v>1927</v>
      </c>
      <c r="B5" s="262">
        <v>10830</v>
      </c>
    </row>
    <row r="6" spans="1:7" x14ac:dyDescent="0.55000000000000004">
      <c r="A6" s="129">
        <v>1928</v>
      </c>
      <c r="B6" s="262">
        <v>11898</v>
      </c>
    </row>
    <row r="7" spans="1:7" x14ac:dyDescent="0.55000000000000004">
      <c r="A7" s="129">
        <v>1929</v>
      </c>
      <c r="B7" s="262">
        <v>10626</v>
      </c>
    </row>
    <row r="8" spans="1:7" x14ac:dyDescent="0.55000000000000004">
      <c r="A8" s="129">
        <v>1930</v>
      </c>
      <c r="B8" s="262">
        <v>11025</v>
      </c>
    </row>
    <row r="9" spans="1:7" x14ac:dyDescent="0.55000000000000004">
      <c r="A9" s="129">
        <v>1931</v>
      </c>
      <c r="B9" s="262">
        <v>14033</v>
      </c>
    </row>
    <row r="10" spans="1:7" x14ac:dyDescent="0.55000000000000004">
      <c r="A10" s="129">
        <v>1932</v>
      </c>
      <c r="B10" s="262">
        <v>15530</v>
      </c>
    </row>
    <row r="11" spans="1:7" x14ac:dyDescent="0.55000000000000004">
      <c r="A11" s="129">
        <v>1933</v>
      </c>
      <c r="B11" s="262">
        <v>14892</v>
      </c>
    </row>
    <row r="12" spans="1:7" x14ac:dyDescent="0.55000000000000004">
      <c r="A12" s="129">
        <v>1934</v>
      </c>
      <c r="B12" s="262">
        <v>15358</v>
      </c>
    </row>
    <row r="13" spans="1:7" x14ac:dyDescent="0.55000000000000004">
      <c r="A13" s="129">
        <v>1935</v>
      </c>
      <c r="B13" s="262">
        <v>12789</v>
      </c>
    </row>
    <row r="14" spans="1:7" x14ac:dyDescent="0.55000000000000004">
      <c r="A14" s="129">
        <v>1936</v>
      </c>
      <c r="B14" s="262">
        <v>16283</v>
      </c>
    </row>
    <row r="15" spans="1:7" x14ac:dyDescent="0.55000000000000004">
      <c r="A15" s="129">
        <v>1937</v>
      </c>
      <c r="B15" s="262">
        <v>10530</v>
      </c>
    </row>
    <row r="16" spans="1:7" x14ac:dyDescent="0.55000000000000004">
      <c r="A16" s="129">
        <v>1938</v>
      </c>
      <c r="B16" s="262">
        <v>8831</v>
      </c>
    </row>
    <row r="17" spans="1:2" x14ac:dyDescent="0.55000000000000004">
      <c r="A17" s="129">
        <v>1939</v>
      </c>
      <c r="B17" s="262">
        <v>8338</v>
      </c>
    </row>
    <row r="18" spans="1:2" x14ac:dyDescent="0.55000000000000004">
      <c r="A18" s="129">
        <v>1940</v>
      </c>
      <c r="B18" s="262">
        <v>5385</v>
      </c>
    </row>
    <row r="19" spans="1:2" x14ac:dyDescent="0.55000000000000004">
      <c r="A19" s="129">
        <v>1941</v>
      </c>
      <c r="B19" s="262"/>
    </row>
    <row r="20" spans="1:2" x14ac:dyDescent="0.55000000000000004">
      <c r="A20" s="129">
        <v>1942</v>
      </c>
      <c r="B20" s="262">
        <v>4959</v>
      </c>
    </row>
    <row r="21" spans="1:2" x14ac:dyDescent="0.55000000000000004">
      <c r="A21" s="129">
        <v>1943</v>
      </c>
      <c r="B21" s="262"/>
    </row>
    <row r="22" spans="1:2" x14ac:dyDescent="0.55000000000000004">
      <c r="A22" s="129">
        <v>1944</v>
      </c>
      <c r="B22" s="262">
        <v>4494</v>
      </c>
    </row>
    <row r="23" spans="1:2" x14ac:dyDescent="0.55000000000000004">
      <c r="A23" s="129">
        <v>1945</v>
      </c>
      <c r="B23" s="262">
        <v>3916</v>
      </c>
    </row>
    <row r="24" spans="1:2" x14ac:dyDescent="0.55000000000000004">
      <c r="A24" s="129">
        <v>1946</v>
      </c>
      <c r="B24" s="262">
        <v>3018</v>
      </c>
    </row>
    <row r="25" spans="1:2" x14ac:dyDescent="0.55000000000000004">
      <c r="A25" s="129">
        <v>1947</v>
      </c>
      <c r="B25" s="262">
        <v>2151</v>
      </c>
    </row>
    <row r="26" spans="1:2" x14ac:dyDescent="0.55000000000000004">
      <c r="A26" s="129">
        <v>1948</v>
      </c>
      <c r="B26" s="262">
        <v>1545</v>
      </c>
    </row>
    <row r="27" spans="1:2" x14ac:dyDescent="0.55000000000000004">
      <c r="A27" s="129">
        <v>1949</v>
      </c>
      <c r="B27" s="262">
        <v>1430</v>
      </c>
    </row>
    <row r="28" spans="1:2" x14ac:dyDescent="0.55000000000000004">
      <c r="A28" s="129">
        <v>1950</v>
      </c>
      <c r="B28" s="262">
        <v>1112</v>
      </c>
    </row>
    <row r="29" spans="1:2" x14ac:dyDescent="0.55000000000000004">
      <c r="A29" s="129">
        <v>1951</v>
      </c>
      <c r="B29" s="262"/>
    </row>
    <row r="30" spans="1:2" x14ac:dyDescent="0.55000000000000004">
      <c r="A30" s="129">
        <v>1952</v>
      </c>
      <c r="B30" s="262">
        <v>892</v>
      </c>
    </row>
    <row r="31" spans="1:2" x14ac:dyDescent="0.55000000000000004">
      <c r="A31" s="129">
        <v>1953</v>
      </c>
      <c r="B31" s="262">
        <v>1087</v>
      </c>
    </row>
    <row r="32" spans="1:2" x14ac:dyDescent="0.55000000000000004">
      <c r="A32" s="129">
        <v>1954</v>
      </c>
      <c r="B32" s="262">
        <v>704</v>
      </c>
    </row>
    <row r="33" spans="1:2" x14ac:dyDescent="0.55000000000000004">
      <c r="A33" s="129">
        <v>1955</v>
      </c>
      <c r="B33" s="262">
        <v>892</v>
      </c>
    </row>
    <row r="34" spans="1:2" x14ac:dyDescent="0.55000000000000004">
      <c r="A34" s="129">
        <v>1956</v>
      </c>
      <c r="B34" s="262">
        <v>348</v>
      </c>
    </row>
    <row r="35" spans="1:2" x14ac:dyDescent="0.55000000000000004">
      <c r="A35" s="129">
        <v>1957</v>
      </c>
      <c r="B35" s="262">
        <v>237</v>
      </c>
    </row>
    <row r="36" spans="1:2" x14ac:dyDescent="0.55000000000000004">
      <c r="A36" s="129">
        <v>1958</v>
      </c>
      <c r="B36" s="262">
        <v>103</v>
      </c>
    </row>
    <row r="37" spans="1:2" x14ac:dyDescent="0.55000000000000004">
      <c r="A37" s="129">
        <v>1959</v>
      </c>
      <c r="B37" s="262">
        <v>100</v>
      </c>
    </row>
    <row r="38" spans="1:2" x14ac:dyDescent="0.55000000000000004">
      <c r="A38" s="129">
        <v>1960</v>
      </c>
      <c r="B38" s="262">
        <v>28</v>
      </c>
    </row>
    <row r="39" spans="1:2" x14ac:dyDescent="0.55000000000000004">
      <c r="A39" s="129">
        <v>1961</v>
      </c>
      <c r="B39" s="262">
        <v>45</v>
      </c>
    </row>
    <row r="40" spans="1:2" x14ac:dyDescent="0.55000000000000004">
      <c r="A40" s="129">
        <v>1962</v>
      </c>
      <c r="B40" s="262">
        <v>65</v>
      </c>
    </row>
    <row r="41" spans="1:2" x14ac:dyDescent="0.55000000000000004">
      <c r="A41" s="129">
        <v>1963</v>
      </c>
      <c r="B41" s="262">
        <v>142</v>
      </c>
    </row>
    <row r="42" spans="1:2" x14ac:dyDescent="0.55000000000000004">
      <c r="A42" s="129">
        <v>1964</v>
      </c>
      <c r="B42" s="262">
        <v>150</v>
      </c>
    </row>
    <row r="43" spans="1:2" x14ac:dyDescent="0.55000000000000004">
      <c r="A43" s="129">
        <v>1965</v>
      </c>
      <c r="B43" s="262">
        <v>41</v>
      </c>
    </row>
    <row r="44" spans="1:2" x14ac:dyDescent="0.55000000000000004">
      <c r="A44" s="129">
        <v>1966</v>
      </c>
      <c r="B44" s="262">
        <v>28</v>
      </c>
    </row>
    <row r="45" spans="1:2" x14ac:dyDescent="0.55000000000000004">
      <c r="A45" s="129">
        <v>1967</v>
      </c>
      <c r="B45" s="262">
        <v>10</v>
      </c>
    </row>
    <row r="46" spans="1:2" x14ac:dyDescent="0.55000000000000004">
      <c r="A46" s="129">
        <v>1968</v>
      </c>
      <c r="B46" s="262">
        <v>68</v>
      </c>
    </row>
    <row r="47" spans="1:2" x14ac:dyDescent="0.55000000000000004">
      <c r="A47" s="129">
        <v>1969</v>
      </c>
      <c r="B47" s="262">
        <v>18</v>
      </c>
    </row>
    <row r="48" spans="1:2" x14ac:dyDescent="0.55000000000000004">
      <c r="A48" s="129">
        <v>1970</v>
      </c>
      <c r="B48" s="262">
        <v>110</v>
      </c>
    </row>
    <row r="49" spans="1:2" x14ac:dyDescent="0.55000000000000004">
      <c r="A49" s="129">
        <v>1971</v>
      </c>
      <c r="B49" s="262">
        <v>31</v>
      </c>
    </row>
    <row r="50" spans="1:2" x14ac:dyDescent="0.55000000000000004">
      <c r="A50" s="129">
        <v>1972</v>
      </c>
      <c r="B50" s="262">
        <v>61</v>
      </c>
    </row>
    <row r="51" spans="1:2" x14ac:dyDescent="0.55000000000000004">
      <c r="A51" s="129">
        <v>1973</v>
      </c>
      <c r="B51" s="262">
        <v>82</v>
      </c>
    </row>
    <row r="52" spans="1:2" x14ac:dyDescent="0.55000000000000004">
      <c r="A52" s="129">
        <v>1974</v>
      </c>
      <c r="B52" s="262">
        <v>32</v>
      </c>
    </row>
    <row r="53" spans="1:2" x14ac:dyDescent="0.55000000000000004">
      <c r="A53" s="129">
        <v>1975</v>
      </c>
      <c r="B53" s="262">
        <v>22</v>
      </c>
    </row>
    <row r="54" spans="1:2" x14ac:dyDescent="0.55000000000000004">
      <c r="A54" s="129">
        <v>1976</v>
      </c>
      <c r="B54" s="262">
        <v>3</v>
      </c>
    </row>
    <row r="55" spans="1:2" x14ac:dyDescent="0.55000000000000004">
      <c r="A55" s="129">
        <v>1977</v>
      </c>
      <c r="B55" s="262">
        <v>7</v>
      </c>
    </row>
    <row r="56" spans="1:2" x14ac:dyDescent="0.55000000000000004">
      <c r="A56" s="129">
        <v>1978</v>
      </c>
      <c r="B56" s="262">
        <v>3</v>
      </c>
    </row>
    <row r="57" spans="1:2" x14ac:dyDescent="0.55000000000000004">
      <c r="A57" s="129">
        <v>1979</v>
      </c>
      <c r="B57" s="262">
        <v>0</v>
      </c>
    </row>
    <row r="58" spans="1:2" x14ac:dyDescent="0.55000000000000004">
      <c r="A58" s="129">
        <v>1980</v>
      </c>
      <c r="B58" s="262">
        <v>1</v>
      </c>
    </row>
    <row r="59" spans="1:2" x14ac:dyDescent="0.55000000000000004">
      <c r="A59" s="129">
        <v>1981</v>
      </c>
      <c r="B59" s="262">
        <v>18</v>
      </c>
    </row>
    <row r="60" spans="1:2" x14ac:dyDescent="0.55000000000000004">
      <c r="A60" s="129">
        <v>1982</v>
      </c>
      <c r="B60" s="262">
        <v>2</v>
      </c>
    </row>
    <row r="61" spans="1:2" x14ac:dyDescent="0.55000000000000004">
      <c r="A61" s="129">
        <v>1983</v>
      </c>
      <c r="B61" s="262">
        <v>1</v>
      </c>
    </row>
    <row r="62" spans="1:2" x14ac:dyDescent="0.55000000000000004">
      <c r="A62" s="129">
        <v>1984</v>
      </c>
      <c r="B62" s="262">
        <v>1</v>
      </c>
    </row>
    <row r="63" spans="1:2" x14ac:dyDescent="0.55000000000000004">
      <c r="A63" s="129">
        <v>1985</v>
      </c>
      <c r="B63" s="262">
        <v>17</v>
      </c>
    </row>
    <row r="64" spans="1:2" x14ac:dyDescent="0.55000000000000004">
      <c r="A64" s="129">
        <v>1986</v>
      </c>
      <c r="B64" s="262">
        <v>44</v>
      </c>
    </row>
    <row r="65" spans="1:2" x14ac:dyDescent="0.55000000000000004">
      <c r="A65" s="129">
        <v>1987</v>
      </c>
      <c r="B65" s="262">
        <v>32</v>
      </c>
    </row>
    <row r="66" spans="1:2" x14ac:dyDescent="0.55000000000000004">
      <c r="A66" s="129">
        <v>1988</v>
      </c>
      <c r="B66" s="262">
        <v>61</v>
      </c>
    </row>
    <row r="67" spans="1:2" x14ac:dyDescent="0.55000000000000004">
      <c r="A67" s="129">
        <v>1989</v>
      </c>
      <c r="B67" s="262">
        <v>1</v>
      </c>
    </row>
    <row r="68" spans="1:2" x14ac:dyDescent="0.55000000000000004">
      <c r="A68" s="129">
        <v>1990</v>
      </c>
      <c r="B68" s="262">
        <v>7</v>
      </c>
    </row>
    <row r="69" spans="1:2" x14ac:dyDescent="0.55000000000000004">
      <c r="A69" s="129">
        <v>1991</v>
      </c>
      <c r="B69" s="262">
        <v>1</v>
      </c>
    </row>
    <row r="70" spans="1:2" x14ac:dyDescent="0.55000000000000004">
      <c r="A70" s="129">
        <v>1992</v>
      </c>
      <c r="B70" s="262">
        <v>4</v>
      </c>
    </row>
    <row r="71" spans="1:2" x14ac:dyDescent="0.55000000000000004">
      <c r="A71" s="129">
        <v>1993</v>
      </c>
      <c r="B71" s="262">
        <v>0</v>
      </c>
    </row>
    <row r="72" spans="1:2" x14ac:dyDescent="0.55000000000000004">
      <c r="A72" s="129">
        <v>1994</v>
      </c>
      <c r="B72" s="262">
        <v>0</v>
      </c>
    </row>
    <row r="73" spans="1:2" x14ac:dyDescent="0.55000000000000004">
      <c r="A73" s="129">
        <v>1995</v>
      </c>
      <c r="B73" s="262">
        <v>0</v>
      </c>
    </row>
    <row r="74" spans="1:2" x14ac:dyDescent="0.55000000000000004">
      <c r="A74" s="129">
        <v>1996</v>
      </c>
      <c r="B74" s="262">
        <v>0</v>
      </c>
    </row>
    <row r="75" spans="1:2" x14ac:dyDescent="0.55000000000000004">
      <c r="A75" s="129">
        <v>1997</v>
      </c>
      <c r="B75" s="262">
        <v>0</v>
      </c>
    </row>
    <row r="76" spans="1:2" x14ac:dyDescent="0.55000000000000004">
      <c r="A76" s="129">
        <v>1998</v>
      </c>
      <c r="B76" s="262">
        <v>0</v>
      </c>
    </row>
    <row r="77" spans="1:2" x14ac:dyDescent="0.55000000000000004">
      <c r="A77" s="129">
        <v>1999</v>
      </c>
      <c r="B77" s="262">
        <v>0</v>
      </c>
    </row>
    <row r="78" spans="1:2" x14ac:dyDescent="0.55000000000000004">
      <c r="A78" s="129">
        <v>2000</v>
      </c>
      <c r="B78" s="262">
        <v>0</v>
      </c>
    </row>
    <row r="79" spans="1:2" x14ac:dyDescent="0.55000000000000004">
      <c r="A79" s="129">
        <v>2001</v>
      </c>
      <c r="B79" s="262">
        <v>1</v>
      </c>
    </row>
    <row r="80" spans="1:2" x14ac:dyDescent="0.55000000000000004">
      <c r="A80" s="129">
        <v>2002</v>
      </c>
      <c r="B80" s="262">
        <v>0</v>
      </c>
    </row>
    <row r="81" spans="1:2" x14ac:dyDescent="0.55000000000000004">
      <c r="A81" s="129">
        <v>2003</v>
      </c>
      <c r="B81" s="262">
        <v>0</v>
      </c>
    </row>
    <row r="82" spans="1:2" x14ac:dyDescent="0.55000000000000004">
      <c r="A82" s="129">
        <v>2004</v>
      </c>
      <c r="B82" s="262">
        <v>0</v>
      </c>
    </row>
    <row r="83" spans="1:2" x14ac:dyDescent="0.55000000000000004">
      <c r="A83" s="129">
        <v>2005</v>
      </c>
      <c r="B83" s="262">
        <v>0</v>
      </c>
    </row>
    <row r="84" spans="1:2" x14ac:dyDescent="0.55000000000000004">
      <c r="A84" s="129">
        <v>2006</v>
      </c>
      <c r="B84" s="262">
        <v>0</v>
      </c>
    </row>
    <row r="85" spans="1:2" x14ac:dyDescent="0.55000000000000004">
      <c r="A85" s="129">
        <v>2007</v>
      </c>
      <c r="B85" s="262">
        <v>0</v>
      </c>
    </row>
    <row r="86" spans="1:2" x14ac:dyDescent="0.55000000000000004">
      <c r="A86" s="129">
        <v>2008</v>
      </c>
      <c r="B86" s="262">
        <v>0</v>
      </c>
    </row>
    <row r="87" spans="1:2" x14ac:dyDescent="0.55000000000000004">
      <c r="A87" s="129">
        <v>2009</v>
      </c>
      <c r="B87" s="262">
        <v>0</v>
      </c>
    </row>
    <row r="88" spans="1:2" x14ac:dyDescent="0.55000000000000004">
      <c r="A88" s="129">
        <v>2010</v>
      </c>
      <c r="B88" s="262">
        <v>0</v>
      </c>
    </row>
    <row r="89" spans="1:2" x14ac:dyDescent="0.55000000000000004">
      <c r="A89" s="129">
        <v>2011</v>
      </c>
      <c r="B89" s="262">
        <v>4</v>
      </c>
    </row>
    <row r="90" spans="1:2" x14ac:dyDescent="0.55000000000000004">
      <c r="A90" s="129">
        <v>2012</v>
      </c>
      <c r="B90" s="262">
        <v>0</v>
      </c>
    </row>
    <row r="91" spans="1:2" x14ac:dyDescent="0.55000000000000004">
      <c r="A91" s="129">
        <v>2013</v>
      </c>
      <c r="B91" s="262">
        <v>3</v>
      </c>
    </row>
    <row r="92" spans="1:2" x14ac:dyDescent="0.55000000000000004">
      <c r="A92" s="129">
        <v>2014</v>
      </c>
      <c r="B92" s="262">
        <v>2</v>
      </c>
    </row>
    <row r="93" spans="1:2" x14ac:dyDescent="0.55000000000000004">
      <c r="A93" s="129">
        <v>2015</v>
      </c>
      <c r="B93" s="262">
        <v>2</v>
      </c>
    </row>
    <row r="94" spans="1:2" x14ac:dyDescent="0.55000000000000004">
      <c r="A94" s="129">
        <v>2016</v>
      </c>
      <c r="B94" s="262">
        <v>8</v>
      </c>
    </row>
    <row r="95" spans="1:2" x14ac:dyDescent="0.55000000000000004">
      <c r="A95" s="129">
        <v>2017</v>
      </c>
      <c r="B95" s="262">
        <v>8</v>
      </c>
    </row>
    <row r="96" spans="1:2" x14ac:dyDescent="0.55000000000000004">
      <c r="A96" s="129">
        <v>2018</v>
      </c>
      <c r="B96" s="262">
        <v>12</v>
      </c>
    </row>
    <row r="97" spans="1:2" x14ac:dyDescent="0.55000000000000004">
      <c r="A97" s="129">
        <v>2019</v>
      </c>
      <c r="B97" s="262">
        <v>6</v>
      </c>
    </row>
    <row r="98" spans="1:2" x14ac:dyDescent="0.55000000000000004">
      <c r="A98" s="129">
        <v>2020</v>
      </c>
      <c r="B98" s="262">
        <v>5</v>
      </c>
    </row>
    <row r="99" spans="1:2" x14ac:dyDescent="0.55000000000000004">
      <c r="A99" s="129">
        <v>2021</v>
      </c>
      <c r="B99" s="262">
        <v>6</v>
      </c>
    </row>
  </sheetData>
  <hyperlinks>
    <hyperlink ref="G1" location="Contents!A1" display="Return to contents page" xr:uid="{3BEDAE3B-3419-4683-ACEB-97B79B61E60D}"/>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13721-EBBC-417A-ADA1-24FD5F731EE1}">
  <dimension ref="A1:I118"/>
  <sheetViews>
    <sheetView showGridLines="0" zoomScale="85" zoomScaleNormal="85" workbookViewId="0">
      <selection activeCell="C4" sqref="A4:C4"/>
    </sheetView>
  </sheetViews>
  <sheetFormatPr defaultRowHeight="14.4" x14ac:dyDescent="0.55000000000000004"/>
  <cols>
    <col min="2" max="2" width="10.41796875" bestFit="1" customWidth="1"/>
    <col min="3" max="3" width="9.26171875" customWidth="1"/>
  </cols>
  <sheetData>
    <row r="1" spans="1:9" x14ac:dyDescent="0.55000000000000004">
      <c r="A1" s="134" t="s">
        <v>662</v>
      </c>
      <c r="I1" s="2" t="s">
        <v>887</v>
      </c>
    </row>
    <row r="3" spans="1:9" x14ac:dyDescent="0.55000000000000004">
      <c r="A3" s="132" t="s">
        <v>659</v>
      </c>
      <c r="B3" s="132"/>
    </row>
    <row r="4" spans="1:9" x14ac:dyDescent="0.55000000000000004">
      <c r="A4" s="383" t="s">
        <v>522</v>
      </c>
      <c r="B4" s="406" t="s">
        <v>660</v>
      </c>
      <c r="C4" s="406" t="s">
        <v>661</v>
      </c>
    </row>
    <row r="5" spans="1:9" x14ac:dyDescent="0.55000000000000004">
      <c r="A5" s="129">
        <v>1907</v>
      </c>
      <c r="B5" s="262">
        <v>403</v>
      </c>
      <c r="C5" s="262"/>
    </row>
    <row r="6" spans="1:9" x14ac:dyDescent="0.55000000000000004">
      <c r="A6" s="129">
        <v>1908</v>
      </c>
      <c r="B6" s="262">
        <v>421</v>
      </c>
      <c r="C6" s="262"/>
    </row>
    <row r="7" spans="1:9" x14ac:dyDescent="0.55000000000000004">
      <c r="A7" s="129">
        <v>1909</v>
      </c>
      <c r="B7" s="262">
        <v>435</v>
      </c>
      <c r="C7" s="262"/>
    </row>
    <row r="8" spans="1:9" x14ac:dyDescent="0.55000000000000004">
      <c r="A8" s="129">
        <v>1910</v>
      </c>
      <c r="B8" s="262">
        <v>555</v>
      </c>
      <c r="C8" s="262">
        <v>476</v>
      </c>
    </row>
    <row r="9" spans="1:9" x14ac:dyDescent="0.55000000000000004">
      <c r="A9" s="129">
        <v>1911</v>
      </c>
      <c r="B9" s="262">
        <v>696</v>
      </c>
      <c r="C9" s="262">
        <v>291</v>
      </c>
    </row>
    <row r="10" spans="1:9" x14ac:dyDescent="0.55000000000000004">
      <c r="A10" s="129">
        <v>1912</v>
      </c>
      <c r="B10" s="262">
        <v>754</v>
      </c>
      <c r="C10" s="262">
        <v>301</v>
      </c>
    </row>
    <row r="11" spans="1:9" x14ac:dyDescent="0.55000000000000004">
      <c r="A11" s="129">
        <v>1913</v>
      </c>
      <c r="B11" s="262">
        <v>808</v>
      </c>
      <c r="C11" s="262">
        <v>560</v>
      </c>
    </row>
    <row r="12" spans="1:9" x14ac:dyDescent="0.55000000000000004">
      <c r="A12" s="129">
        <v>1914</v>
      </c>
      <c r="B12" s="262">
        <v>716</v>
      </c>
      <c r="C12" s="262">
        <v>320</v>
      </c>
    </row>
    <row r="13" spans="1:9" x14ac:dyDescent="0.55000000000000004">
      <c r="A13" s="129">
        <v>1915</v>
      </c>
      <c r="B13" s="262">
        <v>703</v>
      </c>
      <c r="C13" s="262">
        <v>185</v>
      </c>
    </row>
    <row r="14" spans="1:9" x14ac:dyDescent="0.55000000000000004">
      <c r="A14" s="129">
        <v>1916</v>
      </c>
      <c r="B14" s="262">
        <v>893</v>
      </c>
      <c r="C14" s="262">
        <v>426</v>
      </c>
    </row>
    <row r="15" spans="1:9" x14ac:dyDescent="0.55000000000000004">
      <c r="A15" s="129">
        <v>1917</v>
      </c>
      <c r="B15" s="262">
        <v>646</v>
      </c>
      <c r="C15" s="262">
        <v>282</v>
      </c>
    </row>
    <row r="16" spans="1:9" x14ac:dyDescent="0.55000000000000004">
      <c r="A16" s="129">
        <v>1918</v>
      </c>
      <c r="B16" s="262">
        <v>645</v>
      </c>
      <c r="C16" s="262">
        <v>234</v>
      </c>
    </row>
    <row r="17" spans="1:3" x14ac:dyDescent="0.55000000000000004">
      <c r="A17" s="129">
        <v>1919</v>
      </c>
      <c r="B17" s="262">
        <v>581</v>
      </c>
      <c r="C17" s="262">
        <v>211</v>
      </c>
    </row>
    <row r="18" spans="1:3" x14ac:dyDescent="0.55000000000000004">
      <c r="A18" s="129">
        <v>1920</v>
      </c>
      <c r="B18" s="262">
        <v>805</v>
      </c>
      <c r="C18" s="262">
        <v>561</v>
      </c>
    </row>
    <row r="19" spans="1:3" x14ac:dyDescent="0.55000000000000004">
      <c r="A19" s="129">
        <v>1921</v>
      </c>
      <c r="B19" s="262">
        <v>898</v>
      </c>
      <c r="C19" s="262">
        <v>428</v>
      </c>
    </row>
    <row r="20" spans="1:3" x14ac:dyDescent="0.55000000000000004">
      <c r="A20" s="129">
        <v>1922</v>
      </c>
      <c r="B20" s="262">
        <v>522</v>
      </c>
      <c r="C20" s="262">
        <v>182</v>
      </c>
    </row>
    <row r="21" spans="1:3" x14ac:dyDescent="0.55000000000000004">
      <c r="A21" s="129">
        <v>1923</v>
      </c>
      <c r="B21" s="262">
        <v>382</v>
      </c>
      <c r="C21" s="262">
        <v>119</v>
      </c>
    </row>
    <row r="22" spans="1:3" x14ac:dyDescent="0.55000000000000004">
      <c r="A22" s="129">
        <v>1924</v>
      </c>
      <c r="B22" s="262">
        <v>437</v>
      </c>
      <c r="C22" s="262">
        <v>420</v>
      </c>
    </row>
    <row r="23" spans="1:3" x14ac:dyDescent="0.55000000000000004">
      <c r="A23" s="129">
        <v>1925</v>
      </c>
      <c r="B23" s="262">
        <v>273</v>
      </c>
      <c r="C23" s="262">
        <v>462</v>
      </c>
    </row>
    <row r="24" spans="1:3" x14ac:dyDescent="0.55000000000000004">
      <c r="A24" s="129">
        <v>1926</v>
      </c>
      <c r="B24" s="262">
        <v>322</v>
      </c>
      <c r="C24" s="262">
        <v>340</v>
      </c>
    </row>
    <row r="25" spans="1:3" x14ac:dyDescent="0.55000000000000004">
      <c r="A25" s="129">
        <v>1927</v>
      </c>
      <c r="B25" s="262">
        <v>388</v>
      </c>
      <c r="C25" s="262">
        <v>377</v>
      </c>
    </row>
    <row r="26" spans="1:3" x14ac:dyDescent="0.55000000000000004">
      <c r="A26" s="129">
        <v>1928</v>
      </c>
      <c r="B26" s="262">
        <v>433</v>
      </c>
      <c r="C26" s="262">
        <v>237</v>
      </c>
    </row>
    <row r="27" spans="1:3" x14ac:dyDescent="0.55000000000000004">
      <c r="A27" s="129">
        <v>1929</v>
      </c>
      <c r="B27" s="262">
        <v>460</v>
      </c>
      <c r="C27" s="262">
        <v>345</v>
      </c>
    </row>
    <row r="28" spans="1:3" x14ac:dyDescent="0.55000000000000004">
      <c r="A28" s="129">
        <v>1930</v>
      </c>
      <c r="B28" s="262">
        <v>387</v>
      </c>
      <c r="C28" s="262">
        <v>330</v>
      </c>
    </row>
    <row r="29" spans="1:3" x14ac:dyDescent="0.55000000000000004">
      <c r="A29" s="129">
        <v>1931</v>
      </c>
      <c r="B29" s="262">
        <v>423</v>
      </c>
      <c r="C29" s="262">
        <v>304</v>
      </c>
    </row>
    <row r="30" spans="1:3" x14ac:dyDescent="0.55000000000000004">
      <c r="A30" s="129">
        <v>1932</v>
      </c>
      <c r="B30" s="262">
        <v>425</v>
      </c>
      <c r="C30" s="262">
        <v>152</v>
      </c>
    </row>
    <row r="31" spans="1:3" x14ac:dyDescent="0.55000000000000004">
      <c r="A31" s="129">
        <v>1933</v>
      </c>
      <c r="B31" s="262">
        <v>405</v>
      </c>
      <c r="C31" s="262">
        <v>124</v>
      </c>
    </row>
    <row r="32" spans="1:3" x14ac:dyDescent="0.55000000000000004">
      <c r="A32" s="129">
        <v>1934</v>
      </c>
      <c r="B32" s="262">
        <v>418</v>
      </c>
      <c r="C32" s="262">
        <v>443</v>
      </c>
    </row>
    <row r="33" spans="1:3" x14ac:dyDescent="0.55000000000000004">
      <c r="A33" s="129">
        <v>1935</v>
      </c>
      <c r="B33" s="262">
        <v>412</v>
      </c>
      <c r="C33" s="262">
        <v>162</v>
      </c>
    </row>
    <row r="34" spans="1:3" x14ac:dyDescent="0.55000000000000004">
      <c r="A34" s="129">
        <v>1936</v>
      </c>
      <c r="B34" s="262">
        <v>454</v>
      </c>
      <c r="C34" s="262">
        <v>257</v>
      </c>
    </row>
    <row r="35" spans="1:3" x14ac:dyDescent="0.55000000000000004">
      <c r="A35" s="129">
        <v>1937</v>
      </c>
      <c r="B35" s="262">
        <v>314</v>
      </c>
      <c r="C35" s="262">
        <v>179</v>
      </c>
    </row>
    <row r="36" spans="1:3" x14ac:dyDescent="0.55000000000000004">
      <c r="A36" s="129">
        <v>1938</v>
      </c>
      <c r="B36" s="262">
        <v>308</v>
      </c>
      <c r="C36" s="262">
        <v>144</v>
      </c>
    </row>
    <row r="37" spans="1:3" x14ac:dyDescent="0.55000000000000004">
      <c r="A37" s="129">
        <v>1939</v>
      </c>
      <c r="B37" s="262">
        <v>344</v>
      </c>
      <c r="C37" s="262">
        <v>82</v>
      </c>
    </row>
    <row r="38" spans="1:3" x14ac:dyDescent="0.55000000000000004">
      <c r="A38" s="129">
        <v>1940</v>
      </c>
      <c r="B38" s="262">
        <v>185</v>
      </c>
      <c r="C38" s="262">
        <v>265</v>
      </c>
    </row>
    <row r="39" spans="1:3" x14ac:dyDescent="0.55000000000000004">
      <c r="A39" s="129">
        <v>1941</v>
      </c>
      <c r="B39" s="262">
        <v>305</v>
      </c>
      <c r="C39" s="262">
        <v>231</v>
      </c>
    </row>
    <row r="40" spans="1:3" x14ac:dyDescent="0.55000000000000004">
      <c r="A40" s="129">
        <v>1942</v>
      </c>
      <c r="B40" s="262">
        <v>240</v>
      </c>
      <c r="C40" s="262">
        <v>187</v>
      </c>
    </row>
    <row r="41" spans="1:3" x14ac:dyDescent="0.55000000000000004">
      <c r="A41" s="129">
        <v>1943</v>
      </c>
      <c r="B41" s="262">
        <v>277</v>
      </c>
      <c r="C41" s="262">
        <v>203</v>
      </c>
    </row>
    <row r="42" spans="1:3" x14ac:dyDescent="0.55000000000000004">
      <c r="A42" s="129">
        <v>1944</v>
      </c>
      <c r="B42" s="262">
        <v>181</v>
      </c>
      <c r="C42" s="262">
        <v>61</v>
      </c>
    </row>
    <row r="43" spans="1:3" x14ac:dyDescent="0.55000000000000004">
      <c r="A43" s="129">
        <v>1945</v>
      </c>
      <c r="B43" s="262">
        <v>183</v>
      </c>
      <c r="C43" s="262">
        <v>84</v>
      </c>
    </row>
    <row r="44" spans="1:3" x14ac:dyDescent="0.55000000000000004">
      <c r="A44" s="129">
        <v>1946</v>
      </c>
      <c r="B44" s="262">
        <v>119</v>
      </c>
      <c r="C44" s="262">
        <v>74</v>
      </c>
    </row>
    <row r="45" spans="1:3" x14ac:dyDescent="0.55000000000000004">
      <c r="A45" s="129">
        <v>1947</v>
      </c>
      <c r="B45" s="262">
        <v>88</v>
      </c>
      <c r="C45" s="262">
        <v>75</v>
      </c>
    </row>
    <row r="46" spans="1:3" x14ac:dyDescent="0.55000000000000004">
      <c r="A46" s="129">
        <v>1948</v>
      </c>
      <c r="B46" s="262">
        <v>80</v>
      </c>
      <c r="C46" s="262">
        <v>65</v>
      </c>
    </row>
    <row r="47" spans="1:3" x14ac:dyDescent="0.55000000000000004">
      <c r="A47" s="129">
        <v>1949</v>
      </c>
      <c r="B47" s="262">
        <v>76</v>
      </c>
      <c r="C47" s="262">
        <v>73</v>
      </c>
    </row>
    <row r="48" spans="1:3" x14ac:dyDescent="0.55000000000000004">
      <c r="A48" s="129">
        <v>1950</v>
      </c>
      <c r="B48" s="262">
        <v>53</v>
      </c>
      <c r="C48" s="262">
        <v>34</v>
      </c>
    </row>
    <row r="49" spans="1:3" x14ac:dyDescent="0.55000000000000004">
      <c r="A49" s="129">
        <v>1951</v>
      </c>
      <c r="B49" s="262">
        <v>55</v>
      </c>
      <c r="C49" s="262">
        <v>33</v>
      </c>
    </row>
    <row r="50" spans="1:3" x14ac:dyDescent="0.55000000000000004">
      <c r="A50" s="129">
        <v>1952</v>
      </c>
      <c r="B50" s="262">
        <v>33</v>
      </c>
      <c r="C50" s="262">
        <v>23</v>
      </c>
    </row>
    <row r="51" spans="1:3" x14ac:dyDescent="0.55000000000000004">
      <c r="A51" s="129">
        <v>1953</v>
      </c>
      <c r="B51" s="262">
        <v>51</v>
      </c>
      <c r="C51" s="262">
        <v>26</v>
      </c>
    </row>
    <row r="52" spans="1:3" x14ac:dyDescent="0.55000000000000004">
      <c r="A52" s="129">
        <v>1954</v>
      </c>
      <c r="B52" s="262">
        <v>34</v>
      </c>
      <c r="C52" s="262">
        <v>15</v>
      </c>
    </row>
    <row r="53" spans="1:3" x14ac:dyDescent="0.55000000000000004">
      <c r="A53" s="129">
        <v>1955</v>
      </c>
      <c r="B53" s="262">
        <v>35</v>
      </c>
      <c r="C53" s="262">
        <v>11</v>
      </c>
    </row>
    <row r="54" spans="1:3" x14ac:dyDescent="0.55000000000000004">
      <c r="A54" s="129">
        <v>1956</v>
      </c>
      <c r="B54" s="262">
        <v>12</v>
      </c>
      <c r="C54" s="262">
        <v>10</v>
      </c>
    </row>
    <row r="55" spans="1:3" x14ac:dyDescent="0.55000000000000004">
      <c r="A55" s="129">
        <v>1957</v>
      </c>
      <c r="B55" s="262">
        <v>9</v>
      </c>
      <c r="C55" s="262">
        <v>7</v>
      </c>
    </row>
    <row r="56" spans="1:3" x14ac:dyDescent="0.55000000000000004">
      <c r="A56" s="129">
        <v>1958</v>
      </c>
      <c r="B56" s="262">
        <v>1</v>
      </c>
      <c r="C56" s="262">
        <v>3</v>
      </c>
    </row>
    <row r="57" spans="1:3" x14ac:dyDescent="0.55000000000000004">
      <c r="A57" s="129">
        <v>1959</v>
      </c>
      <c r="B57" s="262">
        <v>5</v>
      </c>
      <c r="C57" s="262">
        <v>14</v>
      </c>
    </row>
    <row r="58" spans="1:3" x14ac:dyDescent="0.55000000000000004">
      <c r="A58" s="129">
        <v>1960</v>
      </c>
      <c r="B58" s="262">
        <v>2</v>
      </c>
      <c r="C58" s="262">
        <v>8</v>
      </c>
    </row>
    <row r="59" spans="1:3" x14ac:dyDescent="0.55000000000000004">
      <c r="A59" s="129">
        <v>1961</v>
      </c>
      <c r="B59" s="262">
        <v>5</v>
      </c>
      <c r="C59" s="262">
        <v>1</v>
      </c>
    </row>
    <row r="60" spans="1:3" x14ac:dyDescent="0.55000000000000004">
      <c r="A60" s="129">
        <v>1962</v>
      </c>
      <c r="B60" s="262">
        <v>2</v>
      </c>
      <c r="C60" s="262">
        <v>4</v>
      </c>
    </row>
    <row r="61" spans="1:3" x14ac:dyDescent="0.55000000000000004">
      <c r="A61" s="129">
        <v>1963</v>
      </c>
      <c r="B61" s="262">
        <v>5</v>
      </c>
      <c r="C61" s="262">
        <v>3</v>
      </c>
    </row>
    <row r="62" spans="1:3" x14ac:dyDescent="0.55000000000000004">
      <c r="A62" s="129">
        <v>1964</v>
      </c>
      <c r="B62" s="262">
        <v>1</v>
      </c>
      <c r="C62" s="262">
        <v>4</v>
      </c>
    </row>
    <row r="63" spans="1:3" x14ac:dyDescent="0.55000000000000004">
      <c r="A63" s="129">
        <v>1965</v>
      </c>
      <c r="B63" s="262">
        <v>1</v>
      </c>
      <c r="C63" s="262">
        <v>4</v>
      </c>
    </row>
    <row r="64" spans="1:3" x14ac:dyDescent="0.55000000000000004">
      <c r="A64" s="129">
        <v>1966</v>
      </c>
      <c r="B64" s="262">
        <v>0</v>
      </c>
      <c r="C64" s="262">
        <v>4</v>
      </c>
    </row>
    <row r="65" spans="1:3" x14ac:dyDescent="0.55000000000000004">
      <c r="A65" s="129">
        <v>1967</v>
      </c>
      <c r="B65" s="262">
        <v>2</v>
      </c>
      <c r="C65" s="262">
        <v>1</v>
      </c>
    </row>
    <row r="66" spans="1:3" x14ac:dyDescent="0.55000000000000004">
      <c r="A66" s="129">
        <v>1968</v>
      </c>
      <c r="B66" s="262">
        <v>0</v>
      </c>
      <c r="C66" s="262">
        <v>1</v>
      </c>
    </row>
    <row r="67" spans="1:3" x14ac:dyDescent="0.55000000000000004">
      <c r="A67" s="129">
        <v>1969</v>
      </c>
      <c r="B67" s="262">
        <v>0</v>
      </c>
      <c r="C67" s="262">
        <v>4</v>
      </c>
    </row>
    <row r="68" spans="1:3" x14ac:dyDescent="0.55000000000000004">
      <c r="A68" s="129">
        <v>1970</v>
      </c>
      <c r="B68" s="262">
        <v>0</v>
      </c>
      <c r="C68" s="262">
        <v>0</v>
      </c>
    </row>
    <row r="69" spans="1:3" x14ac:dyDescent="0.55000000000000004">
      <c r="A69" s="129">
        <v>1971</v>
      </c>
      <c r="B69" s="262">
        <v>1</v>
      </c>
      <c r="C69" s="262">
        <v>1</v>
      </c>
    </row>
    <row r="70" spans="1:3" x14ac:dyDescent="0.55000000000000004">
      <c r="A70" s="129">
        <v>1972</v>
      </c>
      <c r="B70" s="262">
        <v>1</v>
      </c>
      <c r="C70" s="262">
        <v>4</v>
      </c>
    </row>
    <row r="71" spans="1:3" x14ac:dyDescent="0.55000000000000004">
      <c r="A71" s="129">
        <v>1973</v>
      </c>
      <c r="B71" s="262">
        <v>3</v>
      </c>
      <c r="C71" s="262">
        <v>2</v>
      </c>
    </row>
    <row r="72" spans="1:3" x14ac:dyDescent="0.55000000000000004">
      <c r="A72" s="129">
        <v>1974</v>
      </c>
      <c r="B72" s="262">
        <v>4</v>
      </c>
      <c r="C72" s="262">
        <v>0</v>
      </c>
    </row>
    <row r="73" spans="1:3" x14ac:dyDescent="0.55000000000000004">
      <c r="A73" s="129">
        <v>1975</v>
      </c>
      <c r="B73" s="262">
        <v>0</v>
      </c>
      <c r="C73" s="262">
        <v>2</v>
      </c>
    </row>
    <row r="74" spans="1:3" x14ac:dyDescent="0.55000000000000004">
      <c r="A74" s="129">
        <v>1976</v>
      </c>
      <c r="B74" s="262">
        <v>0</v>
      </c>
      <c r="C74" s="262">
        <v>0</v>
      </c>
    </row>
    <row r="75" spans="1:3" x14ac:dyDescent="0.55000000000000004">
      <c r="A75" s="129">
        <v>1977</v>
      </c>
      <c r="B75" s="262">
        <v>1</v>
      </c>
      <c r="C75" s="262">
        <v>1</v>
      </c>
    </row>
    <row r="76" spans="1:3" x14ac:dyDescent="0.55000000000000004">
      <c r="A76" s="129">
        <v>1978</v>
      </c>
      <c r="B76" s="262">
        <v>0</v>
      </c>
      <c r="C76" s="262">
        <v>2</v>
      </c>
    </row>
    <row r="77" spans="1:3" x14ac:dyDescent="0.55000000000000004">
      <c r="A77" s="129">
        <v>1979</v>
      </c>
      <c r="B77" s="262">
        <v>0</v>
      </c>
      <c r="C77" s="262">
        <v>2</v>
      </c>
    </row>
    <row r="78" spans="1:3" x14ac:dyDescent="0.55000000000000004">
      <c r="A78" s="129">
        <v>1980</v>
      </c>
      <c r="B78" s="262">
        <v>0</v>
      </c>
      <c r="C78" s="262">
        <v>1</v>
      </c>
    </row>
    <row r="79" spans="1:3" x14ac:dyDescent="0.55000000000000004">
      <c r="A79" s="129">
        <v>1981</v>
      </c>
      <c r="B79" s="262">
        <v>0</v>
      </c>
      <c r="C79" s="262">
        <v>0</v>
      </c>
    </row>
    <row r="80" spans="1:3" x14ac:dyDescent="0.55000000000000004">
      <c r="A80" s="129">
        <v>1982</v>
      </c>
      <c r="B80" s="262">
        <v>0</v>
      </c>
      <c r="C80" s="262">
        <v>3</v>
      </c>
    </row>
    <row r="81" spans="1:3" x14ac:dyDescent="0.55000000000000004">
      <c r="A81" s="129">
        <v>1983</v>
      </c>
      <c r="B81" s="262">
        <v>0</v>
      </c>
      <c r="C81" s="262">
        <v>1</v>
      </c>
    </row>
    <row r="82" spans="1:3" x14ac:dyDescent="0.55000000000000004">
      <c r="A82" s="129">
        <v>1984</v>
      </c>
      <c r="B82" s="262">
        <v>1</v>
      </c>
      <c r="C82" s="262">
        <v>0</v>
      </c>
    </row>
    <row r="83" spans="1:3" x14ac:dyDescent="0.55000000000000004">
      <c r="A83" s="129">
        <v>1985</v>
      </c>
      <c r="B83" s="262">
        <v>0</v>
      </c>
      <c r="C83" s="262">
        <v>3</v>
      </c>
    </row>
    <row r="84" spans="1:3" x14ac:dyDescent="0.55000000000000004">
      <c r="A84" s="129">
        <v>1986</v>
      </c>
      <c r="B84" s="262">
        <v>0</v>
      </c>
      <c r="C84" s="262">
        <v>0</v>
      </c>
    </row>
    <row r="85" spans="1:3" x14ac:dyDescent="0.55000000000000004">
      <c r="A85" s="129">
        <v>1987</v>
      </c>
      <c r="B85" s="262">
        <v>0</v>
      </c>
      <c r="C85" s="262">
        <v>0</v>
      </c>
    </row>
    <row r="86" spans="1:3" x14ac:dyDescent="0.55000000000000004">
      <c r="A86" s="129">
        <v>1988</v>
      </c>
      <c r="B86" s="262">
        <v>1</v>
      </c>
      <c r="C86" s="262">
        <v>1</v>
      </c>
    </row>
    <row r="87" spans="1:3" x14ac:dyDescent="0.55000000000000004">
      <c r="A87" s="129">
        <v>1989</v>
      </c>
      <c r="B87" s="262">
        <v>0</v>
      </c>
      <c r="C87" s="262">
        <v>1</v>
      </c>
    </row>
    <row r="88" spans="1:3" x14ac:dyDescent="0.55000000000000004">
      <c r="A88" s="129">
        <v>1990</v>
      </c>
      <c r="B88" s="262">
        <v>0</v>
      </c>
      <c r="C88" s="262">
        <v>3</v>
      </c>
    </row>
    <row r="89" spans="1:3" x14ac:dyDescent="0.55000000000000004">
      <c r="A89" s="129">
        <v>1991</v>
      </c>
      <c r="B89" s="262">
        <v>0</v>
      </c>
      <c r="C89" s="262">
        <v>1</v>
      </c>
    </row>
    <row r="90" spans="1:3" x14ac:dyDescent="0.55000000000000004">
      <c r="A90" s="129">
        <v>1992</v>
      </c>
      <c r="B90" s="262">
        <v>1</v>
      </c>
      <c r="C90" s="262">
        <v>0</v>
      </c>
    </row>
    <row r="91" spans="1:3" x14ac:dyDescent="0.55000000000000004">
      <c r="A91" s="129">
        <v>1993</v>
      </c>
      <c r="B91" s="262">
        <v>0</v>
      </c>
      <c r="C91" s="262">
        <v>0</v>
      </c>
    </row>
    <row r="92" spans="1:3" x14ac:dyDescent="0.55000000000000004">
      <c r="A92" s="129">
        <v>1994</v>
      </c>
      <c r="B92" s="262">
        <v>0</v>
      </c>
      <c r="C92" s="262">
        <v>0</v>
      </c>
    </row>
    <row r="93" spans="1:3" x14ac:dyDescent="0.55000000000000004">
      <c r="A93" s="129">
        <v>1995</v>
      </c>
      <c r="B93" s="262">
        <v>0</v>
      </c>
      <c r="C93" s="262">
        <v>1</v>
      </c>
    </row>
    <row r="94" spans="1:3" x14ac:dyDescent="0.55000000000000004">
      <c r="A94" s="129">
        <v>1996</v>
      </c>
      <c r="B94" s="262">
        <v>0</v>
      </c>
      <c r="C94" s="262">
        <v>2</v>
      </c>
    </row>
    <row r="95" spans="1:3" x14ac:dyDescent="0.55000000000000004">
      <c r="A95" s="129">
        <v>1997</v>
      </c>
      <c r="B95" s="262">
        <v>0</v>
      </c>
      <c r="C95" s="262">
        <v>4</v>
      </c>
    </row>
    <row r="96" spans="1:3" x14ac:dyDescent="0.55000000000000004">
      <c r="A96" s="129">
        <v>1998</v>
      </c>
      <c r="B96" s="262">
        <v>0</v>
      </c>
      <c r="C96" s="262">
        <v>0</v>
      </c>
    </row>
    <row r="97" spans="1:3" x14ac:dyDescent="0.55000000000000004">
      <c r="A97" s="129">
        <v>1999</v>
      </c>
      <c r="B97" s="262">
        <v>0</v>
      </c>
      <c r="C97" s="262">
        <v>0</v>
      </c>
    </row>
    <row r="98" spans="1:3" x14ac:dyDescent="0.55000000000000004">
      <c r="A98" s="129">
        <v>2000</v>
      </c>
      <c r="B98" s="262">
        <v>0</v>
      </c>
      <c r="C98" s="262">
        <v>1</v>
      </c>
    </row>
    <row r="99" spans="1:3" x14ac:dyDescent="0.55000000000000004">
      <c r="A99" s="129">
        <v>2001</v>
      </c>
      <c r="B99" s="262">
        <v>0</v>
      </c>
      <c r="C99" s="262">
        <v>2</v>
      </c>
    </row>
    <row r="100" spans="1:3" x14ac:dyDescent="0.55000000000000004">
      <c r="A100" s="129">
        <v>2002</v>
      </c>
      <c r="B100" s="262">
        <v>0</v>
      </c>
      <c r="C100" s="262">
        <v>4</v>
      </c>
    </row>
    <row r="101" spans="1:3" x14ac:dyDescent="0.55000000000000004">
      <c r="A101" s="129">
        <v>2003</v>
      </c>
      <c r="B101" s="262">
        <v>0</v>
      </c>
      <c r="C101" s="262">
        <v>0</v>
      </c>
    </row>
    <row r="102" spans="1:3" x14ac:dyDescent="0.55000000000000004">
      <c r="A102" s="129">
        <v>2004</v>
      </c>
      <c r="B102" s="262">
        <v>0</v>
      </c>
      <c r="C102" s="262">
        <v>2</v>
      </c>
    </row>
    <row r="103" spans="1:3" x14ac:dyDescent="0.55000000000000004">
      <c r="A103" s="129">
        <v>2005</v>
      </c>
      <c r="B103" s="262">
        <v>0</v>
      </c>
      <c r="C103" s="262">
        <v>0</v>
      </c>
    </row>
    <row r="104" spans="1:3" x14ac:dyDescent="0.55000000000000004">
      <c r="A104" s="129">
        <v>2006</v>
      </c>
      <c r="B104" s="262">
        <v>1</v>
      </c>
      <c r="C104" s="262">
        <v>3</v>
      </c>
    </row>
    <row r="105" spans="1:3" x14ac:dyDescent="0.55000000000000004">
      <c r="A105" s="129">
        <v>2007</v>
      </c>
      <c r="B105" s="262">
        <v>0</v>
      </c>
      <c r="C105" s="262">
        <v>0</v>
      </c>
    </row>
    <row r="106" spans="1:3" x14ac:dyDescent="0.55000000000000004">
      <c r="A106" s="129">
        <v>2008</v>
      </c>
      <c r="B106" s="262">
        <v>0</v>
      </c>
      <c r="C106" s="262">
        <v>2</v>
      </c>
    </row>
    <row r="107" spans="1:3" x14ac:dyDescent="0.55000000000000004">
      <c r="A107" s="129">
        <v>2009</v>
      </c>
      <c r="B107" s="262">
        <v>0</v>
      </c>
      <c r="C107" s="262">
        <v>3</v>
      </c>
    </row>
    <row r="108" spans="1:3" x14ac:dyDescent="0.55000000000000004">
      <c r="A108" s="129">
        <v>2010</v>
      </c>
      <c r="B108" s="262">
        <v>0</v>
      </c>
      <c r="C108" s="262">
        <v>4</v>
      </c>
    </row>
    <row r="109" spans="1:3" x14ac:dyDescent="0.55000000000000004">
      <c r="A109" s="129">
        <v>2011</v>
      </c>
      <c r="B109" s="262">
        <v>1</v>
      </c>
      <c r="C109" s="262">
        <v>3</v>
      </c>
    </row>
    <row r="110" spans="1:3" x14ac:dyDescent="0.55000000000000004">
      <c r="A110" s="129">
        <v>2012</v>
      </c>
      <c r="B110" s="262">
        <v>0</v>
      </c>
      <c r="C110" s="262">
        <v>3</v>
      </c>
    </row>
    <row r="111" spans="1:3" x14ac:dyDescent="0.55000000000000004">
      <c r="A111" s="129">
        <v>2013</v>
      </c>
      <c r="B111" s="262">
        <v>1</v>
      </c>
      <c r="C111" s="262">
        <v>2</v>
      </c>
    </row>
    <row r="112" spans="1:3" x14ac:dyDescent="0.55000000000000004">
      <c r="A112" s="129">
        <v>2014</v>
      </c>
      <c r="B112" s="262">
        <v>0</v>
      </c>
      <c r="C112" s="262">
        <v>4</v>
      </c>
    </row>
    <row r="113" spans="1:3" x14ac:dyDescent="0.55000000000000004">
      <c r="A113" s="129">
        <v>2015</v>
      </c>
      <c r="B113" s="262">
        <v>0</v>
      </c>
      <c r="C113" s="262">
        <v>3</v>
      </c>
    </row>
    <row r="114" spans="1:3" x14ac:dyDescent="0.55000000000000004">
      <c r="A114" s="129">
        <v>2016</v>
      </c>
      <c r="B114" s="262">
        <v>0</v>
      </c>
      <c r="C114" s="262">
        <v>1</v>
      </c>
    </row>
    <row r="115" spans="1:3" x14ac:dyDescent="0.55000000000000004">
      <c r="A115" s="129">
        <v>2017</v>
      </c>
      <c r="B115" s="262">
        <v>0</v>
      </c>
      <c r="C115" s="262">
        <v>1</v>
      </c>
    </row>
    <row r="116" spans="1:3" x14ac:dyDescent="0.55000000000000004">
      <c r="A116" s="129">
        <v>2018</v>
      </c>
      <c r="B116" s="262">
        <v>1</v>
      </c>
      <c r="C116" s="262">
        <v>3</v>
      </c>
    </row>
    <row r="117" spans="1:3" x14ac:dyDescent="0.55000000000000004">
      <c r="A117" s="129">
        <v>2019</v>
      </c>
      <c r="B117" s="262">
        <v>0</v>
      </c>
      <c r="C117" s="262">
        <v>0</v>
      </c>
    </row>
    <row r="118" spans="1:3" x14ac:dyDescent="0.55000000000000004">
      <c r="A118" s="129">
        <v>2020</v>
      </c>
      <c r="B118" s="262">
        <v>0</v>
      </c>
      <c r="C118" s="262">
        <v>3</v>
      </c>
    </row>
  </sheetData>
  <hyperlinks>
    <hyperlink ref="I1" location="Contents!A1" display="Return to contents page" xr:uid="{42C8F228-83F2-4ED5-A093-6D96973CAE9E}"/>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B3F4A-ADA6-42DD-A535-9CAE01BB711D}">
  <dimension ref="A1:G103"/>
  <sheetViews>
    <sheetView showGridLines="0" workbookViewId="0">
      <selection activeCell="C3" sqref="A3:C3"/>
    </sheetView>
  </sheetViews>
  <sheetFormatPr defaultRowHeight="14.4" x14ac:dyDescent="0.55000000000000004"/>
  <sheetData>
    <row r="1" spans="1:7" x14ac:dyDescent="0.55000000000000004">
      <c r="A1" s="134" t="s">
        <v>636</v>
      </c>
      <c r="G1" s="2" t="s">
        <v>887</v>
      </c>
    </row>
    <row r="3" spans="1:7" x14ac:dyDescent="0.55000000000000004">
      <c r="A3" s="383" t="s">
        <v>522</v>
      </c>
      <c r="B3" s="406" t="s">
        <v>664</v>
      </c>
      <c r="C3" s="377"/>
    </row>
    <row r="4" spans="1:7" x14ac:dyDescent="0.55000000000000004">
      <c r="A4" s="129">
        <v>1922</v>
      </c>
      <c r="B4" s="262">
        <v>114</v>
      </c>
    </row>
    <row r="5" spans="1:7" x14ac:dyDescent="0.55000000000000004">
      <c r="A5" s="129">
        <v>1923</v>
      </c>
      <c r="B5" s="262">
        <v>137</v>
      </c>
    </row>
    <row r="6" spans="1:7" x14ac:dyDescent="0.55000000000000004">
      <c r="A6" s="129">
        <v>1924</v>
      </c>
      <c r="B6" s="262">
        <v>108</v>
      </c>
    </row>
    <row r="7" spans="1:7" x14ac:dyDescent="0.55000000000000004">
      <c r="A7" s="129">
        <v>1925</v>
      </c>
      <c r="B7" s="262">
        <v>261</v>
      </c>
    </row>
    <row r="8" spans="1:7" x14ac:dyDescent="0.55000000000000004">
      <c r="A8" s="129">
        <v>1926</v>
      </c>
      <c r="B8" s="262">
        <v>169</v>
      </c>
    </row>
    <row r="9" spans="1:7" x14ac:dyDescent="0.55000000000000004">
      <c r="A9" s="129">
        <v>1927</v>
      </c>
      <c r="B9" s="262">
        <v>73</v>
      </c>
    </row>
    <row r="10" spans="1:7" x14ac:dyDescent="0.55000000000000004">
      <c r="A10" s="129">
        <v>1928</v>
      </c>
      <c r="B10" s="262">
        <v>232</v>
      </c>
    </row>
    <row r="11" spans="1:7" x14ac:dyDescent="0.55000000000000004">
      <c r="A11" s="129">
        <v>1929</v>
      </c>
      <c r="B11" s="262">
        <v>436</v>
      </c>
    </row>
    <row r="12" spans="1:7" x14ac:dyDescent="0.55000000000000004">
      <c r="A12" s="129">
        <v>1930</v>
      </c>
      <c r="B12" s="262">
        <v>260</v>
      </c>
    </row>
    <row r="13" spans="1:7" x14ac:dyDescent="0.55000000000000004">
      <c r="A13" s="129">
        <v>1931</v>
      </c>
      <c r="B13" s="262">
        <v>472</v>
      </c>
    </row>
    <row r="14" spans="1:7" x14ac:dyDescent="0.55000000000000004">
      <c r="A14" s="129">
        <v>1932</v>
      </c>
      <c r="B14" s="262">
        <v>717</v>
      </c>
    </row>
    <row r="15" spans="1:7" x14ac:dyDescent="0.55000000000000004">
      <c r="A15" s="129">
        <v>1933</v>
      </c>
      <c r="B15" s="262">
        <v>56</v>
      </c>
    </row>
    <row r="16" spans="1:7" x14ac:dyDescent="0.55000000000000004">
      <c r="A16" s="129">
        <v>1934</v>
      </c>
      <c r="B16" s="262">
        <v>330</v>
      </c>
    </row>
    <row r="17" spans="1:3" x14ac:dyDescent="0.55000000000000004">
      <c r="A17" s="129">
        <v>1935</v>
      </c>
      <c r="B17" s="262">
        <v>297</v>
      </c>
    </row>
    <row r="18" spans="1:3" x14ac:dyDescent="0.55000000000000004">
      <c r="A18" s="129">
        <v>1936</v>
      </c>
      <c r="B18" s="262">
        <v>50</v>
      </c>
    </row>
    <row r="19" spans="1:3" x14ac:dyDescent="0.55000000000000004">
      <c r="A19" s="129">
        <v>1937</v>
      </c>
      <c r="B19" s="262">
        <v>1857</v>
      </c>
    </row>
    <row r="20" spans="1:3" x14ac:dyDescent="0.55000000000000004">
      <c r="A20" s="129">
        <v>1938</v>
      </c>
      <c r="B20" s="262">
        <v>2698</v>
      </c>
    </row>
    <row r="21" spans="1:3" x14ac:dyDescent="0.55000000000000004">
      <c r="A21" s="129">
        <v>1939</v>
      </c>
      <c r="B21" s="262">
        <v>109</v>
      </c>
    </row>
    <row r="22" spans="1:3" x14ac:dyDescent="0.55000000000000004">
      <c r="A22" s="129">
        <v>1940</v>
      </c>
      <c r="B22" s="262">
        <v>139</v>
      </c>
    </row>
    <row r="23" spans="1:3" x14ac:dyDescent="0.55000000000000004">
      <c r="A23" s="129">
        <v>1941</v>
      </c>
      <c r="B23" s="262"/>
      <c r="C23" t="s">
        <v>665</v>
      </c>
    </row>
    <row r="24" spans="1:3" x14ac:dyDescent="0.55000000000000004">
      <c r="A24" s="129">
        <v>1942</v>
      </c>
      <c r="B24" s="262">
        <v>92</v>
      </c>
    </row>
    <row r="25" spans="1:3" x14ac:dyDescent="0.55000000000000004">
      <c r="A25" s="129">
        <v>1943</v>
      </c>
      <c r="B25" s="262"/>
      <c r="C25" t="s">
        <v>665</v>
      </c>
    </row>
    <row r="26" spans="1:3" x14ac:dyDescent="0.55000000000000004">
      <c r="A26" s="129">
        <v>1944</v>
      </c>
      <c r="B26" s="262">
        <v>41</v>
      </c>
    </row>
    <row r="27" spans="1:3" x14ac:dyDescent="0.55000000000000004">
      <c r="A27" s="129">
        <v>1945</v>
      </c>
      <c r="B27" s="262">
        <v>1226</v>
      </c>
    </row>
    <row r="28" spans="1:3" x14ac:dyDescent="0.55000000000000004">
      <c r="A28" s="129">
        <v>1946</v>
      </c>
      <c r="B28" s="262">
        <v>1223</v>
      </c>
    </row>
    <row r="29" spans="1:3" x14ac:dyDescent="0.55000000000000004">
      <c r="A29" s="129">
        <v>1947</v>
      </c>
      <c r="B29" s="262">
        <v>288</v>
      </c>
    </row>
    <row r="30" spans="1:3" x14ac:dyDescent="0.55000000000000004">
      <c r="A30" s="129">
        <v>1948</v>
      </c>
      <c r="B30" s="262">
        <v>593</v>
      </c>
    </row>
    <row r="31" spans="1:3" x14ac:dyDescent="0.55000000000000004">
      <c r="A31" s="129">
        <v>1949</v>
      </c>
      <c r="B31" s="262">
        <v>1648</v>
      </c>
    </row>
    <row r="32" spans="1:3" x14ac:dyDescent="0.55000000000000004">
      <c r="A32" s="129">
        <v>1950</v>
      </c>
      <c r="B32" s="262">
        <v>2206</v>
      </c>
    </row>
    <row r="33" spans="1:3" x14ac:dyDescent="0.55000000000000004">
      <c r="A33" s="129">
        <v>1951</v>
      </c>
      <c r="B33" s="262"/>
      <c r="C33" t="s">
        <v>665</v>
      </c>
    </row>
    <row r="34" spans="1:3" x14ac:dyDescent="0.55000000000000004">
      <c r="A34" s="129">
        <v>1952</v>
      </c>
      <c r="B34" s="262">
        <v>1733</v>
      </c>
    </row>
    <row r="35" spans="1:3" x14ac:dyDescent="0.55000000000000004">
      <c r="A35" s="129">
        <v>1953</v>
      </c>
      <c r="B35" s="262">
        <v>1677</v>
      </c>
    </row>
    <row r="36" spans="1:3" x14ac:dyDescent="0.55000000000000004">
      <c r="A36" s="129">
        <v>1954</v>
      </c>
      <c r="B36" s="262">
        <v>1906</v>
      </c>
    </row>
    <row r="37" spans="1:3" x14ac:dyDescent="0.55000000000000004">
      <c r="A37" s="129">
        <v>1955</v>
      </c>
      <c r="B37" s="262">
        <v>874</v>
      </c>
    </row>
    <row r="38" spans="1:3" x14ac:dyDescent="0.55000000000000004">
      <c r="A38" s="129">
        <v>1956</v>
      </c>
      <c r="B38" s="262">
        <v>1194</v>
      </c>
    </row>
    <row r="39" spans="1:3" x14ac:dyDescent="0.55000000000000004">
      <c r="A39" s="129">
        <v>1957</v>
      </c>
      <c r="B39" s="262">
        <v>125</v>
      </c>
    </row>
    <row r="40" spans="1:3" x14ac:dyDescent="0.55000000000000004">
      <c r="A40" s="129">
        <v>1958</v>
      </c>
      <c r="B40" s="262">
        <v>100</v>
      </c>
    </row>
    <row r="41" spans="1:3" x14ac:dyDescent="0.55000000000000004">
      <c r="A41" s="129">
        <v>1959</v>
      </c>
      <c r="B41" s="262">
        <v>56</v>
      </c>
    </row>
    <row r="42" spans="1:3" x14ac:dyDescent="0.55000000000000004">
      <c r="A42" s="129">
        <v>1960</v>
      </c>
      <c r="B42" s="262">
        <v>116</v>
      </c>
    </row>
    <row r="43" spans="1:3" x14ac:dyDescent="0.55000000000000004">
      <c r="A43" s="129">
        <v>1961</v>
      </c>
      <c r="B43" s="262">
        <v>458</v>
      </c>
    </row>
    <row r="44" spans="1:3" x14ac:dyDescent="0.55000000000000004">
      <c r="A44" s="129">
        <v>1962</v>
      </c>
      <c r="B44" s="262">
        <v>435</v>
      </c>
    </row>
    <row r="45" spans="1:3" x14ac:dyDescent="0.55000000000000004">
      <c r="A45" s="129">
        <v>1963</v>
      </c>
      <c r="B45" s="262">
        <v>51</v>
      </c>
    </row>
    <row r="46" spans="1:3" x14ac:dyDescent="0.55000000000000004">
      <c r="A46" s="129">
        <v>1964</v>
      </c>
      <c r="B46" s="262">
        <v>26</v>
      </c>
    </row>
    <row r="47" spans="1:3" x14ac:dyDescent="0.55000000000000004">
      <c r="A47" s="129">
        <v>1965</v>
      </c>
      <c r="B47" s="262">
        <v>9</v>
      </c>
    </row>
    <row r="48" spans="1:3" x14ac:dyDescent="0.55000000000000004">
      <c r="A48" s="129">
        <v>1966</v>
      </c>
      <c r="B48" s="262">
        <v>0</v>
      </c>
    </row>
    <row r="49" spans="1:2" x14ac:dyDescent="0.55000000000000004">
      <c r="A49" s="129">
        <v>1967</v>
      </c>
      <c r="B49" s="262">
        <v>0</v>
      </c>
    </row>
    <row r="50" spans="1:2" x14ac:dyDescent="0.55000000000000004">
      <c r="A50" s="129">
        <v>1968</v>
      </c>
      <c r="B50" s="262">
        <v>0</v>
      </c>
    </row>
    <row r="51" spans="1:2" x14ac:dyDescent="0.55000000000000004">
      <c r="A51" s="129">
        <v>1969</v>
      </c>
      <c r="B51" s="262">
        <v>0</v>
      </c>
    </row>
    <row r="52" spans="1:2" x14ac:dyDescent="0.55000000000000004">
      <c r="A52" s="129">
        <v>1970</v>
      </c>
      <c r="B52" s="262">
        <v>1</v>
      </c>
    </row>
    <row r="53" spans="1:2" x14ac:dyDescent="0.55000000000000004">
      <c r="A53" s="129">
        <v>1971</v>
      </c>
      <c r="B53" s="262">
        <v>1</v>
      </c>
    </row>
    <row r="54" spans="1:2" x14ac:dyDescent="0.55000000000000004">
      <c r="A54" s="129">
        <v>1972</v>
      </c>
      <c r="B54" s="262">
        <v>7</v>
      </c>
    </row>
    <row r="55" spans="1:2" x14ac:dyDescent="0.55000000000000004">
      <c r="A55" s="129">
        <v>1973</v>
      </c>
      <c r="B55" s="262">
        <v>0</v>
      </c>
    </row>
    <row r="56" spans="1:2" x14ac:dyDescent="0.55000000000000004">
      <c r="A56" s="129">
        <v>1974</v>
      </c>
      <c r="B56" s="262">
        <v>1</v>
      </c>
    </row>
    <row r="57" spans="1:2" x14ac:dyDescent="0.55000000000000004">
      <c r="A57" s="129">
        <v>1975</v>
      </c>
      <c r="B57" s="262">
        <v>1</v>
      </c>
    </row>
    <row r="58" spans="1:2" x14ac:dyDescent="0.55000000000000004">
      <c r="A58" s="129">
        <v>1976</v>
      </c>
      <c r="B58" s="262">
        <v>0</v>
      </c>
    </row>
    <row r="59" spans="1:2" x14ac:dyDescent="0.55000000000000004">
      <c r="A59" s="129">
        <v>1977</v>
      </c>
      <c r="B59" s="262">
        <v>2</v>
      </c>
    </row>
    <row r="60" spans="1:2" x14ac:dyDescent="0.55000000000000004">
      <c r="A60" s="129">
        <v>1978</v>
      </c>
      <c r="B60" s="262">
        <v>1</v>
      </c>
    </row>
    <row r="61" spans="1:2" x14ac:dyDescent="0.55000000000000004">
      <c r="A61" s="129">
        <v>1979</v>
      </c>
      <c r="B61" s="262">
        <v>0</v>
      </c>
    </row>
    <row r="62" spans="1:2" x14ac:dyDescent="0.55000000000000004">
      <c r="A62" s="129">
        <v>1980</v>
      </c>
      <c r="B62" s="262">
        <v>0</v>
      </c>
    </row>
    <row r="63" spans="1:2" x14ac:dyDescent="0.55000000000000004">
      <c r="A63" s="129">
        <v>1981</v>
      </c>
      <c r="B63" s="262">
        <v>0</v>
      </c>
    </row>
    <row r="64" spans="1:2" x14ac:dyDescent="0.55000000000000004">
      <c r="A64" s="129">
        <v>1982</v>
      </c>
      <c r="B64" s="262">
        <v>0</v>
      </c>
    </row>
    <row r="65" spans="1:2" x14ac:dyDescent="0.55000000000000004">
      <c r="A65" s="129">
        <v>1983</v>
      </c>
      <c r="B65" s="262">
        <v>0</v>
      </c>
    </row>
    <row r="66" spans="1:2" x14ac:dyDescent="0.55000000000000004">
      <c r="A66" s="129">
        <v>1984</v>
      </c>
      <c r="B66" s="262">
        <v>0</v>
      </c>
    </row>
    <row r="67" spans="1:2" x14ac:dyDescent="0.55000000000000004">
      <c r="A67" s="129">
        <v>1985</v>
      </c>
      <c r="B67" s="262">
        <v>0</v>
      </c>
    </row>
    <row r="68" spans="1:2" x14ac:dyDescent="0.55000000000000004">
      <c r="A68" s="129">
        <v>1986</v>
      </c>
      <c r="B68" s="262">
        <v>1</v>
      </c>
    </row>
    <row r="69" spans="1:2" x14ac:dyDescent="0.55000000000000004">
      <c r="A69" s="129">
        <v>1987</v>
      </c>
      <c r="B69" s="262">
        <v>0</v>
      </c>
    </row>
    <row r="70" spans="1:2" x14ac:dyDescent="0.55000000000000004">
      <c r="A70" s="129">
        <v>1988</v>
      </c>
      <c r="B70" s="262">
        <v>0</v>
      </c>
    </row>
    <row r="71" spans="1:2" x14ac:dyDescent="0.55000000000000004">
      <c r="A71" s="129">
        <v>1989</v>
      </c>
      <c r="B71" s="262">
        <v>0</v>
      </c>
    </row>
    <row r="72" spans="1:2" x14ac:dyDescent="0.55000000000000004">
      <c r="A72" s="129">
        <v>1990</v>
      </c>
      <c r="B72" s="262">
        <v>0</v>
      </c>
    </row>
    <row r="73" spans="1:2" x14ac:dyDescent="0.55000000000000004">
      <c r="A73" s="129">
        <v>1991</v>
      </c>
      <c r="B73" s="262">
        <v>0</v>
      </c>
    </row>
    <row r="74" spans="1:2" x14ac:dyDescent="0.55000000000000004">
      <c r="A74" s="129">
        <v>1992</v>
      </c>
      <c r="B74" s="262">
        <v>0</v>
      </c>
    </row>
    <row r="75" spans="1:2" x14ac:dyDescent="0.55000000000000004">
      <c r="A75" s="129">
        <v>1993</v>
      </c>
      <c r="B75" s="262">
        <v>0</v>
      </c>
    </row>
    <row r="76" spans="1:2" x14ac:dyDescent="0.55000000000000004">
      <c r="A76" s="129">
        <v>1994</v>
      </c>
      <c r="B76" s="262">
        <v>0</v>
      </c>
    </row>
    <row r="77" spans="1:2" x14ac:dyDescent="0.55000000000000004">
      <c r="A77" s="129">
        <v>1995</v>
      </c>
      <c r="B77" s="262">
        <v>0</v>
      </c>
    </row>
    <row r="78" spans="1:2" x14ac:dyDescent="0.55000000000000004">
      <c r="A78" s="129">
        <v>1996</v>
      </c>
      <c r="B78" s="262">
        <v>0</v>
      </c>
    </row>
    <row r="79" spans="1:2" x14ac:dyDescent="0.55000000000000004">
      <c r="A79" s="129">
        <v>1997</v>
      </c>
      <c r="B79" s="262">
        <v>0</v>
      </c>
    </row>
    <row r="80" spans="1:2" x14ac:dyDescent="0.55000000000000004">
      <c r="A80" s="129">
        <v>1998</v>
      </c>
      <c r="B80" s="262">
        <v>0</v>
      </c>
    </row>
    <row r="81" spans="1:2" x14ac:dyDescent="0.55000000000000004">
      <c r="A81" s="129">
        <v>1999</v>
      </c>
      <c r="B81" s="262">
        <v>0</v>
      </c>
    </row>
    <row r="82" spans="1:2" x14ac:dyDescent="0.55000000000000004">
      <c r="A82" s="129">
        <v>2000</v>
      </c>
      <c r="B82" s="262">
        <v>0</v>
      </c>
    </row>
    <row r="83" spans="1:2" x14ac:dyDescent="0.55000000000000004">
      <c r="A83" s="129">
        <v>2001</v>
      </c>
      <c r="B83" s="262">
        <v>0</v>
      </c>
    </row>
    <row r="84" spans="1:2" x14ac:dyDescent="0.55000000000000004">
      <c r="A84" s="129">
        <v>2002</v>
      </c>
      <c r="B84" s="262">
        <v>0</v>
      </c>
    </row>
    <row r="85" spans="1:2" x14ac:dyDescent="0.55000000000000004">
      <c r="A85" s="129">
        <v>2003</v>
      </c>
      <c r="B85" s="262">
        <v>0</v>
      </c>
    </row>
    <row r="86" spans="1:2" x14ac:dyDescent="0.55000000000000004">
      <c r="A86" s="129">
        <v>2004</v>
      </c>
      <c r="B86" s="262">
        <v>0</v>
      </c>
    </row>
    <row r="87" spans="1:2" x14ac:dyDescent="0.55000000000000004">
      <c r="A87" s="129">
        <v>2005</v>
      </c>
      <c r="B87" s="262">
        <v>0</v>
      </c>
    </row>
    <row r="88" spans="1:2" x14ac:dyDescent="0.55000000000000004">
      <c r="A88" s="129">
        <v>2006</v>
      </c>
      <c r="B88" s="262">
        <v>0</v>
      </c>
    </row>
    <row r="89" spans="1:2" x14ac:dyDescent="0.55000000000000004">
      <c r="A89" s="129">
        <v>2007</v>
      </c>
      <c r="B89" s="262">
        <v>1</v>
      </c>
    </row>
    <row r="90" spans="1:2" x14ac:dyDescent="0.55000000000000004">
      <c r="A90" s="129">
        <v>2008</v>
      </c>
      <c r="B90" s="262">
        <v>0</v>
      </c>
    </row>
    <row r="91" spans="1:2" x14ac:dyDescent="0.55000000000000004">
      <c r="A91" s="129">
        <v>2009</v>
      </c>
      <c r="B91" s="262">
        <v>0</v>
      </c>
    </row>
    <row r="92" spans="1:2" x14ac:dyDescent="0.55000000000000004">
      <c r="A92" s="129">
        <v>2010</v>
      </c>
      <c r="B92" s="262">
        <v>0</v>
      </c>
    </row>
    <row r="93" spans="1:2" x14ac:dyDescent="0.55000000000000004">
      <c r="A93" s="129">
        <v>2011</v>
      </c>
      <c r="B93" s="262">
        <v>0</v>
      </c>
    </row>
    <row r="94" spans="1:2" x14ac:dyDescent="0.55000000000000004">
      <c r="A94" s="129">
        <v>2012</v>
      </c>
      <c r="B94" s="262">
        <v>0</v>
      </c>
    </row>
    <row r="95" spans="1:2" x14ac:dyDescent="0.55000000000000004">
      <c r="A95" s="129">
        <v>2013</v>
      </c>
      <c r="B95" s="262">
        <v>0</v>
      </c>
    </row>
    <row r="96" spans="1:2" x14ac:dyDescent="0.55000000000000004">
      <c r="A96" s="129">
        <v>2014</v>
      </c>
      <c r="B96" s="262">
        <v>0</v>
      </c>
    </row>
    <row r="97" spans="1:2" x14ac:dyDescent="0.55000000000000004">
      <c r="A97" s="129">
        <v>2015</v>
      </c>
      <c r="B97" s="262">
        <v>0</v>
      </c>
    </row>
    <row r="98" spans="1:2" x14ac:dyDescent="0.55000000000000004">
      <c r="A98" s="129">
        <v>2016</v>
      </c>
      <c r="B98" s="262">
        <v>0</v>
      </c>
    </row>
    <row r="99" spans="1:2" x14ac:dyDescent="0.55000000000000004">
      <c r="A99" s="129">
        <v>2017</v>
      </c>
      <c r="B99" s="262">
        <v>0</v>
      </c>
    </row>
    <row r="100" spans="1:2" x14ac:dyDescent="0.55000000000000004">
      <c r="A100" s="129">
        <v>2018</v>
      </c>
      <c r="B100" s="262">
        <v>0</v>
      </c>
    </row>
    <row r="101" spans="1:2" x14ac:dyDescent="0.55000000000000004">
      <c r="A101" s="129">
        <v>2019</v>
      </c>
      <c r="B101" s="262">
        <v>0</v>
      </c>
    </row>
    <row r="102" spans="1:2" x14ac:dyDescent="0.55000000000000004">
      <c r="A102" s="129">
        <v>2020</v>
      </c>
      <c r="B102" s="262">
        <v>0</v>
      </c>
    </row>
    <row r="103" spans="1:2" x14ac:dyDescent="0.55000000000000004">
      <c r="A103" s="129">
        <v>2021</v>
      </c>
      <c r="B103" s="262">
        <v>0</v>
      </c>
    </row>
  </sheetData>
  <hyperlinks>
    <hyperlink ref="G1" location="Contents!A1" display="Return to contents page" xr:uid="{5E61B560-EBDC-4AC8-9712-D4A426DDC768}"/>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B1BD-7D38-4876-8DC3-5C86BEE1D9F8}">
  <dimension ref="A1:M117"/>
  <sheetViews>
    <sheetView showGridLines="0" workbookViewId="0">
      <selection activeCell="B3" sqref="A3:B3"/>
    </sheetView>
  </sheetViews>
  <sheetFormatPr defaultRowHeight="14.4" x14ac:dyDescent="0.55000000000000004"/>
  <sheetData>
    <row r="1" spans="1:13" x14ac:dyDescent="0.55000000000000004">
      <c r="A1" s="134" t="s">
        <v>637</v>
      </c>
      <c r="M1" s="2" t="s">
        <v>887</v>
      </c>
    </row>
    <row r="3" spans="1:13" x14ac:dyDescent="0.55000000000000004">
      <c r="A3" s="132" t="s">
        <v>522</v>
      </c>
      <c r="B3" s="261" t="s">
        <v>127</v>
      </c>
      <c r="C3" s="132"/>
    </row>
    <row r="4" spans="1:13" x14ac:dyDescent="0.55000000000000004">
      <c r="A4" s="129">
        <v>1907</v>
      </c>
      <c r="B4" s="262">
        <v>1620</v>
      </c>
      <c r="C4" s="132"/>
    </row>
    <row r="5" spans="1:13" x14ac:dyDescent="0.55000000000000004">
      <c r="A5" s="129">
        <v>1908</v>
      </c>
      <c r="B5" s="262">
        <v>795</v>
      </c>
      <c r="C5" s="132"/>
    </row>
    <row r="6" spans="1:13" x14ac:dyDescent="0.55000000000000004">
      <c r="A6" s="129">
        <v>1909</v>
      </c>
      <c r="B6" s="262">
        <v>723</v>
      </c>
      <c r="C6" s="132"/>
    </row>
    <row r="7" spans="1:13" x14ac:dyDescent="0.55000000000000004">
      <c r="A7" s="129">
        <v>1910</v>
      </c>
      <c r="B7" s="262">
        <v>1257</v>
      </c>
      <c r="C7" s="132"/>
    </row>
    <row r="8" spans="1:13" x14ac:dyDescent="0.55000000000000004">
      <c r="A8" s="129">
        <v>1911</v>
      </c>
      <c r="B8" s="262">
        <v>1312</v>
      </c>
      <c r="C8" s="132"/>
    </row>
    <row r="9" spans="1:13" x14ac:dyDescent="0.55000000000000004">
      <c r="A9" s="129">
        <v>1912</v>
      </c>
      <c r="B9" s="262">
        <v>1694</v>
      </c>
      <c r="C9" s="132"/>
    </row>
    <row r="10" spans="1:13" x14ac:dyDescent="0.55000000000000004">
      <c r="A10" s="129">
        <v>1913</v>
      </c>
      <c r="B10" s="262">
        <v>1665</v>
      </c>
      <c r="C10" s="132"/>
    </row>
    <row r="11" spans="1:13" x14ac:dyDescent="0.55000000000000004">
      <c r="A11" s="129">
        <v>1914</v>
      </c>
      <c r="B11" s="262">
        <v>1281</v>
      </c>
      <c r="C11" s="132"/>
    </row>
    <row r="12" spans="1:13" x14ac:dyDescent="0.55000000000000004">
      <c r="A12" s="129">
        <v>1915</v>
      </c>
      <c r="B12" s="262">
        <v>1414</v>
      </c>
      <c r="C12" s="132"/>
    </row>
    <row r="13" spans="1:13" x14ac:dyDescent="0.55000000000000004">
      <c r="A13" s="129">
        <v>1916</v>
      </c>
      <c r="B13" s="262">
        <v>1603</v>
      </c>
      <c r="C13" s="132"/>
    </row>
    <row r="14" spans="1:13" x14ac:dyDescent="0.55000000000000004">
      <c r="A14" s="129">
        <v>1917</v>
      </c>
      <c r="B14" s="262">
        <v>1084</v>
      </c>
      <c r="C14" s="132"/>
    </row>
    <row r="15" spans="1:13" x14ac:dyDescent="0.55000000000000004">
      <c r="A15" s="129">
        <v>1918</v>
      </c>
      <c r="B15" s="262">
        <v>1081</v>
      </c>
      <c r="C15" s="132"/>
    </row>
    <row r="16" spans="1:13" x14ac:dyDescent="0.55000000000000004">
      <c r="A16" s="129">
        <v>1919</v>
      </c>
      <c r="B16" s="262">
        <v>936</v>
      </c>
      <c r="C16" s="132"/>
    </row>
    <row r="17" spans="1:3" x14ac:dyDescent="0.55000000000000004">
      <c r="A17" s="129">
        <v>1920</v>
      </c>
      <c r="B17" s="262">
        <v>1970</v>
      </c>
      <c r="C17" s="132"/>
    </row>
    <row r="18" spans="1:3" x14ac:dyDescent="0.55000000000000004">
      <c r="A18" s="129">
        <v>1921</v>
      </c>
      <c r="B18" s="262">
        <v>1497</v>
      </c>
      <c r="C18" s="132"/>
    </row>
    <row r="19" spans="1:3" x14ac:dyDescent="0.55000000000000004">
      <c r="A19" s="129">
        <v>1922</v>
      </c>
      <c r="B19" s="262">
        <v>870</v>
      </c>
      <c r="C19" s="132"/>
    </row>
    <row r="20" spans="1:3" x14ac:dyDescent="0.55000000000000004">
      <c r="A20" s="129">
        <v>1923</v>
      </c>
      <c r="B20" s="262">
        <v>835</v>
      </c>
      <c r="C20" s="132"/>
    </row>
    <row r="21" spans="1:3" x14ac:dyDescent="0.55000000000000004">
      <c r="A21" s="129">
        <v>1924</v>
      </c>
      <c r="B21" s="262">
        <v>1081</v>
      </c>
      <c r="C21" s="132"/>
    </row>
    <row r="22" spans="1:3" x14ac:dyDescent="0.55000000000000004">
      <c r="A22" s="129">
        <v>1925</v>
      </c>
      <c r="B22" s="262">
        <v>1009</v>
      </c>
      <c r="C22" s="132"/>
    </row>
    <row r="23" spans="1:3" x14ac:dyDescent="0.55000000000000004">
      <c r="A23" s="129">
        <v>1926</v>
      </c>
      <c r="B23" s="262">
        <v>887</v>
      </c>
      <c r="C23" s="132"/>
    </row>
    <row r="24" spans="1:3" x14ac:dyDescent="0.55000000000000004">
      <c r="A24" s="129">
        <v>1927</v>
      </c>
      <c r="B24" s="262">
        <v>971</v>
      </c>
      <c r="C24" s="132"/>
    </row>
    <row r="25" spans="1:3" x14ac:dyDescent="0.55000000000000004">
      <c r="A25" s="129">
        <v>1928</v>
      </c>
      <c r="B25" s="262">
        <v>1006</v>
      </c>
      <c r="C25" s="132"/>
    </row>
    <row r="26" spans="1:3" x14ac:dyDescent="0.55000000000000004">
      <c r="A26" s="129">
        <v>1929</v>
      </c>
      <c r="B26" s="262">
        <v>1107</v>
      </c>
      <c r="C26" s="132"/>
    </row>
    <row r="27" spans="1:3" x14ac:dyDescent="0.55000000000000004">
      <c r="A27" s="129">
        <v>1930</v>
      </c>
      <c r="B27" s="262">
        <v>973</v>
      </c>
      <c r="C27" s="132"/>
    </row>
    <row r="28" spans="1:3" x14ac:dyDescent="0.55000000000000004">
      <c r="A28" s="129">
        <v>1931</v>
      </c>
      <c r="B28" s="262">
        <v>895</v>
      </c>
      <c r="C28" s="132"/>
    </row>
    <row r="29" spans="1:3" x14ac:dyDescent="0.55000000000000004">
      <c r="A29" s="129">
        <v>1932</v>
      </c>
      <c r="B29" s="262">
        <v>821</v>
      </c>
      <c r="C29" s="263" t="s">
        <v>666</v>
      </c>
    </row>
    <row r="30" spans="1:3" x14ac:dyDescent="0.55000000000000004">
      <c r="A30" s="129">
        <v>1933</v>
      </c>
      <c r="B30" s="262">
        <v>757</v>
      </c>
      <c r="C30" s="132"/>
    </row>
    <row r="31" spans="1:3" x14ac:dyDescent="0.55000000000000004">
      <c r="A31" s="129">
        <v>1934</v>
      </c>
      <c r="B31" s="262">
        <v>1058</v>
      </c>
      <c r="C31" s="132"/>
    </row>
    <row r="32" spans="1:3" x14ac:dyDescent="0.55000000000000004">
      <c r="A32" s="129">
        <v>1935</v>
      </c>
      <c r="B32" s="262">
        <v>841</v>
      </c>
      <c r="C32" s="132"/>
    </row>
    <row r="33" spans="1:3" x14ac:dyDescent="0.55000000000000004">
      <c r="A33" s="129">
        <v>1936</v>
      </c>
      <c r="B33" s="262">
        <v>854</v>
      </c>
      <c r="C33" s="132"/>
    </row>
    <row r="34" spans="1:3" x14ac:dyDescent="0.55000000000000004">
      <c r="A34" s="129">
        <v>1937</v>
      </c>
      <c r="B34" s="262">
        <v>689</v>
      </c>
      <c r="C34" s="132"/>
    </row>
    <row r="35" spans="1:3" x14ac:dyDescent="0.55000000000000004">
      <c r="A35" s="129">
        <v>1938</v>
      </c>
      <c r="B35" s="262">
        <v>671</v>
      </c>
      <c r="C35" s="132"/>
    </row>
    <row r="36" spans="1:3" x14ac:dyDescent="0.55000000000000004">
      <c r="A36" s="129">
        <v>1939</v>
      </c>
      <c r="B36" s="262">
        <v>722</v>
      </c>
      <c r="C36" s="132" t="s">
        <v>667</v>
      </c>
    </row>
    <row r="37" spans="1:3" x14ac:dyDescent="0.55000000000000004">
      <c r="A37" s="129">
        <v>1940</v>
      </c>
      <c r="B37" s="262">
        <v>685</v>
      </c>
      <c r="C37" s="132"/>
    </row>
    <row r="38" spans="1:3" x14ac:dyDescent="0.55000000000000004">
      <c r="A38" s="129">
        <v>1941</v>
      </c>
      <c r="B38" s="262">
        <v>653</v>
      </c>
      <c r="C38" s="132"/>
    </row>
    <row r="39" spans="1:3" x14ac:dyDescent="0.55000000000000004">
      <c r="A39" s="129">
        <v>1942</v>
      </c>
      <c r="B39" s="262">
        <v>771</v>
      </c>
      <c r="C39" s="132" t="s">
        <v>668</v>
      </c>
    </row>
    <row r="40" spans="1:3" x14ac:dyDescent="0.55000000000000004">
      <c r="A40" s="129">
        <v>1943</v>
      </c>
      <c r="B40" s="262">
        <v>675</v>
      </c>
      <c r="C40" s="132"/>
    </row>
    <row r="41" spans="1:3" x14ac:dyDescent="0.55000000000000004">
      <c r="A41" s="129">
        <v>1944</v>
      </c>
      <c r="B41" s="262">
        <v>336</v>
      </c>
      <c r="C41" s="132"/>
    </row>
    <row r="42" spans="1:3" x14ac:dyDescent="0.55000000000000004">
      <c r="A42" s="129">
        <v>1945</v>
      </c>
      <c r="B42" s="262">
        <v>428</v>
      </c>
      <c r="C42" s="132"/>
    </row>
    <row r="43" spans="1:3" x14ac:dyDescent="0.55000000000000004">
      <c r="A43" s="129">
        <v>1946</v>
      </c>
      <c r="B43" s="262">
        <v>472</v>
      </c>
      <c r="C43" s="132"/>
    </row>
    <row r="44" spans="1:3" x14ac:dyDescent="0.55000000000000004">
      <c r="A44" s="129">
        <v>1947</v>
      </c>
      <c r="B44" s="262">
        <v>292</v>
      </c>
      <c r="C44" s="132"/>
    </row>
    <row r="45" spans="1:3" x14ac:dyDescent="0.55000000000000004">
      <c r="A45" s="129">
        <v>1948</v>
      </c>
      <c r="B45" s="262">
        <v>357</v>
      </c>
      <c r="C45" s="132"/>
    </row>
    <row r="46" spans="1:3" x14ac:dyDescent="0.55000000000000004">
      <c r="A46" s="129">
        <v>1949</v>
      </c>
      <c r="B46" s="262">
        <v>353</v>
      </c>
      <c r="C46" s="132"/>
    </row>
    <row r="47" spans="1:3" x14ac:dyDescent="0.55000000000000004">
      <c r="A47" s="129">
        <v>1950</v>
      </c>
      <c r="B47" s="262">
        <v>334</v>
      </c>
      <c r="C47" s="132"/>
    </row>
    <row r="48" spans="1:3" x14ac:dyDescent="0.55000000000000004">
      <c r="A48" s="129">
        <v>1951</v>
      </c>
      <c r="B48" s="262">
        <v>555</v>
      </c>
      <c r="C48" s="132"/>
    </row>
    <row r="49" spans="1:3" x14ac:dyDescent="0.55000000000000004">
      <c r="A49" s="129">
        <v>1952</v>
      </c>
      <c r="B49" s="262">
        <v>258</v>
      </c>
      <c r="C49" s="132"/>
    </row>
    <row r="50" spans="1:3" x14ac:dyDescent="0.55000000000000004">
      <c r="A50" s="129">
        <v>1953</v>
      </c>
      <c r="B50" s="262">
        <v>299</v>
      </c>
      <c r="C50" s="132"/>
    </row>
    <row r="51" spans="1:3" x14ac:dyDescent="0.55000000000000004">
      <c r="A51" s="129">
        <v>1954</v>
      </c>
      <c r="B51" s="262">
        <v>229</v>
      </c>
      <c r="C51" s="132"/>
    </row>
    <row r="52" spans="1:3" x14ac:dyDescent="0.55000000000000004">
      <c r="A52" s="129">
        <v>1955</v>
      </c>
      <c r="B52" s="262">
        <v>162</v>
      </c>
      <c r="C52" s="132" t="s">
        <v>669</v>
      </c>
    </row>
    <row r="53" spans="1:3" x14ac:dyDescent="0.55000000000000004">
      <c r="A53" s="129">
        <v>1956</v>
      </c>
      <c r="B53" s="262">
        <v>178</v>
      </c>
      <c r="C53" s="132"/>
    </row>
    <row r="54" spans="1:3" x14ac:dyDescent="0.55000000000000004">
      <c r="A54" s="129">
        <v>1957</v>
      </c>
      <c r="B54" s="262">
        <v>89</v>
      </c>
      <c r="C54" s="132"/>
    </row>
    <row r="55" spans="1:3" x14ac:dyDescent="0.55000000000000004">
      <c r="A55" s="129">
        <v>1958</v>
      </c>
      <c r="B55" s="262">
        <v>64</v>
      </c>
      <c r="C55" s="132"/>
    </row>
    <row r="56" spans="1:3" x14ac:dyDescent="0.55000000000000004">
      <c r="A56" s="129">
        <v>1959</v>
      </c>
      <c r="B56" s="262">
        <v>87</v>
      </c>
      <c r="C56" s="132"/>
    </row>
    <row r="57" spans="1:3" x14ac:dyDescent="0.55000000000000004">
      <c r="A57" s="129">
        <v>1960</v>
      </c>
      <c r="B57" s="262">
        <v>73</v>
      </c>
      <c r="C57" s="132"/>
    </row>
    <row r="58" spans="1:3" x14ac:dyDescent="0.55000000000000004">
      <c r="A58" s="129">
        <v>1961</v>
      </c>
      <c r="B58" s="262">
        <v>98</v>
      </c>
      <c r="C58" s="132"/>
    </row>
    <row r="59" spans="1:3" x14ac:dyDescent="0.55000000000000004">
      <c r="A59" s="129">
        <v>1962</v>
      </c>
      <c r="B59" s="262">
        <v>68</v>
      </c>
      <c r="C59" s="132"/>
    </row>
    <row r="60" spans="1:3" x14ac:dyDescent="0.55000000000000004">
      <c r="A60" s="129">
        <v>1963</v>
      </c>
      <c r="B60" s="262">
        <v>57</v>
      </c>
      <c r="C60" s="132"/>
    </row>
    <row r="61" spans="1:3" x14ac:dyDescent="0.55000000000000004">
      <c r="A61" s="129">
        <v>1964</v>
      </c>
      <c r="B61" s="262">
        <v>48</v>
      </c>
      <c r="C61" s="132"/>
    </row>
    <row r="62" spans="1:3" x14ac:dyDescent="0.55000000000000004">
      <c r="A62" s="129">
        <v>1965</v>
      </c>
      <c r="B62" s="262">
        <v>45</v>
      </c>
      <c r="C62" s="132"/>
    </row>
    <row r="63" spans="1:3" x14ac:dyDescent="0.55000000000000004">
      <c r="A63" s="129">
        <v>1966</v>
      </c>
      <c r="B63" s="262">
        <v>34</v>
      </c>
      <c r="C63" s="132"/>
    </row>
    <row r="64" spans="1:3" x14ac:dyDescent="0.55000000000000004">
      <c r="A64" s="129">
        <v>1967</v>
      </c>
      <c r="B64" s="262">
        <v>37</v>
      </c>
      <c r="C64" s="132"/>
    </row>
    <row r="65" spans="1:3" x14ac:dyDescent="0.55000000000000004">
      <c r="A65" s="129">
        <v>1968</v>
      </c>
      <c r="B65" s="262">
        <v>37</v>
      </c>
      <c r="C65" s="132"/>
    </row>
    <row r="66" spans="1:3" x14ac:dyDescent="0.55000000000000004">
      <c r="A66" s="129">
        <v>1969</v>
      </c>
      <c r="B66" s="262">
        <v>53</v>
      </c>
      <c r="C66" s="132"/>
    </row>
    <row r="67" spans="1:3" x14ac:dyDescent="0.55000000000000004">
      <c r="A67" s="129">
        <v>1970</v>
      </c>
      <c r="B67" s="262">
        <v>23</v>
      </c>
      <c r="C67" s="132" t="s">
        <v>670</v>
      </c>
    </row>
    <row r="68" spans="1:3" x14ac:dyDescent="0.55000000000000004">
      <c r="A68" s="129">
        <v>1971</v>
      </c>
      <c r="B68" s="262">
        <v>32</v>
      </c>
      <c r="C68" s="132"/>
    </row>
    <row r="69" spans="1:3" x14ac:dyDescent="0.55000000000000004">
      <c r="A69" s="129">
        <v>1972</v>
      </c>
      <c r="B69" s="262">
        <v>28</v>
      </c>
      <c r="C69" s="132"/>
    </row>
    <row r="70" spans="1:3" x14ac:dyDescent="0.55000000000000004">
      <c r="A70" s="129">
        <v>1973</v>
      </c>
      <c r="B70" s="262">
        <v>28</v>
      </c>
      <c r="C70" s="132"/>
    </row>
    <row r="71" spans="1:3" x14ac:dyDescent="0.55000000000000004">
      <c r="A71" s="129">
        <v>1974</v>
      </c>
      <c r="B71" s="262">
        <v>29</v>
      </c>
      <c r="C71" s="132"/>
    </row>
    <row r="72" spans="1:3" x14ac:dyDescent="0.55000000000000004">
      <c r="A72" s="129">
        <v>1975</v>
      </c>
      <c r="B72" s="262">
        <v>18</v>
      </c>
      <c r="C72" s="132"/>
    </row>
    <row r="73" spans="1:3" x14ac:dyDescent="0.55000000000000004">
      <c r="A73" s="129">
        <v>1976</v>
      </c>
      <c r="B73" s="262">
        <v>20</v>
      </c>
      <c r="C73" s="132"/>
    </row>
    <row r="74" spans="1:3" x14ac:dyDescent="0.55000000000000004">
      <c r="A74" s="129">
        <v>1977</v>
      </c>
      <c r="B74" s="262">
        <v>24</v>
      </c>
      <c r="C74" s="132"/>
    </row>
    <row r="75" spans="1:3" x14ac:dyDescent="0.55000000000000004">
      <c r="A75" s="129">
        <v>1978</v>
      </c>
      <c r="B75" s="262">
        <v>21</v>
      </c>
      <c r="C75" s="132"/>
    </row>
    <row r="76" spans="1:3" x14ac:dyDescent="0.55000000000000004">
      <c r="A76" s="129">
        <v>1979</v>
      </c>
      <c r="B76" s="262">
        <v>19</v>
      </c>
      <c r="C76" s="132"/>
    </row>
    <row r="77" spans="1:3" x14ac:dyDescent="0.55000000000000004">
      <c r="A77" s="129">
        <v>1980</v>
      </c>
      <c r="B77" s="262">
        <v>13</v>
      </c>
      <c r="C77" s="132"/>
    </row>
    <row r="78" spans="1:3" x14ac:dyDescent="0.55000000000000004">
      <c r="A78" s="129">
        <v>1981</v>
      </c>
      <c r="B78" s="262">
        <v>14</v>
      </c>
      <c r="C78" s="132"/>
    </row>
    <row r="79" spans="1:3" x14ac:dyDescent="0.55000000000000004">
      <c r="A79" s="129">
        <v>1982</v>
      </c>
      <c r="B79" s="262">
        <v>23</v>
      </c>
      <c r="C79" s="132"/>
    </row>
    <row r="80" spans="1:3" x14ac:dyDescent="0.55000000000000004">
      <c r="A80" s="129">
        <v>1983</v>
      </c>
      <c r="B80" s="262">
        <v>11</v>
      </c>
      <c r="C80" s="132"/>
    </row>
    <row r="81" spans="1:3" x14ac:dyDescent="0.55000000000000004">
      <c r="A81" s="129">
        <v>1984</v>
      </c>
      <c r="B81" s="262">
        <v>15</v>
      </c>
      <c r="C81" s="132"/>
    </row>
    <row r="82" spans="1:3" x14ac:dyDescent="0.55000000000000004">
      <c r="A82" s="129">
        <v>1985</v>
      </c>
      <c r="B82" s="262">
        <v>18</v>
      </c>
      <c r="C82" s="132"/>
    </row>
    <row r="83" spans="1:3" x14ac:dyDescent="0.55000000000000004">
      <c r="A83" s="129">
        <v>1986</v>
      </c>
      <c r="B83" s="262">
        <v>15</v>
      </c>
      <c r="C83" s="132"/>
    </row>
    <row r="84" spans="1:3" x14ac:dyDescent="0.55000000000000004">
      <c r="A84" s="129">
        <v>1987</v>
      </c>
      <c r="B84" s="262">
        <v>18</v>
      </c>
      <c r="C84" s="132"/>
    </row>
    <row r="85" spans="1:3" x14ac:dyDescent="0.55000000000000004">
      <c r="A85" s="129">
        <v>1988</v>
      </c>
      <c r="B85" s="262">
        <v>13</v>
      </c>
      <c r="C85" s="132"/>
    </row>
    <row r="86" spans="1:3" x14ac:dyDescent="0.55000000000000004">
      <c r="A86" s="129">
        <v>1989</v>
      </c>
      <c r="B86" s="262">
        <v>10</v>
      </c>
      <c r="C86" s="132"/>
    </row>
    <row r="87" spans="1:3" x14ac:dyDescent="0.55000000000000004">
      <c r="A87" s="129">
        <v>1990</v>
      </c>
      <c r="B87" s="262">
        <v>17</v>
      </c>
      <c r="C87" s="132"/>
    </row>
    <row r="88" spans="1:3" x14ac:dyDescent="0.55000000000000004">
      <c r="A88" s="129">
        <v>1991</v>
      </c>
      <c r="B88" s="262">
        <v>10</v>
      </c>
      <c r="C88" s="132"/>
    </row>
    <row r="89" spans="1:3" x14ac:dyDescent="0.55000000000000004">
      <c r="A89" s="129">
        <v>1992</v>
      </c>
      <c r="B89" s="262">
        <v>12</v>
      </c>
      <c r="C89" s="132"/>
    </row>
    <row r="90" spans="1:3" x14ac:dyDescent="0.55000000000000004">
      <c r="A90" s="129">
        <v>1993</v>
      </c>
      <c r="B90" s="262">
        <v>7</v>
      </c>
      <c r="C90" s="132"/>
    </row>
    <row r="91" spans="1:3" x14ac:dyDescent="0.55000000000000004">
      <c r="A91" s="129">
        <v>1994</v>
      </c>
      <c r="B91" s="262">
        <v>18</v>
      </c>
      <c r="C91" s="132"/>
    </row>
    <row r="92" spans="1:3" x14ac:dyDescent="0.55000000000000004">
      <c r="A92" s="129">
        <v>1995</v>
      </c>
      <c r="B92" s="262">
        <v>18</v>
      </c>
      <c r="C92" s="132"/>
    </row>
    <row r="93" spans="1:3" x14ac:dyDescent="0.55000000000000004">
      <c r="A93" s="129">
        <v>1996</v>
      </c>
      <c r="B93" s="262">
        <v>13</v>
      </c>
      <c r="C93" s="132"/>
    </row>
    <row r="94" spans="1:3" x14ac:dyDescent="0.55000000000000004">
      <c r="A94" s="129">
        <v>1997</v>
      </c>
      <c r="B94" s="262">
        <v>18</v>
      </c>
      <c r="C94" s="132"/>
    </row>
    <row r="95" spans="1:3" x14ac:dyDescent="0.55000000000000004">
      <c r="A95" s="129">
        <v>1998</v>
      </c>
      <c r="B95" s="262">
        <v>13</v>
      </c>
      <c r="C95" s="132"/>
    </row>
    <row r="96" spans="1:3" x14ac:dyDescent="0.55000000000000004">
      <c r="A96" s="129">
        <v>1999</v>
      </c>
      <c r="B96" s="262">
        <v>10</v>
      </c>
      <c r="C96" s="132"/>
    </row>
    <row r="97" spans="1:3" x14ac:dyDescent="0.55000000000000004">
      <c r="A97" s="129">
        <v>2000</v>
      </c>
      <c r="B97" s="262">
        <v>12</v>
      </c>
      <c r="C97" s="132"/>
    </row>
    <row r="98" spans="1:3" x14ac:dyDescent="0.55000000000000004">
      <c r="A98" s="129">
        <v>2001</v>
      </c>
      <c r="B98" s="262">
        <v>22</v>
      </c>
      <c r="C98" s="132"/>
    </row>
    <row r="99" spans="1:3" x14ac:dyDescent="0.55000000000000004">
      <c r="A99" s="129">
        <v>2002</v>
      </c>
      <c r="B99" s="262">
        <v>19</v>
      </c>
      <c r="C99" s="132"/>
    </row>
    <row r="100" spans="1:3" x14ac:dyDescent="0.55000000000000004">
      <c r="A100" s="129">
        <v>2003</v>
      </c>
      <c r="B100" s="262">
        <v>20</v>
      </c>
      <c r="C100" s="132"/>
    </row>
    <row r="101" spans="1:3" x14ac:dyDescent="0.55000000000000004">
      <c r="A101" s="129">
        <v>2004</v>
      </c>
      <c r="B101" s="262">
        <v>18</v>
      </c>
      <c r="C101" s="132"/>
    </row>
    <row r="102" spans="1:3" x14ac:dyDescent="0.55000000000000004">
      <c r="A102" s="129">
        <v>2005</v>
      </c>
      <c r="B102" s="262">
        <v>18</v>
      </c>
      <c r="C102" s="132"/>
    </row>
    <row r="103" spans="1:3" x14ac:dyDescent="0.55000000000000004">
      <c r="A103" s="129">
        <v>2006</v>
      </c>
      <c r="B103" s="262">
        <v>18</v>
      </c>
      <c r="C103" s="132"/>
    </row>
    <row r="104" spans="1:3" x14ac:dyDescent="0.55000000000000004">
      <c r="A104" s="129">
        <v>2007</v>
      </c>
      <c r="B104" s="262">
        <v>13</v>
      </c>
      <c r="C104" s="132"/>
    </row>
    <row r="105" spans="1:3" x14ac:dyDescent="0.55000000000000004">
      <c r="A105" s="129">
        <v>2008</v>
      </c>
      <c r="B105" s="262">
        <v>20</v>
      </c>
      <c r="C105" s="132"/>
    </row>
    <row r="106" spans="1:3" x14ac:dyDescent="0.55000000000000004">
      <c r="A106" s="129">
        <v>2009</v>
      </c>
      <c r="B106" s="262">
        <v>21</v>
      </c>
      <c r="C106" s="132"/>
    </row>
    <row r="107" spans="1:3" x14ac:dyDescent="0.55000000000000004">
      <c r="A107" s="129">
        <v>2010</v>
      </c>
      <c r="B107" s="262">
        <v>24</v>
      </c>
      <c r="C107" s="132"/>
    </row>
    <row r="108" spans="1:3" x14ac:dyDescent="0.55000000000000004">
      <c r="A108" s="129">
        <v>2011</v>
      </c>
      <c r="B108" s="262">
        <v>23</v>
      </c>
      <c r="C108" s="132"/>
    </row>
    <row r="109" spans="1:3" x14ac:dyDescent="0.55000000000000004">
      <c r="A109" s="129">
        <v>2012</v>
      </c>
      <c r="B109" s="262">
        <v>35</v>
      </c>
      <c r="C109" s="132"/>
    </row>
    <row r="110" spans="1:3" x14ac:dyDescent="0.55000000000000004">
      <c r="A110" s="129">
        <v>2013</v>
      </c>
      <c r="B110" s="262">
        <v>21</v>
      </c>
      <c r="C110" s="132"/>
    </row>
    <row r="111" spans="1:3" x14ac:dyDescent="0.55000000000000004">
      <c r="A111" s="129">
        <v>2014</v>
      </c>
      <c r="B111" s="262">
        <v>15</v>
      </c>
      <c r="C111" s="132"/>
    </row>
    <row r="112" spans="1:3" x14ac:dyDescent="0.55000000000000004">
      <c r="A112" s="129">
        <v>2015</v>
      </c>
      <c r="B112" s="262">
        <v>17</v>
      </c>
      <c r="C112" s="132"/>
    </row>
    <row r="113" spans="1:3" x14ac:dyDescent="0.55000000000000004">
      <c r="A113" s="129">
        <v>2016</v>
      </c>
      <c r="B113" s="262">
        <v>16</v>
      </c>
      <c r="C113" s="132"/>
    </row>
    <row r="114" spans="1:3" x14ac:dyDescent="0.55000000000000004">
      <c r="A114" s="129">
        <v>2017</v>
      </c>
      <c r="B114" s="262">
        <v>13</v>
      </c>
      <c r="C114" s="132"/>
    </row>
    <row r="115" spans="1:3" x14ac:dyDescent="0.55000000000000004">
      <c r="A115" s="129">
        <v>2018</v>
      </c>
      <c r="B115" s="262">
        <v>27</v>
      </c>
      <c r="C115" s="132"/>
    </row>
    <row r="116" spans="1:3" x14ac:dyDescent="0.55000000000000004">
      <c r="A116" s="129">
        <v>2019</v>
      </c>
      <c r="B116" s="262">
        <v>9</v>
      </c>
      <c r="C116" s="132"/>
    </row>
    <row r="117" spans="1:3" x14ac:dyDescent="0.55000000000000004">
      <c r="A117" s="129">
        <v>2020</v>
      </c>
      <c r="B117" s="262">
        <v>19</v>
      </c>
      <c r="C117" s="132"/>
    </row>
  </sheetData>
  <hyperlinks>
    <hyperlink ref="M1" location="Contents!A1" display="Return to contents page" xr:uid="{CADCC9A0-1011-4866-9BB6-4E9E4C79723A}"/>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C85F-9E80-4599-9C80-AA7CA2273FC9}">
  <dimension ref="A1:K117"/>
  <sheetViews>
    <sheetView showGridLines="0" workbookViewId="0">
      <selection activeCell="A3" sqref="A3"/>
    </sheetView>
  </sheetViews>
  <sheetFormatPr defaultRowHeight="14.4" x14ac:dyDescent="0.55000000000000004"/>
  <cols>
    <col min="2" max="2" width="16.15625" customWidth="1"/>
    <col min="4" max="4" width="11" customWidth="1"/>
    <col min="5" max="5" width="10.83984375" customWidth="1"/>
    <col min="6" max="6" width="10.68359375" customWidth="1"/>
  </cols>
  <sheetData>
    <row r="1" spans="1:11" x14ac:dyDescent="0.55000000000000004">
      <c r="A1" s="134" t="s">
        <v>638</v>
      </c>
      <c r="K1" s="2" t="s">
        <v>887</v>
      </c>
    </row>
    <row r="3" spans="1:11" ht="28.8" x14ac:dyDescent="0.55000000000000004">
      <c r="A3" s="407" t="s">
        <v>522</v>
      </c>
      <c r="B3" s="408" t="s">
        <v>671</v>
      </c>
      <c r="C3" s="408" t="s">
        <v>672</v>
      </c>
      <c r="D3" s="408" t="s">
        <v>673</v>
      </c>
      <c r="E3" s="408" t="s">
        <v>674</v>
      </c>
      <c r="F3" s="408" t="s">
        <v>675</v>
      </c>
    </row>
    <row r="4" spans="1:11" x14ac:dyDescent="0.55000000000000004">
      <c r="A4" s="129">
        <v>1907</v>
      </c>
      <c r="B4" s="133">
        <v>163.87235999999999</v>
      </c>
      <c r="C4" s="133">
        <v>74.022300000000001</v>
      </c>
      <c r="D4" s="133">
        <v>137.30945</v>
      </c>
      <c r="E4" s="133">
        <v>301.39699999999999</v>
      </c>
      <c r="F4" s="133">
        <v>75.839383999999995</v>
      </c>
    </row>
    <row r="5" spans="1:11" x14ac:dyDescent="0.55000000000000004">
      <c r="A5" s="129">
        <v>1908</v>
      </c>
      <c r="B5" s="133">
        <v>170.35067000000001</v>
      </c>
      <c r="C5" s="133">
        <v>72.130250000000004</v>
      </c>
      <c r="D5" s="133">
        <v>124.49879</v>
      </c>
      <c r="E5" s="133">
        <v>208.41549000000001</v>
      </c>
      <c r="F5" s="133">
        <v>81.023021</v>
      </c>
    </row>
    <row r="6" spans="1:11" x14ac:dyDescent="0.55000000000000004">
      <c r="A6" s="129">
        <v>1909</v>
      </c>
      <c r="B6" s="133">
        <v>164.05155999999999</v>
      </c>
      <c r="C6" s="133">
        <v>75.739259000000004</v>
      </c>
      <c r="D6" s="133">
        <v>106.07201000000001</v>
      </c>
      <c r="E6" s="133">
        <v>210.36109999999999</v>
      </c>
      <c r="F6" s="133">
        <v>73.609020000000001</v>
      </c>
    </row>
    <row r="7" spans="1:11" x14ac:dyDescent="0.55000000000000004">
      <c r="A7" s="129">
        <v>1910</v>
      </c>
      <c r="B7" s="133">
        <v>172.14949999999999</v>
      </c>
      <c r="C7" s="133">
        <v>76.933868000000004</v>
      </c>
      <c r="D7" s="133">
        <v>96.902480999999995</v>
      </c>
      <c r="E7" s="133">
        <v>202.85466</v>
      </c>
      <c r="F7" s="133">
        <v>74.882298000000006</v>
      </c>
    </row>
    <row r="8" spans="1:11" x14ac:dyDescent="0.55000000000000004">
      <c r="A8" s="129">
        <v>1911</v>
      </c>
      <c r="B8" s="133">
        <v>194.70236</v>
      </c>
      <c r="C8" s="133">
        <v>78.024603999999997</v>
      </c>
      <c r="D8" s="133">
        <v>121.27933</v>
      </c>
      <c r="E8" s="133">
        <v>228.57437999999999</v>
      </c>
      <c r="F8" s="133">
        <v>80.403949999999995</v>
      </c>
    </row>
    <row r="9" spans="1:11" x14ac:dyDescent="0.55000000000000004">
      <c r="A9" s="129">
        <v>1912</v>
      </c>
      <c r="B9" s="133">
        <v>201.95325</v>
      </c>
      <c r="C9" s="133">
        <v>80.702268000000004</v>
      </c>
      <c r="D9" s="133">
        <v>116.86022</v>
      </c>
      <c r="E9" s="133">
        <v>176.06969000000001</v>
      </c>
      <c r="F9" s="133">
        <v>85.136940999999993</v>
      </c>
    </row>
    <row r="10" spans="1:11" x14ac:dyDescent="0.55000000000000004">
      <c r="A10" s="129">
        <v>1913</v>
      </c>
      <c r="B10" s="133">
        <v>193.40394000000001</v>
      </c>
      <c r="C10" s="133">
        <v>80.966284999999999</v>
      </c>
      <c r="D10" s="133">
        <v>107.49675999999999</v>
      </c>
      <c r="E10" s="133">
        <v>196.30403999999999</v>
      </c>
      <c r="F10" s="133">
        <v>82.319661999999994</v>
      </c>
    </row>
    <row r="11" spans="1:11" x14ac:dyDescent="0.55000000000000004">
      <c r="A11" s="129">
        <v>1914</v>
      </c>
      <c r="B11" s="133">
        <v>186.56020000000001</v>
      </c>
      <c r="C11" s="133">
        <v>80.714467999999997</v>
      </c>
      <c r="D11" s="133">
        <v>106.07707000000001</v>
      </c>
      <c r="E11" s="133">
        <v>225.92901000000001</v>
      </c>
      <c r="F11" s="133">
        <v>79.999436000000003</v>
      </c>
    </row>
    <row r="12" spans="1:11" x14ac:dyDescent="0.55000000000000004">
      <c r="A12" s="129">
        <v>1915</v>
      </c>
      <c r="B12" s="133">
        <v>174.60195999999999</v>
      </c>
      <c r="C12" s="133">
        <v>79.422572000000002</v>
      </c>
      <c r="D12" s="133">
        <v>115.90011</v>
      </c>
      <c r="E12" s="133">
        <v>172.0891</v>
      </c>
      <c r="F12" s="133">
        <v>72.584321000000003</v>
      </c>
    </row>
    <row r="13" spans="1:11" x14ac:dyDescent="0.55000000000000004">
      <c r="A13" s="129">
        <v>1916</v>
      </c>
      <c r="B13" s="133">
        <v>179.65501</v>
      </c>
      <c r="C13" s="133">
        <v>83.894166999999996</v>
      </c>
      <c r="D13" s="133">
        <v>114.20666</v>
      </c>
      <c r="E13" s="133">
        <v>135.11461</v>
      </c>
      <c r="F13" s="133">
        <v>66.840866000000005</v>
      </c>
    </row>
    <row r="14" spans="1:11" x14ac:dyDescent="0.55000000000000004">
      <c r="A14" s="129">
        <v>1917</v>
      </c>
      <c r="B14" s="133">
        <v>166.15029000000001</v>
      </c>
      <c r="C14" s="133">
        <v>83.401549000000003</v>
      </c>
      <c r="D14" s="133">
        <v>96.418204000000003</v>
      </c>
      <c r="E14" s="133">
        <v>142.09519</v>
      </c>
      <c r="F14" s="133">
        <v>63.045715000000001</v>
      </c>
    </row>
    <row r="15" spans="1:11" x14ac:dyDescent="0.55000000000000004">
      <c r="A15" s="129">
        <v>1918</v>
      </c>
      <c r="B15" s="133">
        <v>166.39923999999999</v>
      </c>
      <c r="C15" s="133">
        <v>85.740808999999999</v>
      </c>
      <c r="D15" s="133">
        <v>123.43185</v>
      </c>
      <c r="E15" s="133">
        <v>136.37056000000001</v>
      </c>
      <c r="F15" s="133">
        <v>61.124273000000002</v>
      </c>
    </row>
    <row r="16" spans="1:11" x14ac:dyDescent="0.55000000000000004">
      <c r="A16" s="129">
        <v>1919</v>
      </c>
      <c r="B16" s="133">
        <v>151.68177</v>
      </c>
      <c r="C16" s="133">
        <v>87.477243000000001</v>
      </c>
      <c r="D16" s="133">
        <v>336.83591000000001</v>
      </c>
      <c r="E16" s="133">
        <v>128.75157999999999</v>
      </c>
      <c r="F16" s="133">
        <v>64.033265999999998</v>
      </c>
    </row>
    <row r="17" spans="1:6" x14ac:dyDescent="0.55000000000000004">
      <c r="A17" s="129">
        <v>1920</v>
      </c>
      <c r="B17" s="133">
        <v>190.93982</v>
      </c>
      <c r="C17" s="133">
        <v>87.897673999999995</v>
      </c>
      <c r="D17" s="133">
        <v>109.85809</v>
      </c>
      <c r="E17" s="133">
        <v>116.80475</v>
      </c>
      <c r="F17" s="133">
        <v>64.293965</v>
      </c>
    </row>
    <row r="18" spans="1:6" x14ac:dyDescent="0.55000000000000004">
      <c r="A18" s="129">
        <v>1921</v>
      </c>
      <c r="B18" s="133">
        <v>182.39812000000001</v>
      </c>
      <c r="C18" s="133">
        <v>91.455702000000002</v>
      </c>
      <c r="D18" s="133">
        <v>115.65324</v>
      </c>
      <c r="E18" s="133">
        <v>147.33001999999999</v>
      </c>
      <c r="F18" s="133">
        <v>64.233469999999997</v>
      </c>
    </row>
    <row r="19" spans="1:6" x14ac:dyDescent="0.55000000000000004">
      <c r="A19" s="129">
        <v>1922</v>
      </c>
      <c r="B19" s="133">
        <v>184.50960000000001</v>
      </c>
      <c r="C19" s="133">
        <v>94.454119000000006</v>
      </c>
      <c r="D19" s="133">
        <v>105.04677</v>
      </c>
      <c r="E19" s="133">
        <v>138.2251</v>
      </c>
      <c r="F19" s="133">
        <v>56.248766000000003</v>
      </c>
    </row>
    <row r="20" spans="1:6" x14ac:dyDescent="0.55000000000000004">
      <c r="A20" s="129">
        <v>1923</v>
      </c>
      <c r="B20" s="133">
        <v>182.82572999999999</v>
      </c>
      <c r="C20" s="133">
        <v>93.019987999999998</v>
      </c>
      <c r="D20" s="133">
        <v>142.74422999999999</v>
      </c>
      <c r="E20" s="133">
        <v>150.96427</v>
      </c>
      <c r="F20" s="133">
        <v>57.786208999999999</v>
      </c>
    </row>
    <row r="21" spans="1:6" x14ac:dyDescent="0.55000000000000004">
      <c r="A21" s="129">
        <v>1924</v>
      </c>
      <c r="B21" s="133">
        <v>182.95705000000001</v>
      </c>
      <c r="C21" s="133">
        <v>97.191630000000004</v>
      </c>
      <c r="D21" s="133">
        <v>117.97906999999999</v>
      </c>
      <c r="E21" s="133">
        <v>138.97301999999999</v>
      </c>
      <c r="F21" s="133">
        <v>61.897714999999998</v>
      </c>
    </row>
    <row r="22" spans="1:6" x14ac:dyDescent="0.55000000000000004">
      <c r="A22" s="129">
        <v>1925</v>
      </c>
      <c r="B22" s="133">
        <v>198.51158000000001</v>
      </c>
      <c r="C22" s="133">
        <v>97.050107999999994</v>
      </c>
      <c r="D22" s="133">
        <v>103.46511</v>
      </c>
      <c r="E22" s="133">
        <v>125.63982</v>
      </c>
      <c r="F22" s="133">
        <v>66.204203000000007</v>
      </c>
    </row>
    <row r="23" spans="1:6" x14ac:dyDescent="0.55000000000000004">
      <c r="A23" s="129">
        <v>1926</v>
      </c>
      <c r="B23" s="133">
        <v>201.93848</v>
      </c>
      <c r="C23" s="133">
        <v>98.971318999999994</v>
      </c>
      <c r="D23" s="133">
        <v>113.25397</v>
      </c>
      <c r="E23" s="133">
        <v>130.93803</v>
      </c>
      <c r="F23" s="133">
        <v>69.629971999999995</v>
      </c>
    </row>
    <row r="24" spans="1:6" x14ac:dyDescent="0.55000000000000004">
      <c r="A24" s="129">
        <v>1927</v>
      </c>
      <c r="B24" s="133">
        <v>212.95591999999999</v>
      </c>
      <c r="C24" s="133">
        <v>98.374443999999997</v>
      </c>
      <c r="D24" s="133">
        <v>116.05338</v>
      </c>
      <c r="E24" s="133">
        <v>121.06753</v>
      </c>
      <c r="F24" s="133">
        <v>70.990700000000004</v>
      </c>
    </row>
    <row r="25" spans="1:6" x14ac:dyDescent="0.55000000000000004">
      <c r="A25" s="129">
        <v>1928</v>
      </c>
      <c r="B25" s="133">
        <v>218.14604</v>
      </c>
      <c r="C25" s="133">
        <v>103.29725999999999</v>
      </c>
      <c r="D25" s="133">
        <v>120.87842000000001</v>
      </c>
      <c r="E25" s="133">
        <v>126.93980000000001</v>
      </c>
      <c r="F25" s="133">
        <v>67.690647999999996</v>
      </c>
    </row>
    <row r="26" spans="1:6" x14ac:dyDescent="0.55000000000000004">
      <c r="A26" s="129">
        <v>1929</v>
      </c>
      <c r="B26" s="133">
        <v>228.65544</v>
      </c>
      <c r="C26" s="133">
        <v>106.08548999999999</v>
      </c>
      <c r="D26" s="133">
        <v>129.21691000000001</v>
      </c>
      <c r="E26" s="133">
        <v>110.88694</v>
      </c>
      <c r="F26" s="133">
        <v>69.503746000000007</v>
      </c>
    </row>
    <row r="27" spans="1:6" x14ac:dyDescent="0.55000000000000004">
      <c r="A27" s="129">
        <v>1930</v>
      </c>
      <c r="B27" s="133">
        <v>215.25058999999999</v>
      </c>
      <c r="C27" s="133">
        <v>103.13027</v>
      </c>
      <c r="D27" s="133">
        <v>85.258482999999998</v>
      </c>
      <c r="E27" s="133">
        <v>105.12634</v>
      </c>
      <c r="F27" s="133">
        <v>68.005632000000006</v>
      </c>
    </row>
    <row r="28" spans="1:6" x14ac:dyDescent="0.55000000000000004">
      <c r="A28" s="129">
        <v>1931</v>
      </c>
      <c r="B28" s="133">
        <v>240.64966000000001</v>
      </c>
      <c r="C28" s="133">
        <v>109.38482</v>
      </c>
      <c r="D28" s="133">
        <v>101.38665</v>
      </c>
      <c r="E28" s="133">
        <v>91.442580000000007</v>
      </c>
      <c r="F28" s="133">
        <v>59.741056</v>
      </c>
    </row>
    <row r="29" spans="1:6" x14ac:dyDescent="0.55000000000000004">
      <c r="A29" s="129">
        <v>1932</v>
      </c>
      <c r="B29" s="133">
        <v>253.32989000000001</v>
      </c>
      <c r="C29" s="133">
        <v>112.89685</v>
      </c>
      <c r="D29" s="133">
        <v>85.543120999999999</v>
      </c>
      <c r="E29" s="133">
        <v>86.105705</v>
      </c>
      <c r="F29" s="133">
        <v>59.056075999999997</v>
      </c>
    </row>
    <row r="30" spans="1:6" x14ac:dyDescent="0.55000000000000004">
      <c r="A30" s="129">
        <v>1933</v>
      </c>
      <c r="B30" s="133">
        <v>270.12880999999999</v>
      </c>
      <c r="C30" s="133">
        <v>113.38200000000001</v>
      </c>
      <c r="D30" s="133">
        <v>101.46611</v>
      </c>
      <c r="E30" s="133">
        <v>79.957162999999994</v>
      </c>
      <c r="F30" s="133">
        <v>58.372802</v>
      </c>
    </row>
    <row r="31" spans="1:6" x14ac:dyDescent="0.55000000000000004">
      <c r="A31" s="129">
        <v>1934</v>
      </c>
      <c r="B31" s="133">
        <v>286.20420999999999</v>
      </c>
      <c r="C31" s="133">
        <v>114.98487</v>
      </c>
      <c r="D31" s="133">
        <v>109.47375</v>
      </c>
      <c r="E31" s="133">
        <v>84.553867999999994</v>
      </c>
      <c r="F31" s="133">
        <v>62.958637000000003</v>
      </c>
    </row>
    <row r="32" spans="1:6" x14ac:dyDescent="0.55000000000000004">
      <c r="A32" s="129">
        <v>1935</v>
      </c>
      <c r="B32" s="133">
        <v>302.28062999999997</v>
      </c>
      <c r="C32" s="133">
        <v>118.41753</v>
      </c>
      <c r="D32" s="133">
        <v>114.18037</v>
      </c>
      <c r="E32" s="133">
        <v>76.700068000000002</v>
      </c>
      <c r="F32" s="133">
        <v>63.839910000000003</v>
      </c>
    </row>
    <row r="33" spans="1:6" x14ac:dyDescent="0.55000000000000004">
      <c r="A33" s="129">
        <v>1936</v>
      </c>
      <c r="B33" s="133">
        <v>304.02454999999998</v>
      </c>
      <c r="C33" s="133">
        <v>122.0642</v>
      </c>
      <c r="D33" s="133">
        <v>100.00885</v>
      </c>
      <c r="E33" s="133">
        <v>77.746960999999999</v>
      </c>
      <c r="F33" s="133">
        <v>66.239821000000006</v>
      </c>
    </row>
    <row r="34" spans="1:6" x14ac:dyDescent="0.55000000000000004">
      <c r="A34" s="129">
        <v>1937</v>
      </c>
      <c r="B34" s="133">
        <v>318.49435</v>
      </c>
      <c r="C34" s="133">
        <v>123.09088</v>
      </c>
      <c r="D34" s="133">
        <v>93.042308000000006</v>
      </c>
      <c r="E34" s="133">
        <v>72.034642000000005</v>
      </c>
      <c r="F34" s="133">
        <v>69.796360000000007</v>
      </c>
    </row>
    <row r="35" spans="1:6" x14ac:dyDescent="0.55000000000000004">
      <c r="A35" s="129">
        <v>1938</v>
      </c>
      <c r="B35" s="133">
        <v>332.57472999999999</v>
      </c>
      <c r="C35" s="133">
        <v>124.96738000000001</v>
      </c>
      <c r="D35" s="133">
        <v>98.556229000000002</v>
      </c>
      <c r="E35" s="133">
        <v>68.738585</v>
      </c>
      <c r="F35" s="133">
        <v>68.245731000000006</v>
      </c>
    </row>
    <row r="36" spans="1:6" x14ac:dyDescent="0.55000000000000004">
      <c r="A36" s="129">
        <v>1939</v>
      </c>
      <c r="B36" s="133">
        <v>354.99009999999998</v>
      </c>
      <c r="C36" s="133">
        <v>126.32395</v>
      </c>
      <c r="D36" s="133">
        <v>98.969545999999994</v>
      </c>
      <c r="E36" s="133">
        <v>71.729957999999996</v>
      </c>
      <c r="F36" s="133">
        <v>76.494732999999997</v>
      </c>
    </row>
    <row r="37" spans="1:6" x14ac:dyDescent="0.55000000000000004">
      <c r="A37" s="129">
        <v>1940</v>
      </c>
      <c r="B37" s="133">
        <v>356.21848</v>
      </c>
      <c r="C37" s="133">
        <v>127.55167</v>
      </c>
      <c r="D37" s="133">
        <v>87.747709</v>
      </c>
      <c r="E37" s="133">
        <v>69.720860999999999</v>
      </c>
      <c r="F37" s="133">
        <v>68.442361000000005</v>
      </c>
    </row>
    <row r="38" spans="1:6" x14ac:dyDescent="0.55000000000000004">
      <c r="A38" s="129">
        <v>1941</v>
      </c>
      <c r="B38" s="133">
        <v>378.90827999999999</v>
      </c>
      <c r="C38" s="133">
        <v>129.35484</v>
      </c>
      <c r="D38" s="133">
        <v>90.352887999999993</v>
      </c>
      <c r="E38" s="133">
        <v>71.899744999999996</v>
      </c>
      <c r="F38" s="133">
        <v>62.462201</v>
      </c>
    </row>
    <row r="39" spans="1:6" x14ac:dyDescent="0.55000000000000004">
      <c r="A39" s="129">
        <v>1942</v>
      </c>
      <c r="B39" s="133">
        <v>412.04896000000002</v>
      </c>
      <c r="C39" s="133">
        <v>127.88446999999999</v>
      </c>
      <c r="D39" s="133">
        <v>96.982187999999994</v>
      </c>
      <c r="E39" s="133">
        <v>77.652597</v>
      </c>
      <c r="F39" s="133">
        <v>60.272675</v>
      </c>
    </row>
    <row r="40" spans="1:6" x14ac:dyDescent="0.55000000000000004">
      <c r="A40" s="129">
        <v>1943</v>
      </c>
      <c r="B40" s="133">
        <v>411.68502999999998</v>
      </c>
      <c r="C40" s="133">
        <v>133.31214</v>
      </c>
      <c r="D40" s="133">
        <v>89.469100999999995</v>
      </c>
      <c r="E40" s="133">
        <v>71.016876999999994</v>
      </c>
      <c r="F40" s="133">
        <v>53.767156</v>
      </c>
    </row>
    <row r="41" spans="1:6" x14ac:dyDescent="0.55000000000000004">
      <c r="A41" s="129">
        <v>1944</v>
      </c>
      <c r="B41" s="133">
        <v>396.54158000000001</v>
      </c>
      <c r="C41" s="133">
        <v>127.93959</v>
      </c>
      <c r="D41" s="133">
        <v>74.353256999999999</v>
      </c>
      <c r="E41" s="133">
        <v>56.076172999999997</v>
      </c>
      <c r="F41" s="133">
        <v>52.943348999999998</v>
      </c>
    </row>
    <row r="42" spans="1:6" x14ac:dyDescent="0.55000000000000004">
      <c r="A42" s="129">
        <v>1945</v>
      </c>
      <c r="B42" s="133">
        <v>409.91923000000003</v>
      </c>
      <c r="C42" s="133">
        <v>130.98474999999999</v>
      </c>
      <c r="D42" s="133">
        <v>69.821556999999999</v>
      </c>
      <c r="E42" s="133">
        <v>54.101222</v>
      </c>
      <c r="F42" s="133">
        <v>50.340246</v>
      </c>
    </row>
    <row r="43" spans="1:6" x14ac:dyDescent="0.55000000000000004">
      <c r="A43" s="129">
        <v>1946</v>
      </c>
      <c r="B43" s="133">
        <v>433.05515000000003</v>
      </c>
      <c r="C43" s="133">
        <v>132.93861000000001</v>
      </c>
      <c r="D43" s="133">
        <v>75.940040999999994</v>
      </c>
      <c r="E43" s="133">
        <v>53.167406</v>
      </c>
      <c r="F43" s="133">
        <v>62.330041999999999</v>
      </c>
    </row>
    <row r="44" spans="1:6" x14ac:dyDescent="0.55000000000000004">
      <c r="A44" s="129">
        <v>1947</v>
      </c>
      <c r="B44" s="133">
        <v>425.35028999999997</v>
      </c>
      <c r="C44" s="133">
        <v>135.92105000000001</v>
      </c>
      <c r="D44" s="133">
        <v>70.150672</v>
      </c>
      <c r="E44" s="133">
        <v>48.618623999999997</v>
      </c>
      <c r="F44" s="133">
        <v>62.920547999999997</v>
      </c>
    </row>
    <row r="45" spans="1:6" x14ac:dyDescent="0.55000000000000004">
      <c r="A45" s="129">
        <v>1948</v>
      </c>
      <c r="B45" s="133">
        <v>446.27499</v>
      </c>
      <c r="C45" s="133">
        <v>136.52107000000001</v>
      </c>
      <c r="D45" s="133">
        <v>80.726971000000006</v>
      </c>
      <c r="E45" s="133">
        <v>48.075550999999997</v>
      </c>
      <c r="F45" s="133">
        <v>62.059750999999999</v>
      </c>
    </row>
    <row r="46" spans="1:6" x14ac:dyDescent="0.55000000000000004">
      <c r="A46" s="129">
        <v>1949</v>
      </c>
      <c r="B46" s="133">
        <v>436.17304000000001</v>
      </c>
      <c r="C46" s="133">
        <v>135.99979999999999</v>
      </c>
      <c r="D46" s="133">
        <v>65.477169000000004</v>
      </c>
      <c r="E46" s="133">
        <v>42.728341999999998</v>
      </c>
      <c r="F46" s="133">
        <v>61.316878000000003</v>
      </c>
    </row>
    <row r="47" spans="1:6" x14ac:dyDescent="0.55000000000000004">
      <c r="A47" s="129">
        <v>1950</v>
      </c>
      <c r="B47" s="133">
        <v>464.73156</v>
      </c>
      <c r="C47" s="133">
        <v>132.38045</v>
      </c>
      <c r="D47" s="133">
        <v>67.125581999999994</v>
      </c>
      <c r="E47" s="133">
        <v>36.766233999999997</v>
      </c>
      <c r="F47" s="133">
        <v>64.582391000000001</v>
      </c>
    </row>
    <row r="48" spans="1:6" x14ac:dyDescent="0.55000000000000004">
      <c r="A48" s="129">
        <v>1951</v>
      </c>
      <c r="B48" s="133">
        <v>479.70125000000002</v>
      </c>
      <c r="C48" s="133">
        <v>130.53183999999999</v>
      </c>
      <c r="D48" s="133">
        <v>68.940950000000001</v>
      </c>
      <c r="E48" s="133">
        <v>37.795219000000003</v>
      </c>
      <c r="F48" s="133">
        <v>70.353966999999997</v>
      </c>
    </row>
    <row r="49" spans="1:6" x14ac:dyDescent="0.55000000000000004">
      <c r="A49" s="129">
        <v>1952</v>
      </c>
      <c r="B49" s="133">
        <v>481.01661999999999</v>
      </c>
      <c r="C49" s="133">
        <v>133.21369000000001</v>
      </c>
      <c r="D49" s="133">
        <v>60.371678000000003</v>
      </c>
      <c r="E49" s="133">
        <v>29.410062</v>
      </c>
      <c r="F49" s="133">
        <v>70.375731000000002</v>
      </c>
    </row>
    <row r="50" spans="1:6" x14ac:dyDescent="0.55000000000000004">
      <c r="A50" s="129">
        <v>1953</v>
      </c>
      <c r="B50" s="133">
        <v>465.13448</v>
      </c>
      <c r="C50" s="133">
        <v>134.78837999999999</v>
      </c>
      <c r="D50" s="133">
        <v>55.982213000000002</v>
      </c>
      <c r="E50" s="133">
        <v>25.342303000000001</v>
      </c>
      <c r="F50" s="133">
        <v>67.961385000000007</v>
      </c>
    </row>
    <row r="51" spans="1:6" x14ac:dyDescent="0.55000000000000004">
      <c r="A51" s="129">
        <v>1954</v>
      </c>
      <c r="B51" s="133">
        <v>469.73793999999998</v>
      </c>
      <c r="C51" s="133">
        <v>133.26657</v>
      </c>
      <c r="D51" s="133">
        <v>61.837200000000003</v>
      </c>
      <c r="E51" s="133">
        <v>22.711846000000001</v>
      </c>
      <c r="F51" s="133">
        <v>67.289823999999996</v>
      </c>
    </row>
    <row r="52" spans="1:6" x14ac:dyDescent="0.55000000000000004">
      <c r="A52" s="129">
        <v>1955</v>
      </c>
      <c r="B52" s="133">
        <v>462.23246</v>
      </c>
      <c r="C52" s="133">
        <v>132.41736</v>
      </c>
      <c r="D52" s="133">
        <v>58.664955999999997</v>
      </c>
      <c r="E52" s="133">
        <v>18.935400000000001</v>
      </c>
      <c r="F52" s="133">
        <v>67.121753999999996</v>
      </c>
    </row>
    <row r="53" spans="1:6" x14ac:dyDescent="0.55000000000000004">
      <c r="A53" s="129">
        <v>1956</v>
      </c>
      <c r="B53" s="133">
        <v>478.09665000000001</v>
      </c>
      <c r="C53" s="133">
        <v>133.32980000000001</v>
      </c>
      <c r="D53" s="133">
        <v>64.654394999999994</v>
      </c>
      <c r="E53" s="133">
        <v>18.025569000000001</v>
      </c>
      <c r="F53" s="133">
        <v>67.115803</v>
      </c>
    </row>
    <row r="54" spans="1:6" x14ac:dyDescent="0.55000000000000004">
      <c r="A54" s="129">
        <v>1957</v>
      </c>
      <c r="B54" s="133">
        <v>451.22507999999999</v>
      </c>
      <c r="C54" s="133">
        <v>134.32293999999999</v>
      </c>
      <c r="D54" s="133">
        <v>66.077466999999999</v>
      </c>
      <c r="E54" s="133">
        <v>14.729984999999999</v>
      </c>
      <c r="F54" s="133">
        <v>69.013091000000003</v>
      </c>
    </row>
    <row r="55" spans="1:6" x14ac:dyDescent="0.55000000000000004">
      <c r="A55" s="129">
        <v>1958</v>
      </c>
      <c r="B55" s="133">
        <v>446.74063000000001</v>
      </c>
      <c r="C55" s="133">
        <v>131.13670999999999</v>
      </c>
      <c r="D55" s="133">
        <v>55.646996999999999</v>
      </c>
      <c r="E55" s="133">
        <v>14.041290999999999</v>
      </c>
      <c r="F55" s="133">
        <v>65.421036000000001</v>
      </c>
    </row>
    <row r="56" spans="1:6" x14ac:dyDescent="0.55000000000000004">
      <c r="A56" s="129">
        <v>1959</v>
      </c>
      <c r="B56" s="133">
        <v>464.18200999999999</v>
      </c>
      <c r="C56" s="133">
        <v>133.92465999999999</v>
      </c>
      <c r="D56" s="133">
        <v>71.526589999999999</v>
      </c>
      <c r="E56" s="133">
        <v>13.633108999999999</v>
      </c>
      <c r="F56" s="133">
        <v>65.361362</v>
      </c>
    </row>
    <row r="57" spans="1:6" x14ac:dyDescent="0.55000000000000004">
      <c r="A57" s="129">
        <v>1960</v>
      </c>
      <c r="B57" s="133">
        <v>464.49635000000001</v>
      </c>
      <c r="C57" s="133">
        <v>131.71776</v>
      </c>
      <c r="D57" s="133">
        <v>57.459854</v>
      </c>
      <c r="E57" s="133">
        <v>12.282238</v>
      </c>
      <c r="F57" s="133">
        <v>64.700729999999993</v>
      </c>
    </row>
    <row r="58" spans="1:6" x14ac:dyDescent="0.55000000000000004">
      <c r="A58" s="129">
        <v>1961</v>
      </c>
      <c r="B58" s="133">
        <v>454.30234999999999</v>
      </c>
      <c r="C58" s="133">
        <v>132.41087999999999</v>
      </c>
      <c r="D58" s="133">
        <v>54.014960000000002</v>
      </c>
      <c r="E58" s="133">
        <v>11.619497000000001</v>
      </c>
      <c r="F58" s="133">
        <v>65.111056000000005</v>
      </c>
    </row>
    <row r="59" spans="1:6" x14ac:dyDescent="0.55000000000000004">
      <c r="A59" s="129">
        <v>1962</v>
      </c>
      <c r="B59" s="133">
        <v>472.95920999999998</v>
      </c>
      <c r="C59" s="133">
        <v>133.50778</v>
      </c>
      <c r="D59" s="133">
        <v>59.118732999999999</v>
      </c>
      <c r="E59" s="133">
        <v>11.569553000000001</v>
      </c>
      <c r="F59" s="133">
        <v>67.922060000000002</v>
      </c>
    </row>
    <row r="60" spans="1:6" x14ac:dyDescent="0.55000000000000004">
      <c r="A60" s="129">
        <v>1963</v>
      </c>
      <c r="B60" s="133">
        <v>475.87306999999998</v>
      </c>
      <c r="C60" s="133">
        <v>137.51845</v>
      </c>
      <c r="D60" s="133">
        <v>58.834316000000001</v>
      </c>
      <c r="E60" s="133">
        <v>10.07619</v>
      </c>
      <c r="F60" s="133">
        <v>66.306650000000005</v>
      </c>
    </row>
    <row r="61" spans="1:6" x14ac:dyDescent="0.55000000000000004">
      <c r="A61" s="129">
        <v>1964</v>
      </c>
      <c r="B61" s="133">
        <v>494.95576</v>
      </c>
      <c r="C61" s="133">
        <v>138.27146999999999</v>
      </c>
      <c r="D61" s="133">
        <v>69.801107999999999</v>
      </c>
      <c r="E61" s="133">
        <v>9.6299094000000007</v>
      </c>
      <c r="F61" s="133">
        <v>69.855057000000002</v>
      </c>
    </row>
    <row r="62" spans="1:6" x14ac:dyDescent="0.55000000000000004">
      <c r="A62" s="129">
        <v>1965</v>
      </c>
      <c r="B62" s="133">
        <v>486.32825000000003</v>
      </c>
      <c r="C62" s="133">
        <v>135.34199000000001</v>
      </c>
      <c r="D62" s="133">
        <v>63.337125</v>
      </c>
      <c r="E62" s="133">
        <v>8.3855778999999995</v>
      </c>
      <c r="F62" s="133">
        <v>70.320697999999993</v>
      </c>
    </row>
    <row r="63" spans="1:6" x14ac:dyDescent="0.55000000000000004">
      <c r="A63" s="129">
        <v>1966</v>
      </c>
      <c r="B63" s="133">
        <v>495.24556999999999</v>
      </c>
      <c r="C63" s="133">
        <v>138.03183999999999</v>
      </c>
      <c r="D63" s="133">
        <v>71.046177999999998</v>
      </c>
      <c r="E63" s="133">
        <v>8.2848413000000001</v>
      </c>
      <c r="F63" s="133">
        <v>69.227134000000007</v>
      </c>
    </row>
    <row r="64" spans="1:6" x14ac:dyDescent="0.55000000000000004">
      <c r="A64" s="129">
        <v>1967</v>
      </c>
      <c r="B64" s="133">
        <v>476.81691999999998</v>
      </c>
      <c r="C64" s="133">
        <v>138.86678000000001</v>
      </c>
      <c r="D64" s="133">
        <v>61.733637000000002</v>
      </c>
      <c r="E64" s="133">
        <v>8.2803079999999998</v>
      </c>
      <c r="F64" s="133">
        <v>72.548040999999998</v>
      </c>
    </row>
    <row r="65" spans="1:6" x14ac:dyDescent="0.55000000000000004">
      <c r="A65" s="129">
        <v>1968</v>
      </c>
      <c r="B65" s="133">
        <v>507.38488999999998</v>
      </c>
      <c r="C65" s="133">
        <v>143.68826999999999</v>
      </c>
      <c r="D65" s="133">
        <v>63.904015999999999</v>
      </c>
      <c r="E65" s="133">
        <v>8.0691935000000008</v>
      </c>
      <c r="F65" s="133">
        <v>70.216139999999996</v>
      </c>
    </row>
    <row r="66" spans="1:6" x14ac:dyDescent="0.55000000000000004">
      <c r="A66" s="129">
        <v>1969</v>
      </c>
      <c r="B66" s="133">
        <v>477.24808999999999</v>
      </c>
      <c r="C66" s="133">
        <v>142.67292</v>
      </c>
      <c r="D66" s="133">
        <v>60.066799000000003</v>
      </c>
      <c r="E66" s="133">
        <v>7.4940794000000004</v>
      </c>
      <c r="F66" s="133">
        <v>68.009382000000002</v>
      </c>
    </row>
    <row r="67" spans="1:6" x14ac:dyDescent="0.55000000000000004">
      <c r="A67" s="129">
        <v>1970</v>
      </c>
      <c r="B67" s="133">
        <v>490.71949999999998</v>
      </c>
      <c r="C67" s="133">
        <v>146.01016000000001</v>
      </c>
      <c r="D67" s="133">
        <v>72.597318999999999</v>
      </c>
      <c r="E67" s="133">
        <v>7.5315719999999997</v>
      </c>
      <c r="F67" s="133">
        <v>70.966278000000003</v>
      </c>
    </row>
    <row r="68" spans="1:6" x14ac:dyDescent="0.55000000000000004">
      <c r="A68" s="129">
        <v>1971</v>
      </c>
      <c r="B68" s="133">
        <v>463.84611000000001</v>
      </c>
      <c r="C68" s="133">
        <v>141.27669</v>
      </c>
      <c r="D68" s="133">
        <v>58.726903</v>
      </c>
      <c r="E68" s="133">
        <v>6.9945776999999998</v>
      </c>
      <c r="F68" s="133">
        <v>68.445845000000006</v>
      </c>
    </row>
    <row r="69" spans="1:6" x14ac:dyDescent="0.55000000000000004">
      <c r="A69" s="129">
        <v>1972</v>
      </c>
      <c r="B69" s="133">
        <v>449.00412</v>
      </c>
      <c r="C69" s="133">
        <v>142.17135999999999</v>
      </c>
      <c r="D69" s="133">
        <v>57.886308999999997</v>
      </c>
      <c r="E69" s="133">
        <v>6.0509646000000004</v>
      </c>
      <c r="F69" s="133">
        <v>65.162499999999994</v>
      </c>
    </row>
    <row r="70" spans="1:6" x14ac:dyDescent="0.55000000000000004">
      <c r="A70" s="129">
        <v>1973</v>
      </c>
      <c r="B70" s="133">
        <v>444.37655000000001</v>
      </c>
      <c r="C70" s="133">
        <v>144.67729</v>
      </c>
      <c r="D70" s="133">
        <v>56.551361</v>
      </c>
      <c r="E70" s="133">
        <v>5.8202657999999996</v>
      </c>
      <c r="F70" s="133">
        <v>64.985562999999999</v>
      </c>
    </row>
    <row r="71" spans="1:6" x14ac:dyDescent="0.55000000000000004">
      <c r="A71" s="129">
        <v>1974</v>
      </c>
      <c r="B71" s="133">
        <v>455.69448999999997</v>
      </c>
      <c r="C71" s="133">
        <v>146.33555000000001</v>
      </c>
      <c r="D71" s="133">
        <v>64.120637000000002</v>
      </c>
      <c r="E71" s="133">
        <v>5.5893316000000004</v>
      </c>
      <c r="F71" s="133">
        <v>64.769204000000002</v>
      </c>
    </row>
    <row r="72" spans="1:6" x14ac:dyDescent="0.55000000000000004">
      <c r="A72" s="129">
        <v>1975</v>
      </c>
      <c r="B72" s="133">
        <v>423.16289999999998</v>
      </c>
      <c r="C72" s="133">
        <v>147.11010999999999</v>
      </c>
      <c r="D72" s="133">
        <v>50.629832</v>
      </c>
      <c r="E72" s="133">
        <v>5.0888954999999996</v>
      </c>
      <c r="F72" s="133">
        <v>62.715058999999997</v>
      </c>
    </row>
    <row r="73" spans="1:6" x14ac:dyDescent="0.55000000000000004">
      <c r="A73" s="129">
        <v>1976</v>
      </c>
      <c r="B73" s="133">
        <v>429.00053000000003</v>
      </c>
      <c r="C73" s="133">
        <v>150.51575</v>
      </c>
      <c r="D73" s="133">
        <v>62.630571000000003</v>
      </c>
      <c r="E73" s="133">
        <v>4.6461636000000004</v>
      </c>
      <c r="F73" s="133">
        <v>60.457135000000001</v>
      </c>
    </row>
    <row r="74" spans="1:6" x14ac:dyDescent="0.55000000000000004">
      <c r="A74" s="129">
        <v>1977</v>
      </c>
      <c r="B74" s="133">
        <v>406.46877999999998</v>
      </c>
      <c r="C74" s="133">
        <v>151.23764</v>
      </c>
      <c r="D74" s="133">
        <v>51.415443000000003</v>
      </c>
      <c r="E74" s="133">
        <v>4.3192636000000002</v>
      </c>
      <c r="F74" s="133">
        <v>61.392730999999998</v>
      </c>
    </row>
    <row r="75" spans="1:6" x14ac:dyDescent="0.55000000000000004">
      <c r="A75" s="129">
        <v>1978</v>
      </c>
      <c r="B75" s="133">
        <v>396.41332</v>
      </c>
      <c r="C75" s="133">
        <v>153.12772000000001</v>
      </c>
      <c r="D75" s="133">
        <v>52.168444999999998</v>
      </c>
      <c r="E75" s="133">
        <v>4.1158124000000003</v>
      </c>
      <c r="F75" s="133">
        <v>59.856865999999997</v>
      </c>
    </row>
    <row r="76" spans="1:6" x14ac:dyDescent="0.55000000000000004">
      <c r="A76" s="129">
        <v>1979</v>
      </c>
      <c r="B76" s="133">
        <v>382.77098999999998</v>
      </c>
      <c r="C76" s="133">
        <v>154.01223999999999</v>
      </c>
      <c r="D76" s="133">
        <v>49.422251000000003</v>
      </c>
      <c r="E76" s="133">
        <v>3.4652066000000001</v>
      </c>
      <c r="F76" s="133">
        <v>58.364274999999999</v>
      </c>
    </row>
    <row r="77" spans="1:6" x14ac:dyDescent="0.55000000000000004">
      <c r="A77" s="129">
        <v>1980</v>
      </c>
      <c r="B77" s="133">
        <v>379.48723000000001</v>
      </c>
      <c r="C77" s="133">
        <v>160.32955999999999</v>
      </c>
      <c r="D77" s="133">
        <v>50.553386000000003</v>
      </c>
      <c r="E77" s="133">
        <v>3.5861668999999998</v>
      </c>
      <c r="F77" s="133">
        <v>56.153793999999998</v>
      </c>
    </row>
    <row r="78" spans="1:6" x14ac:dyDescent="0.55000000000000004">
      <c r="A78" s="129">
        <v>1981</v>
      </c>
      <c r="B78" s="133">
        <v>375.55466999999999</v>
      </c>
      <c r="C78" s="133">
        <v>161.08411000000001</v>
      </c>
      <c r="D78" s="133">
        <v>49.151459000000003</v>
      </c>
      <c r="E78" s="133">
        <v>3.6520171000000001</v>
      </c>
      <c r="F78" s="133">
        <v>52.850383000000001</v>
      </c>
    </row>
    <row r="79" spans="1:6" x14ac:dyDescent="0.55000000000000004">
      <c r="A79" s="129">
        <v>1982</v>
      </c>
      <c r="B79" s="133">
        <v>379.90688999999998</v>
      </c>
      <c r="C79" s="133">
        <v>165.65194</v>
      </c>
      <c r="D79" s="133">
        <v>58.679234999999998</v>
      </c>
      <c r="E79" s="133">
        <v>3.5365600000000001</v>
      </c>
      <c r="F79" s="133">
        <v>54.622399000000001</v>
      </c>
    </row>
    <row r="80" spans="1:6" x14ac:dyDescent="0.55000000000000004">
      <c r="A80" s="129">
        <v>1983</v>
      </c>
      <c r="B80" s="133">
        <v>355.09208000000001</v>
      </c>
      <c r="C80" s="133">
        <v>167.89585</v>
      </c>
      <c r="D80" s="133">
        <v>50.514919999999996</v>
      </c>
      <c r="E80" s="133">
        <v>3.7353496000000002</v>
      </c>
      <c r="F80" s="133">
        <v>49.306615000000001</v>
      </c>
    </row>
    <row r="81" spans="1:6" x14ac:dyDescent="0.55000000000000004">
      <c r="A81" s="129">
        <v>1984</v>
      </c>
      <c r="B81" s="133">
        <v>348.46677</v>
      </c>
      <c r="C81" s="133">
        <v>167.56111000000001</v>
      </c>
      <c r="D81" s="133">
        <v>50.078978999999997</v>
      </c>
      <c r="E81" s="133">
        <v>3.3184866</v>
      </c>
      <c r="F81" s="133">
        <v>46.542256000000002</v>
      </c>
    </row>
    <row r="82" spans="1:6" x14ac:dyDescent="0.55000000000000004">
      <c r="A82" s="129">
        <v>1985</v>
      </c>
      <c r="B82" s="133">
        <v>364.37081000000001</v>
      </c>
      <c r="C82" s="133">
        <v>177.01702</v>
      </c>
      <c r="D82" s="133">
        <v>58.042937000000002</v>
      </c>
      <c r="E82" s="133">
        <v>3.9459569999999999</v>
      </c>
      <c r="F82" s="133">
        <v>49.523977000000002</v>
      </c>
    </row>
    <row r="83" spans="1:6" x14ac:dyDescent="0.55000000000000004">
      <c r="A83" s="129">
        <v>1986</v>
      </c>
      <c r="B83" s="133">
        <v>345.01056999999997</v>
      </c>
      <c r="C83" s="133">
        <v>175.77341000000001</v>
      </c>
      <c r="D83" s="133">
        <v>49.443294999999999</v>
      </c>
      <c r="E83" s="133">
        <v>3.7332185</v>
      </c>
      <c r="F83" s="133">
        <v>48.868952999999998</v>
      </c>
    </row>
    <row r="84" spans="1:6" x14ac:dyDescent="0.55000000000000004">
      <c r="A84" s="129">
        <v>1987</v>
      </c>
      <c r="B84" s="133">
        <v>342.34156000000002</v>
      </c>
      <c r="C84" s="133">
        <v>175.58546999999999</v>
      </c>
      <c r="D84" s="133">
        <v>52.207734000000002</v>
      </c>
      <c r="E84" s="133">
        <v>3.9596962000000002</v>
      </c>
      <c r="F84" s="133">
        <v>49.606876999999997</v>
      </c>
    </row>
    <row r="85" spans="1:6" x14ac:dyDescent="0.55000000000000004">
      <c r="A85" s="129">
        <v>1988</v>
      </c>
      <c r="B85" s="133">
        <v>333.16872000000001</v>
      </c>
      <c r="C85" s="133">
        <v>180.78093000000001</v>
      </c>
      <c r="D85" s="133">
        <v>54.657091000000001</v>
      </c>
      <c r="E85" s="133">
        <v>4.4337812999999997</v>
      </c>
      <c r="F85" s="133">
        <v>51.269755000000004</v>
      </c>
    </row>
    <row r="86" spans="1:6" x14ac:dyDescent="0.55000000000000004">
      <c r="A86" s="129">
        <v>1989</v>
      </c>
      <c r="B86" s="133">
        <v>337.97784000000001</v>
      </c>
      <c r="C86" s="133">
        <v>180.93996999999999</v>
      </c>
      <c r="D86" s="133">
        <v>63.106563000000001</v>
      </c>
      <c r="E86" s="133">
        <v>4.5258782999999996</v>
      </c>
      <c r="F86" s="133">
        <v>48.595205</v>
      </c>
    </row>
    <row r="87" spans="1:6" x14ac:dyDescent="0.55000000000000004">
      <c r="A87" s="129">
        <v>1990</v>
      </c>
      <c r="B87" s="133">
        <v>318.10485</v>
      </c>
      <c r="C87" s="133">
        <v>180.15687</v>
      </c>
      <c r="D87" s="133">
        <v>52.744990000000001</v>
      </c>
      <c r="E87" s="133">
        <v>4.7055024000000003</v>
      </c>
      <c r="F87" s="133">
        <v>46.498333000000002</v>
      </c>
    </row>
    <row r="88" spans="1:6" x14ac:dyDescent="0.55000000000000004">
      <c r="A88" s="129">
        <v>1991</v>
      </c>
      <c r="B88" s="133">
        <v>306.69920000000002</v>
      </c>
      <c r="C88" s="133">
        <v>182.87974</v>
      </c>
      <c r="D88" s="133">
        <v>51.527316999999996</v>
      </c>
      <c r="E88" s="133">
        <v>4.8021190999999996</v>
      </c>
      <c r="F88" s="133">
        <v>44.567137000000002</v>
      </c>
    </row>
    <row r="89" spans="1:6" x14ac:dyDescent="0.55000000000000004">
      <c r="A89" s="129">
        <v>1992</v>
      </c>
      <c r="B89" s="133">
        <v>314.16640999999998</v>
      </c>
      <c r="C89" s="133">
        <v>185.39777000000001</v>
      </c>
      <c r="D89" s="133">
        <v>57.601751999999998</v>
      </c>
      <c r="E89" s="133">
        <v>5.1148159</v>
      </c>
      <c r="F89" s="133">
        <v>42.846595000000001</v>
      </c>
    </row>
    <row r="90" spans="1:6" x14ac:dyDescent="0.55000000000000004">
      <c r="A90" s="129">
        <v>1993</v>
      </c>
      <c r="B90" s="133">
        <v>301.90291999999999</v>
      </c>
      <c r="C90" s="133">
        <v>188.12792999999999</v>
      </c>
      <c r="D90" s="133">
        <v>52.424726999999997</v>
      </c>
      <c r="E90" s="133">
        <v>5.2906728999999997</v>
      </c>
      <c r="F90" s="133">
        <v>39.813305999999997</v>
      </c>
    </row>
    <row r="91" spans="1:6" x14ac:dyDescent="0.55000000000000004">
      <c r="A91" s="129">
        <v>1994</v>
      </c>
      <c r="B91" s="133">
        <v>308.26485000000002</v>
      </c>
      <c r="C91" s="133">
        <v>192.10953000000001</v>
      </c>
      <c r="D91" s="133">
        <v>55.926639999999999</v>
      </c>
      <c r="E91" s="133">
        <v>5.8521349000000003</v>
      </c>
      <c r="F91" s="133">
        <v>40.375238000000003</v>
      </c>
    </row>
    <row r="92" spans="1:6" x14ac:dyDescent="0.55000000000000004">
      <c r="A92" s="129">
        <v>1995</v>
      </c>
      <c r="B92" s="133">
        <v>296.62509999999997</v>
      </c>
      <c r="C92" s="133">
        <v>190.88156000000001</v>
      </c>
      <c r="D92" s="133">
        <v>52.380237999999999</v>
      </c>
      <c r="E92" s="133">
        <v>5.9428326</v>
      </c>
      <c r="F92" s="133">
        <v>41.177720999999998</v>
      </c>
    </row>
    <row r="93" spans="1:6" x14ac:dyDescent="0.55000000000000004">
      <c r="A93" s="129">
        <v>1996</v>
      </c>
      <c r="B93" s="133">
        <v>296.24520999999999</v>
      </c>
      <c r="C93" s="133">
        <v>193.42908</v>
      </c>
      <c r="D93" s="133">
        <v>56.483575000000002</v>
      </c>
      <c r="E93" s="133">
        <v>8.9877692000000007</v>
      </c>
      <c r="F93" s="133">
        <v>41.465550999999998</v>
      </c>
    </row>
    <row r="94" spans="1:6" x14ac:dyDescent="0.55000000000000004">
      <c r="A94" s="129">
        <v>1997</v>
      </c>
      <c r="B94" s="133">
        <v>291.13549999999998</v>
      </c>
      <c r="C94" s="133">
        <v>191.94989000000001</v>
      </c>
      <c r="D94" s="133">
        <v>56.174233999999998</v>
      </c>
      <c r="E94" s="133">
        <v>8.2613958000000007</v>
      </c>
      <c r="F94" s="133">
        <v>42.685687000000001</v>
      </c>
    </row>
    <row r="95" spans="1:6" x14ac:dyDescent="0.55000000000000004">
      <c r="A95" s="129">
        <v>1998</v>
      </c>
      <c r="B95" s="133">
        <v>278.31124999999997</v>
      </c>
      <c r="C95" s="133">
        <v>191.36821</v>
      </c>
      <c r="D95" s="133">
        <v>51.667104999999999</v>
      </c>
      <c r="E95" s="133">
        <v>7.8140181999999996</v>
      </c>
      <c r="F95" s="133">
        <v>44.148665000000001</v>
      </c>
    </row>
    <row r="96" spans="1:6" x14ac:dyDescent="0.55000000000000004">
      <c r="A96" s="129">
        <v>1999</v>
      </c>
      <c r="B96" s="133">
        <v>272.71039999999999</v>
      </c>
      <c r="C96" s="133">
        <v>190.59907000000001</v>
      </c>
      <c r="D96" s="133">
        <v>51.099643999999998</v>
      </c>
      <c r="E96" s="133">
        <v>8.5210370999999991</v>
      </c>
      <c r="F96" s="133">
        <v>44.444411000000002</v>
      </c>
    </row>
    <row r="97" spans="1:6" x14ac:dyDescent="0.55000000000000004">
      <c r="A97" s="129">
        <v>2000</v>
      </c>
      <c r="B97" s="133">
        <v>261.11470000000003</v>
      </c>
      <c r="C97" s="133">
        <v>191.15234000000001</v>
      </c>
      <c r="D97" s="133">
        <v>57.318375000000003</v>
      </c>
      <c r="E97" s="133">
        <v>8.6500453000000004</v>
      </c>
      <c r="F97" s="133">
        <v>42.556541000000003</v>
      </c>
    </row>
    <row r="98" spans="1:6" x14ac:dyDescent="0.55000000000000004">
      <c r="A98" s="129">
        <v>2001</v>
      </c>
      <c r="B98" s="133">
        <v>255.91058000000001</v>
      </c>
      <c r="C98" s="133">
        <v>194.53998000000001</v>
      </c>
      <c r="D98" s="133">
        <v>55.129260000000002</v>
      </c>
      <c r="E98" s="133">
        <v>8.6901478000000001</v>
      </c>
      <c r="F98" s="133">
        <v>40.861853000000004</v>
      </c>
    </row>
    <row r="99" spans="1:6" x14ac:dyDescent="0.55000000000000004">
      <c r="A99" s="129">
        <v>2002</v>
      </c>
      <c r="B99" s="133">
        <v>257.98131999999998</v>
      </c>
      <c r="C99" s="133">
        <v>197.10482999999999</v>
      </c>
      <c r="D99" s="133">
        <v>59.850599000000003</v>
      </c>
      <c r="E99" s="133">
        <v>9.1817425999999998</v>
      </c>
      <c r="F99" s="133">
        <v>40.112417000000001</v>
      </c>
    </row>
    <row r="100" spans="1:6" x14ac:dyDescent="0.55000000000000004">
      <c r="A100" s="129">
        <v>2003</v>
      </c>
      <c r="B100" s="133">
        <v>247.63273000000001</v>
      </c>
      <c r="C100" s="133">
        <v>194.67832000000001</v>
      </c>
      <c r="D100" s="133">
        <v>60.302005999999999</v>
      </c>
      <c r="E100" s="133">
        <v>8.8941908999999999</v>
      </c>
      <c r="F100" s="133">
        <v>39.293663000000002</v>
      </c>
    </row>
    <row r="101" spans="1:6" x14ac:dyDescent="0.55000000000000004">
      <c r="A101" s="129">
        <v>2004</v>
      </c>
      <c r="B101" s="133">
        <v>238.98893000000001</v>
      </c>
      <c r="C101" s="133">
        <v>194.92069000000001</v>
      </c>
      <c r="D101" s="133">
        <v>58.396439999999998</v>
      </c>
      <c r="E101" s="133">
        <v>9.0654953999999996</v>
      </c>
      <c r="F101" s="133">
        <v>39.964435999999999</v>
      </c>
    </row>
    <row r="102" spans="1:6" x14ac:dyDescent="0.55000000000000004">
      <c r="A102" s="129">
        <v>2005</v>
      </c>
      <c r="B102" s="133">
        <v>228.64824999999999</v>
      </c>
      <c r="C102" s="133">
        <v>194.39115000000001</v>
      </c>
      <c r="D102" s="133">
        <v>53.606005000000003</v>
      </c>
      <c r="E102" s="133">
        <v>8.4304562000000001</v>
      </c>
      <c r="F102" s="133">
        <v>39.723754999999997</v>
      </c>
    </row>
    <row r="103" spans="1:6" x14ac:dyDescent="0.55000000000000004">
      <c r="A103" s="129">
        <v>2006</v>
      </c>
      <c r="B103" s="133">
        <v>224.50773000000001</v>
      </c>
      <c r="C103" s="133">
        <v>194.46513999999999</v>
      </c>
      <c r="D103" s="133">
        <v>53.185752000000001</v>
      </c>
      <c r="E103" s="133">
        <v>9.6279070999999998</v>
      </c>
      <c r="F103" s="133">
        <v>39.592261999999998</v>
      </c>
    </row>
    <row r="104" spans="1:6" x14ac:dyDescent="0.55000000000000004">
      <c r="A104" s="129">
        <v>2007</v>
      </c>
      <c r="B104" s="133">
        <v>225.46020999999999</v>
      </c>
      <c r="C104" s="133">
        <v>193.64188999999999</v>
      </c>
      <c r="D104" s="133">
        <v>55.805698999999997</v>
      </c>
      <c r="E104" s="133">
        <v>8.9160442999999994</v>
      </c>
      <c r="F104" s="133">
        <v>39.514833000000003</v>
      </c>
    </row>
    <row r="105" spans="1:6" x14ac:dyDescent="0.55000000000000004">
      <c r="A105" s="129">
        <v>2008</v>
      </c>
      <c r="B105" s="133">
        <v>229.05805000000001</v>
      </c>
      <c r="C105" s="133">
        <v>199.64517000000001</v>
      </c>
      <c r="D105" s="133">
        <v>53.060823999999997</v>
      </c>
      <c r="E105" s="133">
        <v>9.2662315999999993</v>
      </c>
      <c r="F105" s="133">
        <v>41.883932000000001</v>
      </c>
    </row>
    <row r="106" spans="1:6" x14ac:dyDescent="0.55000000000000004">
      <c r="A106" s="129">
        <v>2009</v>
      </c>
      <c r="B106" s="133">
        <v>212.90678</v>
      </c>
      <c r="C106" s="133">
        <v>193.46151</v>
      </c>
      <c r="D106" s="133">
        <v>50.918202999999998</v>
      </c>
      <c r="E106" s="133">
        <v>8.4179846000000005</v>
      </c>
      <c r="F106" s="133">
        <v>41.817928999999999</v>
      </c>
    </row>
    <row r="107" spans="1:6" x14ac:dyDescent="0.55000000000000004">
      <c r="A107" s="129">
        <v>2010</v>
      </c>
      <c r="B107" s="133">
        <v>206.52466999999999</v>
      </c>
      <c r="C107" s="133">
        <v>196.57993999999999</v>
      </c>
      <c r="D107" s="133">
        <v>54.298909999999999</v>
      </c>
      <c r="E107" s="133">
        <v>9.7722604999999998</v>
      </c>
      <c r="F107" s="133">
        <v>40.959069999999997</v>
      </c>
    </row>
    <row r="108" spans="1:6" x14ac:dyDescent="0.55000000000000004">
      <c r="A108" s="129">
        <v>2011</v>
      </c>
      <c r="B108" s="133">
        <v>204.28358</v>
      </c>
      <c r="C108" s="133">
        <v>195.75628</v>
      </c>
      <c r="D108" s="133">
        <v>56.033959000000003</v>
      </c>
      <c r="E108" s="133">
        <v>10.74305</v>
      </c>
      <c r="F108" s="133">
        <v>41.221978999999997</v>
      </c>
    </row>
    <row r="109" spans="1:6" x14ac:dyDescent="0.55000000000000004">
      <c r="A109" s="129">
        <v>2012</v>
      </c>
      <c r="B109" s="133">
        <v>193.71441999999999</v>
      </c>
      <c r="C109" s="133">
        <v>191.37425999999999</v>
      </c>
      <c r="D109" s="133">
        <v>58.328108</v>
      </c>
      <c r="E109" s="133">
        <v>10.530730999999999</v>
      </c>
      <c r="F109" s="133">
        <v>41.076008000000002</v>
      </c>
    </row>
    <row r="110" spans="1:6" x14ac:dyDescent="0.55000000000000004">
      <c r="A110" s="129">
        <v>2013</v>
      </c>
      <c r="B110" s="133">
        <v>188.57989000000001</v>
      </c>
      <c r="C110" s="133">
        <v>193.16738000000001</v>
      </c>
      <c r="D110" s="133">
        <v>53.938648000000001</v>
      </c>
      <c r="E110" s="133">
        <v>11.596268999999999</v>
      </c>
      <c r="F110" s="133">
        <v>39.653013000000001</v>
      </c>
    </row>
    <row r="111" spans="1:6" x14ac:dyDescent="0.55000000000000004">
      <c r="A111" s="129">
        <v>2014</v>
      </c>
      <c r="B111" s="133">
        <v>191.98160999999999</v>
      </c>
      <c r="C111" s="133">
        <v>190.58441999999999</v>
      </c>
      <c r="D111" s="133">
        <v>58.762926</v>
      </c>
      <c r="E111" s="133">
        <v>11.650352</v>
      </c>
      <c r="F111" s="133">
        <v>43.266041000000001</v>
      </c>
    </row>
    <row r="112" spans="1:6" x14ac:dyDescent="0.55000000000000004">
      <c r="A112" s="129">
        <v>2015</v>
      </c>
      <c r="B112" s="133">
        <v>191.64430999999999</v>
      </c>
      <c r="C112" s="133">
        <v>195.64582999999999</v>
      </c>
      <c r="D112" s="133">
        <v>60.366993000000001</v>
      </c>
      <c r="E112" s="133">
        <v>11.99614</v>
      </c>
      <c r="F112" s="133">
        <v>44.768231999999998</v>
      </c>
    </row>
    <row r="113" spans="1:6" x14ac:dyDescent="0.55000000000000004">
      <c r="A113" s="129">
        <v>2016</v>
      </c>
      <c r="B113" s="133">
        <v>182.65540999999999</v>
      </c>
      <c r="C113" s="133">
        <v>191.52238</v>
      </c>
      <c r="D113" s="133">
        <v>61.299892999999997</v>
      </c>
      <c r="E113" s="133">
        <v>11.706878</v>
      </c>
      <c r="F113" s="133">
        <v>44.107481999999997</v>
      </c>
    </row>
    <row r="114" spans="1:6" x14ac:dyDescent="0.55000000000000004">
      <c r="A114" s="129">
        <v>2017</v>
      </c>
      <c r="B114" s="133">
        <v>179.27913000000001</v>
      </c>
      <c r="C114" s="133">
        <v>189.16862</v>
      </c>
      <c r="D114" s="133">
        <v>66.348641999999998</v>
      </c>
      <c r="E114" s="133">
        <v>10.82845</v>
      </c>
      <c r="F114" s="133">
        <v>45.086022</v>
      </c>
    </row>
    <row r="115" spans="1:6" x14ac:dyDescent="0.55000000000000004">
      <c r="A115" s="129">
        <v>2018</v>
      </c>
      <c r="B115" s="133">
        <v>170.79427000000001</v>
      </c>
      <c r="C115" s="133">
        <v>192.60538</v>
      </c>
      <c r="D115" s="133">
        <v>58.692642999999997</v>
      </c>
      <c r="E115" s="133">
        <v>9.7387438999999993</v>
      </c>
      <c r="F115" s="133">
        <v>44.827041999999999</v>
      </c>
    </row>
    <row r="116" spans="1:6" x14ac:dyDescent="0.55000000000000004">
      <c r="A116" s="129">
        <v>2019</v>
      </c>
      <c r="B116" s="133">
        <v>166.94955999999999</v>
      </c>
      <c r="C116" s="133">
        <v>195.39738</v>
      </c>
      <c r="D116" s="133">
        <v>63.495080000000002</v>
      </c>
      <c r="E116" s="133">
        <v>10.068697</v>
      </c>
      <c r="F116" s="133">
        <v>45.289425000000001</v>
      </c>
    </row>
    <row r="117" spans="1:6" x14ac:dyDescent="0.55000000000000004">
      <c r="A117" s="129">
        <v>2020</v>
      </c>
      <c r="B117" s="133">
        <v>156.80761999999999</v>
      </c>
      <c r="C117" s="133">
        <v>189.89022</v>
      </c>
      <c r="D117" s="133">
        <v>49.511026000000001</v>
      </c>
      <c r="E117" s="133">
        <v>9.0296029999999998</v>
      </c>
      <c r="F117" s="133">
        <v>44.280082999999998</v>
      </c>
    </row>
  </sheetData>
  <hyperlinks>
    <hyperlink ref="K1" location="Contents!A1" display="Return to contents page" xr:uid="{0723B342-D5FC-4825-8509-E2391DEFA42E}"/>
  </hyperlink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5A11-4DD6-4319-9035-5AEC8B848FD6}">
  <dimension ref="A1:L117"/>
  <sheetViews>
    <sheetView showGridLines="0" workbookViewId="0">
      <selection activeCell="F3" sqref="A3:F3"/>
    </sheetView>
  </sheetViews>
  <sheetFormatPr defaultRowHeight="14.4" x14ac:dyDescent="0.55000000000000004"/>
  <cols>
    <col min="4" max="4" width="11" customWidth="1"/>
    <col min="5" max="5" width="10.41796875" customWidth="1"/>
    <col min="6" max="6" width="10.26171875" customWidth="1"/>
  </cols>
  <sheetData>
    <row r="1" spans="1:12" x14ac:dyDescent="0.55000000000000004">
      <c r="A1" s="134" t="s">
        <v>639</v>
      </c>
      <c r="L1" s="2" t="s">
        <v>887</v>
      </c>
    </row>
    <row r="3" spans="1:12" ht="43.2" x14ac:dyDescent="0.55000000000000004">
      <c r="A3" s="407" t="s">
        <v>522</v>
      </c>
      <c r="B3" s="408" t="s">
        <v>671</v>
      </c>
      <c r="C3" s="408" t="s">
        <v>672</v>
      </c>
      <c r="D3" s="408" t="s">
        <v>673</v>
      </c>
      <c r="E3" s="408" t="s">
        <v>674</v>
      </c>
      <c r="F3" s="408" t="s">
        <v>675</v>
      </c>
    </row>
    <row r="4" spans="1:12" x14ac:dyDescent="0.55000000000000004">
      <c r="A4" s="129">
        <v>1907</v>
      </c>
      <c r="B4" s="133">
        <v>410.23196000000002</v>
      </c>
      <c r="C4" s="133">
        <v>163.80931000000001</v>
      </c>
      <c r="D4" s="133">
        <v>292.95751000000001</v>
      </c>
      <c r="E4" s="133">
        <v>319.62342999999998</v>
      </c>
      <c r="F4" s="133">
        <v>104.57895000000001</v>
      </c>
    </row>
    <row r="5" spans="1:12" x14ac:dyDescent="0.55000000000000004">
      <c r="A5" s="129">
        <v>1908</v>
      </c>
      <c r="B5" s="133">
        <v>426.84861000000001</v>
      </c>
      <c r="C5" s="133">
        <v>157.08046999999999</v>
      </c>
      <c r="D5" s="133">
        <v>256.3725</v>
      </c>
      <c r="E5" s="133">
        <v>261.58026000000001</v>
      </c>
      <c r="F5" s="133">
        <v>109.16768</v>
      </c>
    </row>
    <row r="6" spans="1:12" x14ac:dyDescent="0.55000000000000004">
      <c r="A6" s="129">
        <v>1909</v>
      </c>
      <c r="B6" s="133">
        <v>405.33434999999997</v>
      </c>
      <c r="C6" s="133">
        <v>162.11542</v>
      </c>
      <c r="D6" s="133">
        <v>225.07776999999999</v>
      </c>
      <c r="E6" s="133">
        <v>251.52117999999999</v>
      </c>
      <c r="F6" s="133">
        <v>95.498474999999999</v>
      </c>
    </row>
    <row r="7" spans="1:12" x14ac:dyDescent="0.55000000000000004">
      <c r="A7" s="129">
        <v>1910</v>
      </c>
      <c r="B7" s="133">
        <v>424.39335</v>
      </c>
      <c r="C7" s="133">
        <v>167.99037999999999</v>
      </c>
      <c r="D7" s="133">
        <v>208.87976</v>
      </c>
      <c r="E7" s="133">
        <v>245.40002999999999</v>
      </c>
      <c r="F7" s="133">
        <v>101.14484</v>
      </c>
    </row>
    <row r="8" spans="1:12" x14ac:dyDescent="0.55000000000000004">
      <c r="A8" s="129">
        <v>1911</v>
      </c>
      <c r="B8" s="133">
        <v>479.79320000000001</v>
      </c>
      <c r="C8" s="133">
        <v>169.65633</v>
      </c>
      <c r="D8" s="133">
        <v>251.69233</v>
      </c>
      <c r="E8" s="133">
        <v>263.51209999999998</v>
      </c>
      <c r="F8" s="133">
        <v>106.48016</v>
      </c>
    </row>
    <row r="9" spans="1:12" x14ac:dyDescent="0.55000000000000004">
      <c r="A9" s="129">
        <v>1912</v>
      </c>
      <c r="B9" s="133">
        <v>478.72082</v>
      </c>
      <c r="C9" s="133">
        <v>169.81969000000001</v>
      </c>
      <c r="D9" s="133">
        <v>239.89270999999999</v>
      </c>
      <c r="E9" s="133">
        <v>204.82619</v>
      </c>
      <c r="F9" s="133">
        <v>111.05135</v>
      </c>
    </row>
    <row r="10" spans="1:12" x14ac:dyDescent="0.55000000000000004">
      <c r="A10" s="129">
        <v>1913</v>
      </c>
      <c r="B10" s="133">
        <v>459.08798999999999</v>
      </c>
      <c r="C10" s="133">
        <v>169.85772</v>
      </c>
      <c r="D10" s="133">
        <v>221.72122999999999</v>
      </c>
      <c r="E10" s="133">
        <v>235.55606</v>
      </c>
      <c r="F10" s="133">
        <v>105.66337</v>
      </c>
    </row>
    <row r="11" spans="1:12" x14ac:dyDescent="0.55000000000000004">
      <c r="A11" s="129">
        <v>1914</v>
      </c>
      <c r="B11" s="133">
        <v>444.44630000000001</v>
      </c>
      <c r="C11" s="133">
        <v>168.66096999999999</v>
      </c>
      <c r="D11" s="133">
        <v>216.14601999999999</v>
      </c>
      <c r="E11" s="133">
        <v>222.75561999999999</v>
      </c>
      <c r="F11" s="133">
        <v>102.71942</v>
      </c>
    </row>
    <row r="12" spans="1:12" x14ac:dyDescent="0.55000000000000004">
      <c r="A12" s="129">
        <v>1915</v>
      </c>
      <c r="B12" s="133">
        <v>410.80907000000002</v>
      </c>
      <c r="C12" s="133">
        <v>163.98607999999999</v>
      </c>
      <c r="D12" s="133">
        <v>227.66804999999999</v>
      </c>
      <c r="E12" s="133">
        <v>174.86190999999999</v>
      </c>
      <c r="F12" s="133">
        <v>98.393009000000006</v>
      </c>
    </row>
    <row r="13" spans="1:12" x14ac:dyDescent="0.55000000000000004">
      <c r="A13" s="129">
        <v>1916</v>
      </c>
      <c r="B13" s="133">
        <v>422.51405999999997</v>
      </c>
      <c r="C13" s="133">
        <v>169.94011</v>
      </c>
      <c r="D13" s="133">
        <v>227.06281999999999</v>
      </c>
      <c r="E13" s="133">
        <v>146.39631</v>
      </c>
      <c r="F13" s="133">
        <v>88.791410999999997</v>
      </c>
    </row>
    <row r="14" spans="1:12" x14ac:dyDescent="0.55000000000000004">
      <c r="A14" s="129">
        <v>1917</v>
      </c>
      <c r="B14" s="133">
        <v>383.62025</v>
      </c>
      <c r="C14" s="133">
        <v>173.16573</v>
      </c>
      <c r="D14" s="133">
        <v>198.78176999999999</v>
      </c>
      <c r="E14" s="133">
        <v>153.73708999999999</v>
      </c>
      <c r="F14" s="133">
        <v>82.679489000000004</v>
      </c>
    </row>
    <row r="15" spans="1:12" x14ac:dyDescent="0.55000000000000004">
      <c r="A15" s="129">
        <v>1918</v>
      </c>
      <c r="B15" s="133">
        <v>386.17272000000003</v>
      </c>
      <c r="C15" s="133">
        <v>173.55643000000001</v>
      </c>
      <c r="D15" s="133">
        <v>270.52480000000003</v>
      </c>
      <c r="E15" s="133">
        <v>150.58599000000001</v>
      </c>
      <c r="F15" s="133">
        <v>80.505334000000005</v>
      </c>
    </row>
    <row r="16" spans="1:12" x14ac:dyDescent="0.55000000000000004">
      <c r="A16" s="129">
        <v>1919</v>
      </c>
      <c r="B16" s="133">
        <v>353.34940999999998</v>
      </c>
      <c r="C16" s="133">
        <v>175.94075000000001</v>
      </c>
      <c r="D16" s="133">
        <v>459.76546000000002</v>
      </c>
      <c r="E16" s="133">
        <v>135.02698000000001</v>
      </c>
      <c r="F16" s="133">
        <v>81.657257999999999</v>
      </c>
    </row>
    <row r="17" spans="1:6" x14ac:dyDescent="0.55000000000000004">
      <c r="A17" s="129">
        <v>1920</v>
      </c>
      <c r="B17" s="133">
        <v>463.27481</v>
      </c>
      <c r="C17" s="133">
        <v>177.60042999999999</v>
      </c>
      <c r="D17" s="133">
        <v>220.91489000000001</v>
      </c>
      <c r="E17" s="133">
        <v>126.81165</v>
      </c>
      <c r="F17" s="133">
        <v>87.117175000000003</v>
      </c>
    </row>
    <row r="18" spans="1:6" x14ac:dyDescent="0.55000000000000004">
      <c r="A18" s="129">
        <v>1921</v>
      </c>
      <c r="B18" s="133">
        <v>428.99538000000001</v>
      </c>
      <c r="C18" s="133">
        <v>178.91766999999999</v>
      </c>
      <c r="D18" s="133">
        <v>212.17725999999999</v>
      </c>
      <c r="E18" s="133">
        <v>151.66036</v>
      </c>
      <c r="F18" s="133">
        <v>81.867026999999993</v>
      </c>
    </row>
    <row r="19" spans="1:6" x14ac:dyDescent="0.55000000000000004">
      <c r="A19" s="129">
        <v>1922</v>
      </c>
      <c r="B19" s="133">
        <v>445.11032999999998</v>
      </c>
      <c r="C19" s="133">
        <v>184.65934999999999</v>
      </c>
      <c r="D19" s="133">
        <v>207.5855</v>
      </c>
      <c r="E19" s="133">
        <v>142.93413000000001</v>
      </c>
      <c r="F19" s="133">
        <v>73.620552000000004</v>
      </c>
    </row>
    <row r="20" spans="1:6" x14ac:dyDescent="0.55000000000000004">
      <c r="A20" s="129">
        <v>1923</v>
      </c>
      <c r="B20" s="133">
        <v>426.67684000000003</v>
      </c>
      <c r="C20" s="133">
        <v>182.17482000000001</v>
      </c>
      <c r="D20" s="133">
        <v>292.16354999999999</v>
      </c>
      <c r="E20" s="133">
        <v>153.70391000000001</v>
      </c>
      <c r="F20" s="133">
        <v>75.062310999999994</v>
      </c>
    </row>
    <row r="21" spans="1:6" x14ac:dyDescent="0.55000000000000004">
      <c r="A21" s="129">
        <v>1924</v>
      </c>
      <c r="B21" s="133">
        <v>433.85575</v>
      </c>
      <c r="C21" s="133">
        <v>189.77871999999999</v>
      </c>
      <c r="D21" s="133">
        <v>243.76012</v>
      </c>
      <c r="E21" s="133">
        <v>139.99764999999999</v>
      </c>
      <c r="F21" s="133">
        <v>78.925264999999996</v>
      </c>
    </row>
    <row r="22" spans="1:6" x14ac:dyDescent="0.55000000000000004">
      <c r="A22" s="129">
        <v>1925</v>
      </c>
      <c r="B22" s="133">
        <v>478.23511000000002</v>
      </c>
      <c r="C22" s="133">
        <v>188.4727</v>
      </c>
      <c r="D22" s="133">
        <v>209.58520999999999</v>
      </c>
      <c r="E22" s="133">
        <v>129.88641999999999</v>
      </c>
      <c r="F22" s="133">
        <v>86.621939999999995</v>
      </c>
    </row>
    <row r="23" spans="1:6" x14ac:dyDescent="0.55000000000000004">
      <c r="A23" s="129">
        <v>1926</v>
      </c>
      <c r="B23" s="133">
        <v>489.63137999999998</v>
      </c>
      <c r="C23" s="133">
        <v>189.93995000000001</v>
      </c>
      <c r="D23" s="133">
        <v>240.24826999999999</v>
      </c>
      <c r="E23" s="133">
        <v>142.88513</v>
      </c>
      <c r="F23" s="133">
        <v>92.872129000000001</v>
      </c>
    </row>
    <row r="24" spans="1:6" x14ac:dyDescent="0.55000000000000004">
      <c r="A24" s="129">
        <v>1927</v>
      </c>
      <c r="B24" s="133">
        <v>514.50370999999996</v>
      </c>
      <c r="C24" s="133">
        <v>186.66829999999999</v>
      </c>
      <c r="D24" s="133">
        <v>231.97230999999999</v>
      </c>
      <c r="E24" s="133">
        <v>126.3138</v>
      </c>
      <c r="F24" s="133">
        <v>94.995901000000003</v>
      </c>
    </row>
    <row r="25" spans="1:6" x14ac:dyDescent="0.55000000000000004">
      <c r="A25" s="129">
        <v>1928</v>
      </c>
      <c r="B25" s="133">
        <v>522.24186999999995</v>
      </c>
      <c r="C25" s="133">
        <v>191.74055000000001</v>
      </c>
      <c r="D25" s="133">
        <v>243.32651999999999</v>
      </c>
      <c r="E25" s="133">
        <v>132.32356999999999</v>
      </c>
      <c r="F25" s="133">
        <v>89.059940999999995</v>
      </c>
    </row>
    <row r="26" spans="1:6" x14ac:dyDescent="0.55000000000000004">
      <c r="A26" s="129">
        <v>1929</v>
      </c>
      <c r="B26" s="133">
        <v>538.76314000000002</v>
      </c>
      <c r="C26" s="133">
        <v>195.93582000000001</v>
      </c>
      <c r="D26" s="133">
        <v>267.72644000000003</v>
      </c>
      <c r="E26" s="133">
        <v>117.74654</v>
      </c>
      <c r="F26" s="133">
        <v>89.242330999999993</v>
      </c>
    </row>
    <row r="27" spans="1:6" x14ac:dyDescent="0.55000000000000004">
      <c r="A27" s="129">
        <v>1930</v>
      </c>
      <c r="B27" s="133">
        <v>485.88310999999999</v>
      </c>
      <c r="C27" s="133">
        <v>186.54671999999999</v>
      </c>
      <c r="D27" s="133">
        <v>167.78618</v>
      </c>
      <c r="E27" s="133">
        <v>109.7867</v>
      </c>
      <c r="F27" s="133">
        <v>86.346618000000007</v>
      </c>
    </row>
    <row r="28" spans="1:6" x14ac:dyDescent="0.55000000000000004">
      <c r="A28" s="129">
        <v>1931</v>
      </c>
      <c r="B28" s="133">
        <v>534.78375000000005</v>
      </c>
      <c r="C28" s="133">
        <v>192.82245</v>
      </c>
      <c r="D28" s="133">
        <v>200.16656</v>
      </c>
      <c r="E28" s="133">
        <v>98.018092999999993</v>
      </c>
      <c r="F28" s="133">
        <v>80.723775000000003</v>
      </c>
    </row>
    <row r="29" spans="1:6" x14ac:dyDescent="0.55000000000000004">
      <c r="A29" s="129">
        <v>1932</v>
      </c>
      <c r="B29" s="133">
        <v>553.66674999999998</v>
      </c>
      <c r="C29" s="133">
        <v>193.34875</v>
      </c>
      <c r="D29" s="133">
        <v>160.92499000000001</v>
      </c>
      <c r="E29" s="133">
        <v>92.348910000000004</v>
      </c>
      <c r="F29" s="133">
        <v>75.208206000000004</v>
      </c>
    </row>
    <row r="30" spans="1:6" x14ac:dyDescent="0.55000000000000004">
      <c r="A30" s="129">
        <v>1933</v>
      </c>
      <c r="B30" s="133">
        <v>572.88607000000002</v>
      </c>
      <c r="C30" s="133">
        <v>189.71235999999999</v>
      </c>
      <c r="D30" s="133">
        <v>191.77440999999999</v>
      </c>
      <c r="E30" s="133">
        <v>87.858288000000002</v>
      </c>
      <c r="F30" s="133">
        <v>74.244602999999998</v>
      </c>
    </row>
    <row r="31" spans="1:6" x14ac:dyDescent="0.55000000000000004">
      <c r="A31" s="129">
        <v>1934</v>
      </c>
      <c r="B31" s="133">
        <v>595.65695000000005</v>
      </c>
      <c r="C31" s="133">
        <v>191.14785000000001</v>
      </c>
      <c r="D31" s="133">
        <v>198.15002000000001</v>
      </c>
      <c r="E31" s="133">
        <v>91.474985000000004</v>
      </c>
      <c r="F31" s="133">
        <v>80.397442999999996</v>
      </c>
    </row>
    <row r="32" spans="1:6" x14ac:dyDescent="0.55000000000000004">
      <c r="A32" s="129">
        <v>1935</v>
      </c>
      <c r="B32" s="133">
        <v>612.65497000000005</v>
      </c>
      <c r="C32" s="133">
        <v>193.64938000000001</v>
      </c>
      <c r="D32" s="133">
        <v>208.44723999999999</v>
      </c>
      <c r="E32" s="133">
        <v>84.488159999999993</v>
      </c>
      <c r="F32" s="133">
        <v>80.888958000000002</v>
      </c>
    </row>
    <row r="33" spans="1:6" x14ac:dyDescent="0.55000000000000004">
      <c r="A33" s="129">
        <v>1936</v>
      </c>
      <c r="B33" s="133">
        <v>599.75259000000005</v>
      </c>
      <c r="C33" s="133">
        <v>195.04798</v>
      </c>
      <c r="D33" s="133">
        <v>170.40522000000001</v>
      </c>
      <c r="E33" s="133">
        <v>85.289278999999993</v>
      </c>
      <c r="F33" s="133">
        <v>83.209620999999999</v>
      </c>
    </row>
    <row r="34" spans="1:6" x14ac:dyDescent="0.55000000000000004">
      <c r="A34" s="129">
        <v>1937</v>
      </c>
      <c r="B34" s="133">
        <v>627.88585</v>
      </c>
      <c r="C34" s="133">
        <v>194.67074</v>
      </c>
      <c r="D34" s="133">
        <v>159.55895000000001</v>
      </c>
      <c r="E34" s="133">
        <v>79.312627000000006</v>
      </c>
      <c r="F34" s="133">
        <v>88.228977</v>
      </c>
    </row>
    <row r="35" spans="1:6" x14ac:dyDescent="0.55000000000000004">
      <c r="A35" s="129">
        <v>1938</v>
      </c>
      <c r="B35" s="133">
        <v>644.82353999999998</v>
      </c>
      <c r="C35" s="133">
        <v>195.01123999999999</v>
      </c>
      <c r="D35" s="133">
        <v>170.5959</v>
      </c>
      <c r="E35" s="133">
        <v>74.961117000000002</v>
      </c>
      <c r="F35" s="133">
        <v>84.494934000000001</v>
      </c>
    </row>
    <row r="36" spans="1:6" x14ac:dyDescent="0.55000000000000004">
      <c r="A36" s="129">
        <v>1939</v>
      </c>
      <c r="B36" s="133">
        <v>695.43606</v>
      </c>
      <c r="C36" s="133">
        <v>196.54763</v>
      </c>
      <c r="D36" s="133">
        <v>182.90682000000001</v>
      </c>
      <c r="E36" s="133">
        <v>78.703579000000005</v>
      </c>
      <c r="F36" s="133">
        <v>101.61874</v>
      </c>
    </row>
    <row r="37" spans="1:6" x14ac:dyDescent="0.55000000000000004">
      <c r="A37" s="129">
        <v>1940</v>
      </c>
      <c r="B37" s="133">
        <v>670.92795999999998</v>
      </c>
      <c r="C37" s="133">
        <v>193.36491000000001</v>
      </c>
      <c r="D37" s="133">
        <v>151.23525000000001</v>
      </c>
      <c r="E37" s="133">
        <v>76.244971000000007</v>
      </c>
      <c r="F37" s="133">
        <v>85.227868999999998</v>
      </c>
    </row>
    <row r="38" spans="1:6" x14ac:dyDescent="0.55000000000000004">
      <c r="A38" s="129">
        <v>1941</v>
      </c>
      <c r="B38" s="133">
        <v>699.90072999999995</v>
      </c>
      <c r="C38" s="133">
        <v>196.46991</v>
      </c>
      <c r="D38" s="133">
        <v>158.31018</v>
      </c>
      <c r="E38" s="133">
        <v>78.171542000000002</v>
      </c>
      <c r="F38" s="133">
        <v>78.777224000000004</v>
      </c>
    </row>
    <row r="39" spans="1:6" x14ac:dyDescent="0.55000000000000004">
      <c r="A39" s="129">
        <v>1942</v>
      </c>
      <c r="B39" s="133">
        <v>750.87458000000004</v>
      </c>
      <c r="C39" s="133">
        <v>192.22949</v>
      </c>
      <c r="D39" s="133">
        <v>162.20174</v>
      </c>
      <c r="E39" s="133">
        <v>84.735001999999994</v>
      </c>
      <c r="F39" s="133">
        <v>78.490232000000006</v>
      </c>
    </row>
    <row r="40" spans="1:6" x14ac:dyDescent="0.55000000000000004">
      <c r="A40" s="129">
        <v>1943</v>
      </c>
      <c r="B40" s="133">
        <v>743.36283000000003</v>
      </c>
      <c r="C40" s="133">
        <v>196.65414999999999</v>
      </c>
      <c r="D40" s="133">
        <v>149.69824</v>
      </c>
      <c r="E40" s="133">
        <v>77.177509000000001</v>
      </c>
      <c r="F40" s="133">
        <v>71.154174999999995</v>
      </c>
    </row>
    <row r="41" spans="1:6" x14ac:dyDescent="0.55000000000000004">
      <c r="A41" s="129">
        <v>1944</v>
      </c>
      <c r="B41" s="133">
        <v>700.66236000000004</v>
      </c>
      <c r="C41" s="133">
        <v>185.36973</v>
      </c>
      <c r="D41" s="133">
        <v>121.11014</v>
      </c>
      <c r="E41" s="133">
        <v>61.365321000000002</v>
      </c>
      <c r="F41" s="133">
        <v>69.324284000000006</v>
      </c>
    </row>
    <row r="42" spans="1:6" x14ac:dyDescent="0.55000000000000004">
      <c r="A42" s="129">
        <v>1945</v>
      </c>
      <c r="B42" s="133">
        <v>705.58105</v>
      </c>
      <c r="C42" s="133">
        <v>187.87503000000001</v>
      </c>
      <c r="D42" s="133">
        <v>114.70961</v>
      </c>
      <c r="E42" s="133">
        <v>59.199995000000001</v>
      </c>
      <c r="F42" s="133">
        <v>65.378769000000005</v>
      </c>
    </row>
    <row r="43" spans="1:6" x14ac:dyDescent="0.55000000000000004">
      <c r="A43" s="129">
        <v>1946</v>
      </c>
      <c r="B43" s="133">
        <v>735.94356000000005</v>
      </c>
      <c r="C43" s="133">
        <v>188.55196000000001</v>
      </c>
      <c r="D43" s="133">
        <v>123.29089999999999</v>
      </c>
      <c r="E43" s="133">
        <v>57.445058000000003</v>
      </c>
      <c r="F43" s="133">
        <v>78.267578999999998</v>
      </c>
    </row>
    <row r="44" spans="1:6" x14ac:dyDescent="0.55000000000000004">
      <c r="A44" s="129">
        <v>1947</v>
      </c>
      <c r="B44" s="133">
        <v>711.11526000000003</v>
      </c>
      <c r="C44" s="133">
        <v>191.46494999999999</v>
      </c>
      <c r="D44" s="133">
        <v>110.08797</v>
      </c>
      <c r="E44" s="133">
        <v>53.092438999999999</v>
      </c>
      <c r="F44" s="133">
        <v>77.839703999999998</v>
      </c>
    </row>
    <row r="45" spans="1:6" x14ac:dyDescent="0.55000000000000004">
      <c r="A45" s="129">
        <v>1948</v>
      </c>
      <c r="B45" s="133">
        <v>742.47567000000004</v>
      </c>
      <c r="C45" s="133">
        <v>192.41737000000001</v>
      </c>
      <c r="D45" s="133">
        <v>129.68397999999999</v>
      </c>
      <c r="E45" s="133">
        <v>52.059289999999997</v>
      </c>
      <c r="F45" s="133">
        <v>76.657269999999997</v>
      </c>
    </row>
    <row r="46" spans="1:6" x14ac:dyDescent="0.55000000000000004">
      <c r="A46" s="129">
        <v>1949</v>
      </c>
      <c r="B46" s="133">
        <v>726.00599999999997</v>
      </c>
      <c r="C46" s="133">
        <v>192.06970000000001</v>
      </c>
      <c r="D46" s="133">
        <v>104.42610999999999</v>
      </c>
      <c r="E46" s="133">
        <v>46.267541000000001</v>
      </c>
      <c r="F46" s="133">
        <v>74.674943999999996</v>
      </c>
    </row>
    <row r="47" spans="1:6" x14ac:dyDescent="0.55000000000000004">
      <c r="A47" s="129">
        <v>1950</v>
      </c>
      <c r="B47" s="133">
        <v>785.78004999999996</v>
      </c>
      <c r="C47" s="133">
        <v>188.90280000000001</v>
      </c>
      <c r="D47" s="133">
        <v>111.6033</v>
      </c>
      <c r="E47" s="133">
        <v>39.816271</v>
      </c>
      <c r="F47" s="133">
        <v>78.811525000000003</v>
      </c>
    </row>
    <row r="48" spans="1:6" x14ac:dyDescent="0.55000000000000004">
      <c r="A48" s="129">
        <v>1951</v>
      </c>
      <c r="B48" s="133">
        <v>817.52815999999996</v>
      </c>
      <c r="C48" s="133">
        <v>186.14512999999999</v>
      </c>
      <c r="D48" s="133">
        <v>112.40644</v>
      </c>
      <c r="E48" s="133">
        <v>41.227255</v>
      </c>
      <c r="F48" s="133">
        <v>87.437410999999997</v>
      </c>
    </row>
    <row r="49" spans="1:6" x14ac:dyDescent="0.55000000000000004">
      <c r="A49" s="129">
        <v>1952</v>
      </c>
      <c r="B49" s="133">
        <v>822.04894999999999</v>
      </c>
      <c r="C49" s="133">
        <v>191.51765</v>
      </c>
      <c r="D49" s="133">
        <v>99.285893000000002</v>
      </c>
      <c r="E49" s="133">
        <v>33.189073</v>
      </c>
      <c r="F49" s="133">
        <v>86.508320999999995</v>
      </c>
    </row>
    <row r="50" spans="1:6" x14ac:dyDescent="0.55000000000000004">
      <c r="A50" s="129">
        <v>1953</v>
      </c>
      <c r="B50" s="133">
        <v>793.95504000000005</v>
      </c>
      <c r="C50" s="133">
        <v>194.46045000000001</v>
      </c>
      <c r="D50" s="133">
        <v>91.721958000000001</v>
      </c>
      <c r="E50" s="133">
        <v>28.335443000000001</v>
      </c>
      <c r="F50" s="133">
        <v>85.523584999999997</v>
      </c>
    </row>
    <row r="51" spans="1:6" x14ac:dyDescent="0.55000000000000004">
      <c r="A51" s="129">
        <v>1954</v>
      </c>
      <c r="B51" s="133">
        <v>803.28769999999997</v>
      </c>
      <c r="C51" s="133">
        <v>191.23947999999999</v>
      </c>
      <c r="D51" s="133">
        <v>102.94359</v>
      </c>
      <c r="E51" s="133">
        <v>24.858564000000001</v>
      </c>
      <c r="F51" s="133">
        <v>83.562703999999997</v>
      </c>
    </row>
    <row r="52" spans="1:6" x14ac:dyDescent="0.55000000000000004">
      <c r="A52" s="129">
        <v>1955</v>
      </c>
      <c r="B52" s="133">
        <v>790.09464000000003</v>
      </c>
      <c r="C52" s="133">
        <v>190.30014</v>
      </c>
      <c r="D52" s="133">
        <v>95.855341999999993</v>
      </c>
      <c r="E52" s="133">
        <v>21.583857999999999</v>
      </c>
      <c r="F52" s="133">
        <v>84.068954000000005</v>
      </c>
    </row>
    <row r="53" spans="1:6" x14ac:dyDescent="0.55000000000000004">
      <c r="A53" s="129">
        <v>1956</v>
      </c>
      <c r="B53" s="133">
        <v>824.59208000000001</v>
      </c>
      <c r="C53" s="133">
        <v>192.8151</v>
      </c>
      <c r="D53" s="133">
        <v>106.48222</v>
      </c>
      <c r="E53" s="133">
        <v>21.060642000000001</v>
      </c>
      <c r="F53" s="133">
        <v>85.400582</v>
      </c>
    </row>
    <row r="54" spans="1:6" x14ac:dyDescent="0.55000000000000004">
      <c r="A54" s="129">
        <v>1957</v>
      </c>
      <c r="B54" s="133">
        <v>774.58312999999998</v>
      </c>
      <c r="C54" s="133">
        <v>192.4239</v>
      </c>
      <c r="D54" s="133">
        <v>105.69235</v>
      </c>
      <c r="E54" s="133">
        <v>17.574356999999999</v>
      </c>
      <c r="F54" s="133">
        <v>86.020239000000004</v>
      </c>
    </row>
    <row r="55" spans="1:6" x14ac:dyDescent="0.55000000000000004">
      <c r="A55" s="129">
        <v>1958</v>
      </c>
      <c r="B55" s="133">
        <v>765.50259000000005</v>
      </c>
      <c r="C55" s="133">
        <v>185.71737999999999</v>
      </c>
      <c r="D55" s="133">
        <v>89.995930999999999</v>
      </c>
      <c r="E55" s="133">
        <v>16.313963000000001</v>
      </c>
      <c r="F55" s="133">
        <v>81.646433999999999</v>
      </c>
    </row>
    <row r="56" spans="1:6" x14ac:dyDescent="0.55000000000000004">
      <c r="A56" s="129">
        <v>1959</v>
      </c>
      <c r="B56" s="133">
        <v>790.4923</v>
      </c>
      <c r="C56" s="133">
        <v>191.87866</v>
      </c>
      <c r="D56" s="133">
        <v>117.9611</v>
      </c>
      <c r="E56" s="133">
        <v>15.984063000000001</v>
      </c>
      <c r="F56" s="133">
        <v>81.719120000000004</v>
      </c>
    </row>
    <row r="57" spans="1:6" x14ac:dyDescent="0.55000000000000004">
      <c r="A57" s="129">
        <v>1960</v>
      </c>
      <c r="B57" s="133">
        <v>783.62571000000003</v>
      </c>
      <c r="C57" s="133">
        <v>187.77438000000001</v>
      </c>
      <c r="D57" s="133">
        <v>94.277446999999995</v>
      </c>
      <c r="E57" s="133">
        <v>14.797927</v>
      </c>
      <c r="F57" s="133">
        <v>80.094595999999996</v>
      </c>
    </row>
    <row r="58" spans="1:6" x14ac:dyDescent="0.55000000000000004">
      <c r="A58" s="129">
        <v>1961</v>
      </c>
      <c r="B58" s="133">
        <v>763.86044000000004</v>
      </c>
      <c r="C58" s="133">
        <v>188.92350999999999</v>
      </c>
      <c r="D58" s="133">
        <v>87.575039000000004</v>
      </c>
      <c r="E58" s="133">
        <v>13.714428</v>
      </c>
      <c r="F58" s="133">
        <v>79.452489999999997</v>
      </c>
    </row>
    <row r="59" spans="1:6" x14ac:dyDescent="0.55000000000000004">
      <c r="A59" s="129">
        <v>1962</v>
      </c>
      <c r="B59" s="133">
        <v>787.39436000000001</v>
      </c>
      <c r="C59" s="133">
        <v>188.04616999999999</v>
      </c>
      <c r="D59" s="133">
        <v>95.595322999999993</v>
      </c>
      <c r="E59" s="133">
        <v>14.029331000000001</v>
      </c>
      <c r="F59" s="133">
        <v>83.648747999999998</v>
      </c>
    </row>
    <row r="60" spans="1:6" x14ac:dyDescent="0.55000000000000004">
      <c r="A60" s="129">
        <v>1963</v>
      </c>
      <c r="B60" s="133">
        <v>787.35203000000001</v>
      </c>
      <c r="C60" s="133">
        <v>192.94468000000001</v>
      </c>
      <c r="D60" s="133">
        <v>93.200299999999999</v>
      </c>
      <c r="E60" s="133">
        <v>12.092095</v>
      </c>
      <c r="F60" s="133">
        <v>79.398221000000007</v>
      </c>
    </row>
    <row r="61" spans="1:6" x14ac:dyDescent="0.55000000000000004">
      <c r="A61" s="129">
        <v>1964</v>
      </c>
      <c r="B61" s="133">
        <v>814.19122000000004</v>
      </c>
      <c r="C61" s="133">
        <v>194.00315000000001</v>
      </c>
      <c r="D61" s="133">
        <v>111.90477</v>
      </c>
      <c r="E61" s="133">
        <v>12.016769</v>
      </c>
      <c r="F61" s="133">
        <v>84.722150999999997</v>
      </c>
    </row>
    <row r="62" spans="1:6" x14ac:dyDescent="0.55000000000000004">
      <c r="A62" s="129">
        <v>1965</v>
      </c>
      <c r="B62" s="133">
        <v>795.15785000000005</v>
      </c>
      <c r="C62" s="133">
        <v>189.82604000000001</v>
      </c>
      <c r="D62" s="133">
        <v>100.18512</v>
      </c>
      <c r="E62" s="133">
        <v>9.7617776999999997</v>
      </c>
      <c r="F62" s="133">
        <v>84.770283000000006</v>
      </c>
    </row>
    <row r="63" spans="1:6" x14ac:dyDescent="0.55000000000000004">
      <c r="A63" s="129">
        <v>1966</v>
      </c>
      <c r="B63" s="133">
        <v>806.90278999999998</v>
      </c>
      <c r="C63" s="133">
        <v>192.67618999999999</v>
      </c>
      <c r="D63" s="133">
        <v>113.34316</v>
      </c>
      <c r="E63" s="133">
        <v>9.9220793999999994</v>
      </c>
      <c r="F63" s="133">
        <v>82.509219000000002</v>
      </c>
    </row>
    <row r="64" spans="1:6" x14ac:dyDescent="0.55000000000000004">
      <c r="A64" s="129">
        <v>1967</v>
      </c>
      <c r="B64" s="133">
        <v>770.37914000000001</v>
      </c>
      <c r="C64" s="133">
        <v>193.91713999999999</v>
      </c>
      <c r="D64" s="133">
        <v>98.059270999999995</v>
      </c>
      <c r="E64" s="133">
        <v>9.5283400999999994</v>
      </c>
      <c r="F64" s="133">
        <v>87.197675000000004</v>
      </c>
    </row>
    <row r="65" spans="1:6" x14ac:dyDescent="0.55000000000000004">
      <c r="A65" s="129">
        <v>1968</v>
      </c>
      <c r="B65" s="133">
        <v>829.99845000000005</v>
      </c>
      <c r="C65" s="133">
        <v>201.55368999999999</v>
      </c>
      <c r="D65" s="133">
        <v>101.34601000000001</v>
      </c>
      <c r="E65" s="133">
        <v>9.6626797</v>
      </c>
      <c r="F65" s="133">
        <v>83.844894999999994</v>
      </c>
    </row>
    <row r="66" spans="1:6" x14ac:dyDescent="0.55000000000000004">
      <c r="A66" s="129">
        <v>1969</v>
      </c>
      <c r="B66" s="133">
        <v>776.73528999999996</v>
      </c>
      <c r="C66" s="133">
        <v>200.45928000000001</v>
      </c>
      <c r="D66" s="133">
        <v>91.601806999999994</v>
      </c>
      <c r="E66" s="133">
        <v>8.7547604999999997</v>
      </c>
      <c r="F66" s="133">
        <v>79.770591999999994</v>
      </c>
    </row>
    <row r="67" spans="1:6" x14ac:dyDescent="0.55000000000000004">
      <c r="A67" s="129">
        <v>1970</v>
      </c>
      <c r="B67" s="133">
        <v>799.07033999999999</v>
      </c>
      <c r="C67" s="133">
        <v>205.22496000000001</v>
      </c>
      <c r="D67" s="133">
        <v>110.93098999999999</v>
      </c>
      <c r="E67" s="133">
        <v>8.9877357999999994</v>
      </c>
      <c r="F67" s="133">
        <v>83.660528999999997</v>
      </c>
    </row>
    <row r="68" spans="1:6" x14ac:dyDescent="0.55000000000000004">
      <c r="A68" s="129">
        <v>1971</v>
      </c>
      <c r="B68" s="133">
        <v>760.94123000000002</v>
      </c>
      <c r="C68" s="133">
        <v>198.82040000000001</v>
      </c>
      <c r="D68" s="133">
        <v>90.615273000000002</v>
      </c>
      <c r="E68" s="133">
        <v>7.9562187</v>
      </c>
      <c r="F68" s="133">
        <v>79.509252000000004</v>
      </c>
    </row>
    <row r="69" spans="1:6" x14ac:dyDescent="0.55000000000000004">
      <c r="A69" s="129">
        <v>1972</v>
      </c>
      <c r="B69" s="133">
        <v>732.00914999999998</v>
      </c>
      <c r="C69" s="133">
        <v>198.46885</v>
      </c>
      <c r="D69" s="133">
        <v>88.771563999999998</v>
      </c>
      <c r="E69" s="133">
        <v>7.1557187999999998</v>
      </c>
      <c r="F69" s="133">
        <v>76.472520000000003</v>
      </c>
    </row>
    <row r="70" spans="1:6" x14ac:dyDescent="0.55000000000000004">
      <c r="A70" s="129">
        <v>1973</v>
      </c>
      <c r="B70" s="133">
        <v>719.60572999999999</v>
      </c>
      <c r="C70" s="133">
        <v>201.38817</v>
      </c>
      <c r="D70" s="133">
        <v>87.253725000000003</v>
      </c>
      <c r="E70" s="133">
        <v>7.0644931</v>
      </c>
      <c r="F70" s="133">
        <v>75.168965</v>
      </c>
    </row>
    <row r="71" spans="1:6" x14ac:dyDescent="0.55000000000000004">
      <c r="A71" s="129">
        <v>1974</v>
      </c>
      <c r="B71" s="133">
        <v>734.48265000000004</v>
      </c>
      <c r="C71" s="133">
        <v>202.28305</v>
      </c>
      <c r="D71" s="133">
        <v>98.906840000000003</v>
      </c>
      <c r="E71" s="133">
        <v>6.7414893999999999</v>
      </c>
      <c r="F71" s="133">
        <v>74.485607000000002</v>
      </c>
    </row>
    <row r="72" spans="1:6" x14ac:dyDescent="0.55000000000000004">
      <c r="A72" s="129">
        <v>1975</v>
      </c>
      <c r="B72" s="133">
        <v>668.31545000000006</v>
      </c>
      <c r="C72" s="133">
        <v>202.24462</v>
      </c>
      <c r="D72" s="133">
        <v>77.643431000000007</v>
      </c>
      <c r="E72" s="133">
        <v>6.3544377000000001</v>
      </c>
      <c r="F72" s="133">
        <v>71.684528</v>
      </c>
    </row>
    <row r="73" spans="1:6" x14ac:dyDescent="0.55000000000000004">
      <c r="A73" s="129">
        <v>1976</v>
      </c>
      <c r="B73" s="133">
        <v>667.45762000000002</v>
      </c>
      <c r="C73" s="133">
        <v>203.66729000000001</v>
      </c>
      <c r="D73" s="133">
        <v>95.876904999999994</v>
      </c>
      <c r="E73" s="133">
        <v>5.8088284000000003</v>
      </c>
      <c r="F73" s="133">
        <v>69.167126999999994</v>
      </c>
    </row>
    <row r="74" spans="1:6" x14ac:dyDescent="0.55000000000000004">
      <c r="A74" s="129">
        <v>1977</v>
      </c>
      <c r="B74" s="133">
        <v>622.60906</v>
      </c>
      <c r="C74" s="133">
        <v>202.44152</v>
      </c>
      <c r="D74" s="133">
        <v>77.742649</v>
      </c>
      <c r="E74" s="133">
        <v>5.3605337000000004</v>
      </c>
      <c r="F74" s="133">
        <v>68.802892999999997</v>
      </c>
    </row>
    <row r="75" spans="1:6" x14ac:dyDescent="0.55000000000000004">
      <c r="A75" s="129">
        <v>1978</v>
      </c>
      <c r="B75" s="133">
        <v>600.27796000000001</v>
      </c>
      <c r="C75" s="133">
        <v>203.10714999999999</v>
      </c>
      <c r="D75" s="133">
        <v>78.527248999999998</v>
      </c>
      <c r="E75" s="133">
        <v>5.1200448999999999</v>
      </c>
      <c r="F75" s="133">
        <v>66.469716000000005</v>
      </c>
    </row>
    <row r="76" spans="1:6" x14ac:dyDescent="0.55000000000000004">
      <c r="A76" s="129">
        <v>1979</v>
      </c>
      <c r="B76" s="133">
        <v>572.85950000000003</v>
      </c>
      <c r="C76" s="133">
        <v>202.76718</v>
      </c>
      <c r="D76" s="133">
        <v>73.263765000000006</v>
      </c>
      <c r="E76" s="133">
        <v>4.3077205999999997</v>
      </c>
      <c r="F76" s="133">
        <v>64.606480000000005</v>
      </c>
    </row>
    <row r="77" spans="1:6" x14ac:dyDescent="0.55000000000000004">
      <c r="A77" s="129">
        <v>1980</v>
      </c>
      <c r="B77" s="133">
        <v>560.43898000000002</v>
      </c>
      <c r="C77" s="133">
        <v>208.22989000000001</v>
      </c>
      <c r="D77" s="133">
        <v>73.408466000000004</v>
      </c>
      <c r="E77" s="133">
        <v>4.6531525</v>
      </c>
      <c r="F77" s="133">
        <v>61.324399</v>
      </c>
    </row>
    <row r="78" spans="1:6" x14ac:dyDescent="0.55000000000000004">
      <c r="A78" s="129">
        <v>1981</v>
      </c>
      <c r="B78" s="133">
        <v>546.75663999999995</v>
      </c>
      <c r="C78" s="133">
        <v>207.20633000000001</v>
      </c>
      <c r="D78" s="133">
        <v>70.235062999999997</v>
      </c>
      <c r="E78" s="133">
        <v>4.6748655000000001</v>
      </c>
      <c r="F78" s="133">
        <v>57.887298000000001</v>
      </c>
    </row>
    <row r="79" spans="1:6" x14ac:dyDescent="0.55000000000000004">
      <c r="A79" s="129">
        <v>1982</v>
      </c>
      <c r="B79" s="133">
        <v>548.08258000000001</v>
      </c>
      <c r="C79" s="133">
        <v>210.82795999999999</v>
      </c>
      <c r="D79" s="133">
        <v>83.837661999999995</v>
      </c>
      <c r="E79" s="133">
        <v>4.5603943999999998</v>
      </c>
      <c r="F79" s="133">
        <v>59.071466000000001</v>
      </c>
    </row>
    <row r="80" spans="1:6" x14ac:dyDescent="0.55000000000000004">
      <c r="A80" s="129">
        <v>1983</v>
      </c>
      <c r="B80" s="133">
        <v>503.01702</v>
      </c>
      <c r="C80" s="133">
        <v>211.17317</v>
      </c>
      <c r="D80" s="133">
        <v>70.413162999999997</v>
      </c>
      <c r="E80" s="133">
        <v>4.8041071999999998</v>
      </c>
      <c r="F80" s="133">
        <v>52.729761000000003</v>
      </c>
    </row>
    <row r="81" spans="1:6" x14ac:dyDescent="0.55000000000000004">
      <c r="A81" s="129">
        <v>1984</v>
      </c>
      <c r="B81" s="133">
        <v>484.86052999999998</v>
      </c>
      <c r="C81" s="133">
        <v>207.80761999999999</v>
      </c>
      <c r="D81" s="133">
        <v>68.292839000000001</v>
      </c>
      <c r="E81" s="133">
        <v>4.2056582999999996</v>
      </c>
      <c r="F81" s="133">
        <v>50.300243999999999</v>
      </c>
    </row>
    <row r="82" spans="1:6" x14ac:dyDescent="0.55000000000000004">
      <c r="A82" s="129">
        <v>1985</v>
      </c>
      <c r="B82" s="133">
        <v>498.75006999999999</v>
      </c>
      <c r="C82" s="133">
        <v>217.09456</v>
      </c>
      <c r="D82" s="133">
        <v>77.652268000000007</v>
      </c>
      <c r="E82" s="133">
        <v>4.939527</v>
      </c>
      <c r="F82" s="133">
        <v>52.643692000000001</v>
      </c>
    </row>
    <row r="83" spans="1:6" x14ac:dyDescent="0.55000000000000004">
      <c r="A83" s="129">
        <v>1986</v>
      </c>
      <c r="B83" s="133">
        <v>459.49364000000003</v>
      </c>
      <c r="C83" s="133">
        <v>212.20323999999999</v>
      </c>
      <c r="D83" s="133">
        <v>63.905658000000003</v>
      </c>
      <c r="E83" s="133">
        <v>4.6575880999999999</v>
      </c>
      <c r="F83" s="133">
        <v>51.587359999999997</v>
      </c>
    </row>
    <row r="84" spans="1:6" x14ac:dyDescent="0.55000000000000004">
      <c r="A84" s="129">
        <v>1987</v>
      </c>
      <c r="B84" s="133">
        <v>451.42257999999998</v>
      </c>
      <c r="C84" s="133">
        <v>210.31976</v>
      </c>
      <c r="D84" s="133">
        <v>66.785773000000006</v>
      </c>
      <c r="E84" s="133">
        <v>4.8162326999999996</v>
      </c>
      <c r="F84" s="133">
        <v>52.444721999999999</v>
      </c>
    </row>
    <row r="85" spans="1:6" x14ac:dyDescent="0.55000000000000004">
      <c r="A85" s="129">
        <v>1988</v>
      </c>
      <c r="B85" s="133">
        <v>434.20411999999999</v>
      </c>
      <c r="C85" s="133">
        <v>214.81603000000001</v>
      </c>
      <c r="D85" s="133">
        <v>69.257718999999994</v>
      </c>
      <c r="E85" s="133">
        <v>5.4109389999999999</v>
      </c>
      <c r="F85" s="133">
        <v>53.729269000000002</v>
      </c>
    </row>
    <row r="86" spans="1:6" x14ac:dyDescent="0.55000000000000004">
      <c r="A86" s="129">
        <v>1989</v>
      </c>
      <c r="B86" s="133">
        <v>436.88574999999997</v>
      </c>
      <c r="C86" s="133">
        <v>213.46627000000001</v>
      </c>
      <c r="D86" s="133">
        <v>79.868274</v>
      </c>
      <c r="E86" s="133">
        <v>5.5162130999999999</v>
      </c>
      <c r="F86" s="133">
        <v>51.049410000000002</v>
      </c>
    </row>
    <row r="87" spans="1:6" x14ac:dyDescent="0.55000000000000004">
      <c r="A87" s="129">
        <v>1990</v>
      </c>
      <c r="B87" s="133">
        <v>406.06446999999997</v>
      </c>
      <c r="C87" s="133">
        <v>210.94152</v>
      </c>
      <c r="D87" s="133">
        <v>65.661941999999996</v>
      </c>
      <c r="E87" s="133">
        <v>5.6466792999999997</v>
      </c>
      <c r="F87" s="133">
        <v>48.664642999999998</v>
      </c>
    </row>
    <row r="88" spans="1:6" x14ac:dyDescent="0.55000000000000004">
      <c r="A88" s="129">
        <v>1991</v>
      </c>
      <c r="B88" s="133">
        <v>384.29559999999998</v>
      </c>
      <c r="C88" s="133">
        <v>211.51365999999999</v>
      </c>
      <c r="D88" s="133">
        <v>62.871395</v>
      </c>
      <c r="E88" s="133">
        <v>5.6848460999999997</v>
      </c>
      <c r="F88" s="133">
        <v>46.337569999999999</v>
      </c>
    </row>
    <row r="89" spans="1:6" x14ac:dyDescent="0.55000000000000004">
      <c r="A89" s="129">
        <v>1992</v>
      </c>
      <c r="B89" s="133">
        <v>386.45814000000001</v>
      </c>
      <c r="C89" s="133">
        <v>211.96439000000001</v>
      </c>
      <c r="D89" s="133">
        <v>69.326560999999998</v>
      </c>
      <c r="E89" s="133">
        <v>6.0032576999999998</v>
      </c>
      <c r="F89" s="133">
        <v>44.481434</v>
      </c>
    </row>
    <row r="90" spans="1:6" x14ac:dyDescent="0.55000000000000004">
      <c r="A90" s="129">
        <v>1993</v>
      </c>
      <c r="B90" s="133">
        <v>362.94074000000001</v>
      </c>
      <c r="C90" s="133">
        <v>212.21686</v>
      </c>
      <c r="D90" s="133">
        <v>61.515985000000001</v>
      </c>
      <c r="E90" s="133">
        <v>6.1496626000000001</v>
      </c>
      <c r="F90" s="133">
        <v>41.000008000000001</v>
      </c>
    </row>
    <row r="91" spans="1:6" x14ac:dyDescent="0.55000000000000004">
      <c r="A91" s="129">
        <v>1994</v>
      </c>
      <c r="B91" s="133">
        <v>363.70558</v>
      </c>
      <c r="C91" s="133">
        <v>213.55923999999999</v>
      </c>
      <c r="D91" s="133">
        <v>64.632887999999994</v>
      </c>
      <c r="E91" s="133">
        <v>6.601801</v>
      </c>
      <c r="F91" s="133">
        <v>41.719976000000003</v>
      </c>
    </row>
    <row r="92" spans="1:6" x14ac:dyDescent="0.55000000000000004">
      <c r="A92" s="129">
        <v>1995</v>
      </c>
      <c r="B92" s="133">
        <v>342.46005000000002</v>
      </c>
      <c r="C92" s="133">
        <v>209.56629000000001</v>
      </c>
      <c r="D92" s="133">
        <v>59.233156000000001</v>
      </c>
      <c r="E92" s="133">
        <v>6.6411854999999997</v>
      </c>
      <c r="F92" s="133">
        <v>42.173515999999999</v>
      </c>
    </row>
    <row r="93" spans="1:6" x14ac:dyDescent="0.55000000000000004">
      <c r="A93" s="129">
        <v>1996</v>
      </c>
      <c r="B93" s="133">
        <v>334.90377000000001</v>
      </c>
      <c r="C93" s="133">
        <v>209.80670000000001</v>
      </c>
      <c r="D93" s="133">
        <v>62.994981000000003</v>
      </c>
      <c r="E93" s="133">
        <v>9.6612722000000009</v>
      </c>
      <c r="F93" s="133">
        <v>42.346742999999996</v>
      </c>
    </row>
    <row r="94" spans="1:6" x14ac:dyDescent="0.55000000000000004">
      <c r="A94" s="129">
        <v>1997</v>
      </c>
      <c r="B94" s="133">
        <v>321.36299000000002</v>
      </c>
      <c r="C94" s="133">
        <v>204.64438999999999</v>
      </c>
      <c r="D94" s="133">
        <v>61.349657999999998</v>
      </c>
      <c r="E94" s="133">
        <v>8.8629297000000005</v>
      </c>
      <c r="F94" s="133">
        <v>43.531661</v>
      </c>
    </row>
    <row r="95" spans="1:6" x14ac:dyDescent="0.55000000000000004">
      <c r="A95" s="129">
        <v>1998</v>
      </c>
      <c r="B95" s="133">
        <v>300.13896999999997</v>
      </c>
      <c r="C95" s="133">
        <v>200.85266999999999</v>
      </c>
      <c r="D95" s="133">
        <v>55.222994</v>
      </c>
      <c r="E95" s="133">
        <v>8.2766157000000007</v>
      </c>
      <c r="F95" s="133">
        <v>44.803507000000003</v>
      </c>
    </row>
    <row r="96" spans="1:6" x14ac:dyDescent="0.55000000000000004">
      <c r="A96" s="129">
        <v>1999</v>
      </c>
      <c r="B96" s="133">
        <v>287.22379999999998</v>
      </c>
      <c r="C96" s="133">
        <v>196.90763999999999</v>
      </c>
      <c r="D96" s="133">
        <v>53.480882000000001</v>
      </c>
      <c r="E96" s="133">
        <v>8.8649103999999994</v>
      </c>
      <c r="F96" s="133">
        <v>44.820227000000003</v>
      </c>
    </row>
    <row r="97" spans="1:6" x14ac:dyDescent="0.55000000000000004">
      <c r="A97" s="129">
        <v>2000</v>
      </c>
      <c r="B97" s="133">
        <v>267.90964000000002</v>
      </c>
      <c r="C97" s="133">
        <v>194.38095000000001</v>
      </c>
      <c r="D97" s="133">
        <v>58.699657999999999</v>
      </c>
      <c r="E97" s="133">
        <v>8.8311905999999993</v>
      </c>
      <c r="F97" s="133">
        <v>42.754241999999998</v>
      </c>
    </row>
    <row r="98" spans="1:6" x14ac:dyDescent="0.55000000000000004">
      <c r="A98" s="129">
        <v>2001</v>
      </c>
      <c r="B98" s="133">
        <v>255.77974</v>
      </c>
      <c r="C98" s="133">
        <v>194.45141000000001</v>
      </c>
      <c r="D98" s="133">
        <v>55.108308999999998</v>
      </c>
      <c r="E98" s="133">
        <v>8.6866412999999998</v>
      </c>
      <c r="F98" s="133">
        <v>40.843069</v>
      </c>
    </row>
    <row r="99" spans="1:6" x14ac:dyDescent="0.55000000000000004">
      <c r="A99" s="129">
        <v>2002</v>
      </c>
      <c r="B99" s="133">
        <v>253.04168000000001</v>
      </c>
      <c r="C99" s="133">
        <v>194.36485999999999</v>
      </c>
      <c r="D99" s="133">
        <v>58.809654999999999</v>
      </c>
      <c r="E99" s="133">
        <v>9.0373967999999998</v>
      </c>
      <c r="F99" s="133">
        <v>39.898764</v>
      </c>
    </row>
    <row r="100" spans="1:6" x14ac:dyDescent="0.55000000000000004">
      <c r="A100" s="129">
        <v>2003</v>
      </c>
      <c r="B100" s="133">
        <v>239.58389</v>
      </c>
      <c r="C100" s="133">
        <v>189.76891000000001</v>
      </c>
      <c r="D100" s="133">
        <v>58.455911999999998</v>
      </c>
      <c r="E100" s="133">
        <v>8.6709782999999998</v>
      </c>
      <c r="F100" s="133">
        <v>38.905113</v>
      </c>
    </row>
    <row r="101" spans="1:6" x14ac:dyDescent="0.55000000000000004">
      <c r="A101" s="129">
        <v>2004</v>
      </c>
      <c r="B101" s="133">
        <v>227.87564</v>
      </c>
      <c r="C101" s="133">
        <v>187.84575000000001</v>
      </c>
      <c r="D101" s="133">
        <v>55.841909000000001</v>
      </c>
      <c r="E101" s="133">
        <v>8.7113072000000003</v>
      </c>
      <c r="F101" s="133">
        <v>39.338897000000003</v>
      </c>
    </row>
    <row r="102" spans="1:6" x14ac:dyDescent="0.55000000000000004">
      <c r="A102" s="129">
        <v>2005</v>
      </c>
      <c r="B102" s="133">
        <v>212.96825000000001</v>
      </c>
      <c r="C102" s="133">
        <v>184.86242999999999</v>
      </c>
      <c r="D102" s="133">
        <v>50.196815999999998</v>
      </c>
      <c r="E102" s="133">
        <v>7.9779342</v>
      </c>
      <c r="F102" s="133">
        <v>38.806471000000002</v>
      </c>
    </row>
    <row r="103" spans="1:6" x14ac:dyDescent="0.55000000000000004">
      <c r="A103" s="129">
        <v>2006</v>
      </c>
      <c r="B103" s="133">
        <v>205.00574</v>
      </c>
      <c r="C103" s="133">
        <v>182.68791999999999</v>
      </c>
      <c r="D103" s="133">
        <v>48.918222999999998</v>
      </c>
      <c r="E103" s="133">
        <v>8.9743372000000008</v>
      </c>
      <c r="F103" s="133">
        <v>38.379250999999996</v>
      </c>
    </row>
    <row r="104" spans="1:6" x14ac:dyDescent="0.55000000000000004">
      <c r="A104" s="129">
        <v>2007</v>
      </c>
      <c r="B104" s="133">
        <v>201.9494</v>
      </c>
      <c r="C104" s="133">
        <v>179.90128999999999</v>
      </c>
      <c r="D104" s="133">
        <v>50.561847</v>
      </c>
      <c r="E104" s="133">
        <v>8.1655016000000007</v>
      </c>
      <c r="F104" s="133">
        <v>38.143138</v>
      </c>
    </row>
    <row r="105" spans="1:6" x14ac:dyDescent="0.55000000000000004">
      <c r="A105" s="129">
        <v>2008</v>
      </c>
      <c r="B105" s="133">
        <v>202.46545</v>
      </c>
      <c r="C105" s="133">
        <v>184.20671999999999</v>
      </c>
      <c r="D105" s="133">
        <v>47.650244000000001</v>
      </c>
      <c r="E105" s="133">
        <v>8.4361171000000006</v>
      </c>
      <c r="F105" s="133">
        <v>40.079518999999998</v>
      </c>
    </row>
    <row r="106" spans="1:6" x14ac:dyDescent="0.55000000000000004">
      <c r="A106" s="129">
        <v>2009</v>
      </c>
      <c r="B106" s="133">
        <v>186.15973</v>
      </c>
      <c r="C106" s="133">
        <v>177.39428000000001</v>
      </c>
      <c r="D106" s="133">
        <v>45.333195000000003</v>
      </c>
      <c r="E106" s="133">
        <v>7.6130749</v>
      </c>
      <c r="F106" s="133">
        <v>39.942408999999998</v>
      </c>
    </row>
    <row r="107" spans="1:6" x14ac:dyDescent="0.55000000000000004">
      <c r="A107" s="129">
        <v>2010</v>
      </c>
      <c r="B107" s="133">
        <v>176.96370999999999</v>
      </c>
      <c r="C107" s="133">
        <v>177.89353</v>
      </c>
      <c r="D107" s="133">
        <v>47.344911000000003</v>
      </c>
      <c r="E107" s="133">
        <v>8.6558522</v>
      </c>
      <c r="F107" s="133">
        <v>38.801730999999997</v>
      </c>
    </row>
    <row r="108" spans="1:6" x14ac:dyDescent="0.55000000000000004">
      <c r="A108" s="129">
        <v>2011</v>
      </c>
      <c r="B108" s="133">
        <v>171.64269999999999</v>
      </c>
      <c r="C108" s="133">
        <v>174.50523000000001</v>
      </c>
      <c r="D108" s="133">
        <v>47.934241</v>
      </c>
      <c r="E108" s="133">
        <v>9.3873879999999996</v>
      </c>
      <c r="F108" s="133">
        <v>38.492576999999997</v>
      </c>
    </row>
    <row r="109" spans="1:6" x14ac:dyDescent="0.55000000000000004">
      <c r="A109" s="129">
        <v>2012</v>
      </c>
      <c r="B109" s="133">
        <v>160.56076999999999</v>
      </c>
      <c r="C109" s="133">
        <v>168.73795999999999</v>
      </c>
      <c r="D109" s="133">
        <v>49.141378000000003</v>
      </c>
      <c r="E109" s="133">
        <v>9.0868880999999995</v>
      </c>
      <c r="F109" s="133">
        <v>38.214880000000001</v>
      </c>
    </row>
    <row r="110" spans="1:6" x14ac:dyDescent="0.55000000000000004">
      <c r="A110" s="129">
        <v>2013</v>
      </c>
      <c r="B110" s="133">
        <v>154.26237</v>
      </c>
      <c r="C110" s="133">
        <v>168.52461</v>
      </c>
      <c r="D110" s="133">
        <v>45.216178999999997</v>
      </c>
      <c r="E110" s="133">
        <v>9.8285174000000008</v>
      </c>
      <c r="F110" s="133">
        <v>36.752530999999998</v>
      </c>
    </row>
    <row r="111" spans="1:6" x14ac:dyDescent="0.55000000000000004">
      <c r="A111" s="129">
        <v>2014</v>
      </c>
      <c r="B111" s="133">
        <v>154.80690999999999</v>
      </c>
      <c r="C111" s="133">
        <v>164.46766</v>
      </c>
      <c r="D111" s="133">
        <v>48.475558999999997</v>
      </c>
      <c r="E111" s="133">
        <v>9.7579130999999997</v>
      </c>
      <c r="F111" s="133">
        <v>39.842919000000002</v>
      </c>
    </row>
    <row r="112" spans="1:6" x14ac:dyDescent="0.55000000000000004">
      <c r="A112" s="129">
        <v>2015</v>
      </c>
      <c r="B112" s="133">
        <v>152.47692000000001</v>
      </c>
      <c r="C112" s="133">
        <v>167.05051</v>
      </c>
      <c r="D112" s="133">
        <v>48.915393000000002</v>
      </c>
      <c r="E112" s="133">
        <v>9.9930009999999996</v>
      </c>
      <c r="F112" s="133">
        <v>41.117803000000002</v>
      </c>
    </row>
    <row r="113" spans="1:6" x14ac:dyDescent="0.55000000000000004">
      <c r="A113" s="129">
        <v>2016</v>
      </c>
      <c r="B113" s="133">
        <v>143.87797</v>
      </c>
      <c r="C113" s="133">
        <v>161.89895000000001</v>
      </c>
      <c r="D113" s="133">
        <v>49.037486999999999</v>
      </c>
      <c r="E113" s="133">
        <v>9.5373254999999997</v>
      </c>
      <c r="F113" s="133">
        <v>40.220033999999998</v>
      </c>
    </row>
    <row r="114" spans="1:6" x14ac:dyDescent="0.55000000000000004">
      <c r="A114" s="129">
        <v>2017</v>
      </c>
      <c r="B114" s="133">
        <v>140.06974</v>
      </c>
      <c r="C114" s="133">
        <v>157.35740000000001</v>
      </c>
      <c r="D114" s="133">
        <v>52.504379</v>
      </c>
      <c r="E114" s="133">
        <v>8.7273349000000007</v>
      </c>
      <c r="F114" s="133">
        <v>40.985346999999997</v>
      </c>
    </row>
    <row r="115" spans="1:6" x14ac:dyDescent="0.55000000000000004">
      <c r="A115" s="129">
        <v>2018</v>
      </c>
      <c r="B115" s="133">
        <v>132.19502</v>
      </c>
      <c r="C115" s="133">
        <v>158.30551</v>
      </c>
      <c r="D115" s="133">
        <v>45.839458</v>
      </c>
      <c r="E115" s="133">
        <v>7.7110472000000003</v>
      </c>
      <c r="F115" s="133">
        <v>40.591551000000003</v>
      </c>
    </row>
    <row r="116" spans="1:6" x14ac:dyDescent="0.55000000000000004">
      <c r="A116" s="129">
        <v>2019</v>
      </c>
      <c r="B116" s="133">
        <v>127.45656</v>
      </c>
      <c r="C116" s="133">
        <v>158.19005999999999</v>
      </c>
      <c r="D116" s="133">
        <v>48.795115000000003</v>
      </c>
      <c r="E116" s="133">
        <v>7.8042996000000002</v>
      </c>
      <c r="F116" s="133">
        <v>40.687030999999998</v>
      </c>
    </row>
    <row r="117" spans="1:6" x14ac:dyDescent="0.55000000000000004">
      <c r="A117" s="129">
        <v>2020</v>
      </c>
      <c r="B117" s="133">
        <v>117.51327999999999</v>
      </c>
      <c r="C117" s="133">
        <v>150.39373000000001</v>
      </c>
      <c r="D117" s="133">
        <v>37.399203</v>
      </c>
      <c r="E117" s="133">
        <v>6.8842784999999997</v>
      </c>
      <c r="F117" s="133">
        <v>39.379151</v>
      </c>
    </row>
  </sheetData>
  <hyperlinks>
    <hyperlink ref="L1" location="Contents!A1" display="Return to contents page" xr:uid="{11540B68-3831-4172-B360-2837254B1D23}"/>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F669-D3AA-4778-ABD9-DF765A912EAC}">
  <dimension ref="A1:N74"/>
  <sheetViews>
    <sheetView showGridLines="0" workbookViewId="0">
      <selection activeCell="E3" sqref="A3:E3"/>
    </sheetView>
  </sheetViews>
  <sheetFormatPr defaultRowHeight="14.4" x14ac:dyDescent="0.55000000000000004"/>
  <cols>
    <col min="4" max="4" width="13.26171875" customWidth="1"/>
    <col min="5" max="5" width="8.68359375" customWidth="1"/>
  </cols>
  <sheetData>
    <row r="1" spans="1:14" x14ac:dyDescent="0.55000000000000004">
      <c r="A1" s="134" t="s">
        <v>640</v>
      </c>
      <c r="N1" s="2" t="s">
        <v>887</v>
      </c>
    </row>
    <row r="3" spans="1:14" ht="57.6" x14ac:dyDescent="0.55000000000000004">
      <c r="A3" s="407" t="s">
        <v>522</v>
      </c>
      <c r="B3" s="408" t="s">
        <v>676</v>
      </c>
      <c r="C3" s="408" t="s">
        <v>677</v>
      </c>
      <c r="D3" s="408" t="s">
        <v>678</v>
      </c>
      <c r="E3" s="408" t="s">
        <v>679</v>
      </c>
    </row>
    <row r="4" spans="1:14" x14ac:dyDescent="0.55000000000000004">
      <c r="A4" s="129">
        <v>1950</v>
      </c>
      <c r="B4" s="133">
        <v>286.96381000000002</v>
      </c>
      <c r="C4" s="133">
        <v>140.05431999999999</v>
      </c>
      <c r="D4" s="133">
        <v>147.83356999999998</v>
      </c>
      <c r="E4" s="133">
        <v>172.36797679999998</v>
      </c>
    </row>
    <row r="5" spans="1:14" x14ac:dyDescent="0.55000000000000004">
      <c r="A5" s="129">
        <v>1951</v>
      </c>
      <c r="B5" s="133">
        <v>316.43324000000001</v>
      </c>
      <c r="C5" s="133">
        <v>155.85310000000001</v>
      </c>
      <c r="D5" s="133">
        <v>152.84259700000001</v>
      </c>
      <c r="E5" s="133">
        <v>181.2845944</v>
      </c>
    </row>
    <row r="6" spans="1:14" x14ac:dyDescent="0.55000000000000004">
      <c r="A6" s="129">
        <v>1952</v>
      </c>
      <c r="B6" s="133">
        <v>340.74329</v>
      </c>
      <c r="C6" s="133">
        <v>166.40244999999999</v>
      </c>
      <c r="D6" s="133">
        <v>165.47289239999998</v>
      </c>
      <c r="E6" s="133">
        <v>189.66409899999999</v>
      </c>
    </row>
    <row r="7" spans="1:14" x14ac:dyDescent="0.55000000000000004">
      <c r="A7" s="129">
        <v>1953</v>
      </c>
      <c r="B7" s="133">
        <v>338.86880000000002</v>
      </c>
      <c r="C7" s="133">
        <v>167.98452</v>
      </c>
      <c r="D7" s="133">
        <v>160.42697140000001</v>
      </c>
      <c r="E7" s="133">
        <v>182.64660220000002</v>
      </c>
    </row>
    <row r="8" spans="1:14" x14ac:dyDescent="0.55000000000000004">
      <c r="A8" s="129">
        <v>1954</v>
      </c>
      <c r="B8" s="133">
        <v>353.68732</v>
      </c>
      <c r="C8" s="133">
        <v>170.95354</v>
      </c>
      <c r="D8" s="133">
        <v>164.07160839999997</v>
      </c>
      <c r="E8" s="133">
        <v>184.7644382</v>
      </c>
    </row>
    <row r="9" spans="1:14" x14ac:dyDescent="0.55000000000000004">
      <c r="A9" s="129">
        <v>1955</v>
      </c>
      <c r="B9" s="133">
        <v>364.4579</v>
      </c>
      <c r="C9" s="133">
        <v>172.57908</v>
      </c>
      <c r="D9" s="133">
        <v>170.22875260000001</v>
      </c>
      <c r="E9" s="133">
        <v>180.4624172</v>
      </c>
    </row>
    <row r="10" spans="1:14" x14ac:dyDescent="0.55000000000000004">
      <c r="A10" s="129">
        <v>1956</v>
      </c>
      <c r="B10" s="133">
        <v>388.29077000000001</v>
      </c>
      <c r="C10" s="133">
        <v>187.99773999999999</v>
      </c>
      <c r="D10" s="133">
        <v>173.12287619999998</v>
      </c>
      <c r="E10" s="133">
        <v>188.50489640000001</v>
      </c>
    </row>
    <row r="11" spans="1:14" x14ac:dyDescent="0.55000000000000004">
      <c r="A11" s="129">
        <v>1957</v>
      </c>
      <c r="B11" s="133">
        <v>360.03174000000001</v>
      </c>
      <c r="C11" s="133">
        <v>184.43979999999999</v>
      </c>
      <c r="D11" s="133">
        <v>171.87407879999998</v>
      </c>
      <c r="E11" s="133">
        <v>179.63027260000001</v>
      </c>
    </row>
    <row r="12" spans="1:14" x14ac:dyDescent="0.55000000000000004">
      <c r="A12" s="129">
        <v>1958</v>
      </c>
      <c r="B12" s="133">
        <v>382.87641000000002</v>
      </c>
      <c r="C12" s="133">
        <v>193.64666</v>
      </c>
      <c r="D12" s="133">
        <v>167.42178139999999</v>
      </c>
      <c r="E12" s="133">
        <v>173.07419159999998</v>
      </c>
    </row>
    <row r="13" spans="1:14" x14ac:dyDescent="0.55000000000000004">
      <c r="A13" s="129">
        <v>1959</v>
      </c>
      <c r="B13" s="133">
        <v>415.53352000000001</v>
      </c>
      <c r="C13" s="133">
        <v>201.17466999999999</v>
      </c>
      <c r="D13" s="133">
        <v>170.34649519999999</v>
      </c>
      <c r="E13" s="133">
        <v>180.73712699999999</v>
      </c>
    </row>
    <row r="14" spans="1:14" x14ac:dyDescent="0.55000000000000004">
      <c r="A14" s="129">
        <v>1960</v>
      </c>
      <c r="B14" s="133">
        <v>434.81365</v>
      </c>
      <c r="C14" s="133">
        <v>213.56282999999999</v>
      </c>
      <c r="D14" s="133">
        <v>166.74248459999998</v>
      </c>
      <c r="E14" s="133">
        <v>171.58493820000001</v>
      </c>
    </row>
    <row r="15" spans="1:14" x14ac:dyDescent="0.55000000000000004">
      <c r="A15" s="129">
        <v>1961</v>
      </c>
      <c r="B15" s="133">
        <v>441.46906999999999</v>
      </c>
      <c r="C15" s="133">
        <v>217.86407</v>
      </c>
      <c r="D15" s="133">
        <v>166.33230760000001</v>
      </c>
      <c r="E15" s="133">
        <v>169.36364420000001</v>
      </c>
    </row>
    <row r="16" spans="1:14" x14ac:dyDescent="0.55000000000000004">
      <c r="A16" s="129">
        <v>1962</v>
      </c>
      <c r="B16" s="133">
        <v>474.14155</v>
      </c>
      <c r="C16" s="133">
        <v>233.07826</v>
      </c>
      <c r="D16" s="133">
        <v>164.1398236</v>
      </c>
      <c r="E16" s="133">
        <v>169.0614918</v>
      </c>
    </row>
    <row r="17" spans="1:5" x14ac:dyDescent="0.55000000000000004">
      <c r="A17" s="129">
        <v>1963</v>
      </c>
      <c r="B17" s="133">
        <v>485.33141000000001</v>
      </c>
      <c r="C17" s="133">
        <v>239.09737999999999</v>
      </c>
      <c r="D17" s="133">
        <v>168.38658100000001</v>
      </c>
      <c r="E17" s="133">
        <v>171.71378340000001</v>
      </c>
    </row>
    <row r="18" spans="1:5" x14ac:dyDescent="0.55000000000000004">
      <c r="A18" s="129">
        <v>1964</v>
      </c>
      <c r="B18" s="133">
        <v>501.73146000000003</v>
      </c>
      <c r="C18" s="133">
        <v>253.05088000000001</v>
      </c>
      <c r="D18" s="133">
        <v>169.30543080000001</v>
      </c>
      <c r="E18" s="133">
        <v>174.9425588</v>
      </c>
    </row>
    <row r="19" spans="1:5" x14ac:dyDescent="0.55000000000000004">
      <c r="A19" s="129">
        <v>1965</v>
      </c>
      <c r="B19" s="133">
        <v>508.35705000000002</v>
      </c>
      <c r="C19" s="133">
        <v>248.29653999999999</v>
      </c>
      <c r="D19" s="133">
        <v>175.26667560000001</v>
      </c>
      <c r="E19" s="133">
        <v>175.71161380000001</v>
      </c>
    </row>
    <row r="20" spans="1:5" x14ac:dyDescent="0.55000000000000004">
      <c r="A20" s="129">
        <v>1966</v>
      </c>
      <c r="B20" s="133">
        <v>525.27067999999997</v>
      </c>
      <c r="C20" s="133">
        <v>263.17034000000001</v>
      </c>
      <c r="D20" s="133">
        <v>174.62246680000001</v>
      </c>
      <c r="E20" s="133">
        <v>175.87223599999999</v>
      </c>
    </row>
    <row r="21" spans="1:5" x14ac:dyDescent="0.55000000000000004">
      <c r="A21" s="129">
        <v>1967</v>
      </c>
      <c r="B21" s="133">
        <v>517.61585000000002</v>
      </c>
      <c r="C21" s="133">
        <v>257.80032999999997</v>
      </c>
      <c r="D21" s="133">
        <v>168.36903699999999</v>
      </c>
      <c r="E21" s="133">
        <v>163.456459</v>
      </c>
    </row>
    <row r="22" spans="1:5" x14ac:dyDescent="0.55000000000000004">
      <c r="A22" s="129">
        <v>1968</v>
      </c>
      <c r="B22" s="133">
        <v>589.22807999999998</v>
      </c>
      <c r="C22" s="133">
        <v>304.28239000000002</v>
      </c>
      <c r="D22" s="133">
        <v>194.43807079999999</v>
      </c>
      <c r="E22" s="133">
        <v>181.93093599999997</v>
      </c>
    </row>
    <row r="23" spans="1:5" x14ac:dyDescent="0.55000000000000004">
      <c r="A23" s="129">
        <v>1969</v>
      </c>
      <c r="B23" s="133">
        <v>563.07470999999998</v>
      </c>
      <c r="C23" s="133">
        <v>290.02665999999999</v>
      </c>
      <c r="D23" s="133">
        <v>179.1957318</v>
      </c>
      <c r="E23" s="133">
        <v>171.06561859999999</v>
      </c>
    </row>
    <row r="24" spans="1:5" x14ac:dyDescent="0.55000000000000004">
      <c r="A24" s="129">
        <v>1970</v>
      </c>
      <c r="B24" s="133">
        <v>574.71709999999996</v>
      </c>
      <c r="C24" s="133">
        <v>297.86718000000002</v>
      </c>
      <c r="D24" s="133">
        <v>183.4118818</v>
      </c>
      <c r="E24" s="133">
        <v>181.39318660000001</v>
      </c>
    </row>
    <row r="25" spans="1:5" x14ac:dyDescent="0.55000000000000004">
      <c r="A25" s="129">
        <v>1971</v>
      </c>
      <c r="B25" s="133">
        <v>539.90544</v>
      </c>
      <c r="C25" s="133">
        <v>287.12092999999999</v>
      </c>
      <c r="D25" s="133">
        <v>180.124807</v>
      </c>
      <c r="E25" s="133">
        <v>176.5070192</v>
      </c>
    </row>
    <row r="26" spans="1:5" x14ac:dyDescent="0.55000000000000004">
      <c r="A26" s="129">
        <v>1972</v>
      </c>
      <c r="B26" s="133">
        <v>526.31295</v>
      </c>
      <c r="C26" s="133">
        <v>274.45607999999999</v>
      </c>
      <c r="D26" s="133">
        <v>180.53329840000001</v>
      </c>
      <c r="E26" s="133">
        <v>170.46984499999999</v>
      </c>
    </row>
    <row r="27" spans="1:5" x14ac:dyDescent="0.55000000000000004">
      <c r="A27" s="129">
        <v>1973</v>
      </c>
      <c r="B27" s="133">
        <v>509.01781999999997</v>
      </c>
      <c r="C27" s="133">
        <v>267.99585999999999</v>
      </c>
      <c r="D27" s="133">
        <v>172.3092216</v>
      </c>
      <c r="E27" s="133">
        <v>170.17489079999999</v>
      </c>
    </row>
    <row r="28" spans="1:5" x14ac:dyDescent="0.55000000000000004">
      <c r="A28" s="129">
        <v>1974</v>
      </c>
      <c r="B28" s="133">
        <v>525.8673</v>
      </c>
      <c r="C28" s="133">
        <v>278.37587000000002</v>
      </c>
      <c r="D28" s="133">
        <v>177.289559</v>
      </c>
      <c r="E28" s="133">
        <v>170.30604080000001</v>
      </c>
    </row>
    <row r="29" spans="1:5" x14ac:dyDescent="0.55000000000000004">
      <c r="A29" s="129">
        <v>1975</v>
      </c>
      <c r="B29" s="133">
        <v>484.49268999999998</v>
      </c>
      <c r="C29" s="133">
        <v>251.45273</v>
      </c>
      <c r="D29" s="133">
        <v>157.2864922</v>
      </c>
      <c r="E29" s="133">
        <v>155.52316540000001</v>
      </c>
    </row>
    <row r="30" spans="1:5" x14ac:dyDescent="0.55000000000000004">
      <c r="A30" s="129">
        <v>1976</v>
      </c>
      <c r="B30" s="133">
        <v>498.94326999999998</v>
      </c>
      <c r="C30" s="133">
        <v>251.33233000000001</v>
      </c>
      <c r="D30" s="133">
        <v>157.423215</v>
      </c>
      <c r="E30" s="133">
        <v>148.6940688</v>
      </c>
    </row>
    <row r="31" spans="1:5" x14ac:dyDescent="0.55000000000000004">
      <c r="A31" s="129">
        <v>1977</v>
      </c>
      <c r="B31" s="133">
        <v>456.84104000000002</v>
      </c>
      <c r="C31" s="133">
        <v>241.70336</v>
      </c>
      <c r="D31" s="133">
        <v>144.21225620000001</v>
      </c>
      <c r="E31" s="133">
        <v>139.60521900000001</v>
      </c>
    </row>
    <row r="32" spans="1:5" x14ac:dyDescent="0.55000000000000004">
      <c r="A32" s="129">
        <v>1978</v>
      </c>
      <c r="B32" s="133">
        <v>448.65739000000002</v>
      </c>
      <c r="C32" s="133">
        <v>236.29374000000001</v>
      </c>
      <c r="D32" s="133">
        <v>138.39831219999999</v>
      </c>
      <c r="E32" s="133">
        <v>130.55094979999998</v>
      </c>
    </row>
    <row r="33" spans="1:5" x14ac:dyDescent="0.55000000000000004">
      <c r="A33" s="129">
        <v>1979</v>
      </c>
      <c r="B33" s="133">
        <v>420.15866</v>
      </c>
      <c r="C33" s="133">
        <v>213.5258</v>
      </c>
      <c r="D33" s="133">
        <v>129.75371000000001</v>
      </c>
      <c r="E33" s="133">
        <v>119.24235</v>
      </c>
    </row>
    <row r="34" spans="1:5" x14ac:dyDescent="0.55000000000000004">
      <c r="A34" s="129">
        <v>1980</v>
      </c>
      <c r="B34" s="133">
        <v>409.38076000000001</v>
      </c>
      <c r="C34" s="133">
        <v>207.14831000000001</v>
      </c>
      <c r="D34" s="133">
        <v>130.09392</v>
      </c>
      <c r="E34" s="133">
        <v>119.06634</v>
      </c>
    </row>
    <row r="35" spans="1:5" x14ac:dyDescent="0.55000000000000004">
      <c r="A35" s="129">
        <v>1981</v>
      </c>
      <c r="B35" s="133">
        <v>408.13526000000002</v>
      </c>
      <c r="C35" s="133">
        <v>205.79872</v>
      </c>
      <c r="D35" s="133">
        <v>127.26786</v>
      </c>
      <c r="E35" s="133">
        <v>117.41094</v>
      </c>
    </row>
    <row r="36" spans="1:5" x14ac:dyDescent="0.55000000000000004">
      <c r="A36" s="129">
        <v>1982</v>
      </c>
      <c r="B36" s="133">
        <v>406.2987</v>
      </c>
      <c r="C36" s="133">
        <v>210.46835999999999</v>
      </c>
      <c r="D36" s="133">
        <v>124.82992</v>
      </c>
      <c r="E36" s="133">
        <v>117.14731999999999</v>
      </c>
    </row>
    <row r="37" spans="1:5" x14ac:dyDescent="0.55000000000000004">
      <c r="A37" s="129">
        <v>1983</v>
      </c>
      <c r="B37" s="133">
        <v>380.82623999999998</v>
      </c>
      <c r="C37" s="133">
        <v>199.45320000000001</v>
      </c>
      <c r="D37" s="133">
        <v>107.81168</v>
      </c>
      <c r="E37" s="133">
        <v>101.2268</v>
      </c>
    </row>
    <row r="38" spans="1:5" x14ac:dyDescent="0.55000000000000004">
      <c r="A38" s="129">
        <v>1984</v>
      </c>
      <c r="B38" s="133">
        <v>364.19330000000002</v>
      </c>
      <c r="C38" s="133">
        <v>192.19983999999999</v>
      </c>
      <c r="D38" s="133">
        <v>100.92907</v>
      </c>
      <c r="E38" s="133">
        <v>95.439413999999999</v>
      </c>
    </row>
    <row r="39" spans="1:5" x14ac:dyDescent="0.55000000000000004">
      <c r="A39" s="129">
        <v>1985</v>
      </c>
      <c r="B39" s="133">
        <v>372.79347999999999</v>
      </c>
      <c r="C39" s="133">
        <v>198.71039999999999</v>
      </c>
      <c r="D39" s="133">
        <v>100.44917</v>
      </c>
      <c r="E39" s="133">
        <v>97.703535000000002</v>
      </c>
    </row>
    <row r="40" spans="1:5" x14ac:dyDescent="0.55000000000000004">
      <c r="A40" s="129">
        <v>1986</v>
      </c>
      <c r="B40" s="133">
        <v>347.36216000000002</v>
      </c>
      <c r="C40" s="133">
        <v>190.96063000000001</v>
      </c>
      <c r="D40" s="133">
        <v>92.435744</v>
      </c>
      <c r="E40" s="133">
        <v>88.502315999999993</v>
      </c>
    </row>
    <row r="41" spans="1:5" x14ac:dyDescent="0.55000000000000004">
      <c r="A41" s="129">
        <v>1987</v>
      </c>
      <c r="B41" s="133">
        <v>337.83132999999998</v>
      </c>
      <c r="C41" s="133">
        <v>187.98050000000001</v>
      </c>
      <c r="D41" s="133">
        <v>91.682919999999996</v>
      </c>
      <c r="E41" s="133">
        <v>84.662988999999996</v>
      </c>
    </row>
    <row r="42" spans="1:5" x14ac:dyDescent="0.55000000000000004">
      <c r="A42" s="129">
        <v>1988</v>
      </c>
      <c r="B42" s="133">
        <v>323.54131000000001</v>
      </c>
      <c r="C42" s="133">
        <v>179.65378999999999</v>
      </c>
      <c r="D42" s="133">
        <v>88.482016000000002</v>
      </c>
      <c r="E42" s="133">
        <v>81.548756999999995</v>
      </c>
    </row>
    <row r="43" spans="1:5" x14ac:dyDescent="0.55000000000000004">
      <c r="A43" s="129">
        <v>1989</v>
      </c>
      <c r="B43" s="133">
        <v>326.77766000000003</v>
      </c>
      <c r="C43" s="133">
        <v>183.23326</v>
      </c>
      <c r="D43" s="133">
        <v>85.378001999999995</v>
      </c>
      <c r="E43" s="133">
        <v>80.256234000000006</v>
      </c>
    </row>
    <row r="44" spans="1:5" x14ac:dyDescent="0.55000000000000004">
      <c r="A44" s="129">
        <v>1990</v>
      </c>
      <c r="B44" s="133">
        <v>300.80115999999998</v>
      </c>
      <c r="C44" s="133">
        <v>172.02010999999999</v>
      </c>
      <c r="D44" s="133">
        <v>79.555403999999996</v>
      </c>
      <c r="E44" s="133">
        <v>77.993561</v>
      </c>
    </row>
    <row r="45" spans="1:5" x14ac:dyDescent="0.55000000000000004">
      <c r="A45" s="129">
        <v>1991</v>
      </c>
      <c r="B45" s="133">
        <v>285.11768999999998</v>
      </c>
      <c r="C45" s="133">
        <v>161.74749</v>
      </c>
      <c r="D45" s="133">
        <v>77.713357000000002</v>
      </c>
      <c r="E45" s="133">
        <v>73.200433000000004</v>
      </c>
    </row>
    <row r="46" spans="1:5" x14ac:dyDescent="0.55000000000000004">
      <c r="A46" s="129">
        <v>1992</v>
      </c>
      <c r="B46" s="133">
        <v>284.23302000000001</v>
      </c>
      <c r="C46" s="133">
        <v>166.70803000000001</v>
      </c>
      <c r="D46" s="133">
        <v>76.010222999999996</v>
      </c>
      <c r="E46" s="133">
        <v>71.194488000000007</v>
      </c>
    </row>
    <row r="47" spans="1:5" x14ac:dyDescent="0.55000000000000004">
      <c r="A47" s="129">
        <v>1993</v>
      </c>
      <c r="B47" s="133">
        <v>264.45222999999999</v>
      </c>
      <c r="C47" s="133">
        <v>150.07485</v>
      </c>
      <c r="D47" s="133">
        <v>73.656806000000003</v>
      </c>
      <c r="E47" s="133">
        <v>70.610951</v>
      </c>
    </row>
    <row r="48" spans="1:5" x14ac:dyDescent="0.55000000000000004">
      <c r="A48" s="129">
        <v>1994</v>
      </c>
      <c r="B48" s="133">
        <v>262.62049000000002</v>
      </c>
      <c r="C48" s="133">
        <v>152.09466</v>
      </c>
      <c r="D48" s="133">
        <v>76.873761999999999</v>
      </c>
      <c r="E48" s="133">
        <v>69.747144000000006</v>
      </c>
    </row>
    <row r="49" spans="1:5" x14ac:dyDescent="0.55000000000000004">
      <c r="A49" s="129">
        <v>1995</v>
      </c>
      <c r="B49" s="133">
        <v>249.01383000000001</v>
      </c>
      <c r="C49" s="133">
        <v>141.05319</v>
      </c>
      <c r="D49" s="133">
        <v>71.934939999999997</v>
      </c>
      <c r="E49" s="133">
        <v>67.270272000000006</v>
      </c>
    </row>
    <row r="50" spans="1:5" x14ac:dyDescent="0.55000000000000004">
      <c r="A50" s="129">
        <v>1996</v>
      </c>
      <c r="B50" s="133">
        <v>241.43186</v>
      </c>
      <c r="C50" s="133">
        <v>136.70048</v>
      </c>
      <c r="D50" s="133">
        <v>71.050928999999996</v>
      </c>
      <c r="E50" s="133">
        <v>66.160691999999997</v>
      </c>
    </row>
    <row r="51" spans="1:5" x14ac:dyDescent="0.55000000000000004">
      <c r="A51" s="129">
        <v>1997</v>
      </c>
      <c r="B51" s="133">
        <v>229.87427</v>
      </c>
      <c r="C51" s="133">
        <v>132.86957000000001</v>
      </c>
      <c r="D51" s="133">
        <v>57.276201999999998</v>
      </c>
      <c r="E51" s="133">
        <v>52.154922999999997</v>
      </c>
    </row>
    <row r="52" spans="1:5" x14ac:dyDescent="0.55000000000000004">
      <c r="A52" s="129">
        <v>1998</v>
      </c>
      <c r="B52" s="133">
        <v>214.93651</v>
      </c>
      <c r="C52" s="133">
        <v>122.70401</v>
      </c>
      <c r="D52" s="133">
        <v>54.823399999999999</v>
      </c>
      <c r="E52" s="133">
        <v>50.579690999999997</v>
      </c>
    </row>
    <row r="53" spans="1:5" x14ac:dyDescent="0.55000000000000004">
      <c r="A53" s="129">
        <v>1999</v>
      </c>
      <c r="B53" s="133">
        <v>203.12753000000001</v>
      </c>
      <c r="C53" s="133">
        <v>115.47707</v>
      </c>
      <c r="D53" s="133">
        <v>52.854747000000003</v>
      </c>
      <c r="E53" s="133">
        <v>49.378269000000003</v>
      </c>
    </row>
    <row r="54" spans="1:5" x14ac:dyDescent="0.55000000000000004">
      <c r="A54" s="129">
        <v>2000</v>
      </c>
      <c r="B54" s="133">
        <v>185.72416000000001</v>
      </c>
      <c r="C54" s="133">
        <v>108.67537</v>
      </c>
      <c r="D54" s="133">
        <v>50.495812999999998</v>
      </c>
      <c r="E54" s="133">
        <v>46.560760000000002</v>
      </c>
    </row>
    <row r="55" spans="1:5" x14ac:dyDescent="0.55000000000000004">
      <c r="A55" s="129">
        <v>2001</v>
      </c>
      <c r="B55" s="133">
        <v>176.9298</v>
      </c>
      <c r="C55" s="133">
        <v>103.15363000000001</v>
      </c>
      <c r="D55" s="133">
        <v>46.943474000000002</v>
      </c>
      <c r="E55" s="133">
        <v>43.333281999999997</v>
      </c>
    </row>
    <row r="56" spans="1:5" x14ac:dyDescent="0.55000000000000004">
      <c r="A56" s="129">
        <v>2002</v>
      </c>
      <c r="B56" s="133">
        <v>171.88457</v>
      </c>
      <c r="C56" s="133">
        <v>98.963102000000006</v>
      </c>
      <c r="D56" s="133">
        <v>45.917274999999997</v>
      </c>
      <c r="E56" s="133">
        <v>43.645203000000002</v>
      </c>
    </row>
    <row r="57" spans="1:5" x14ac:dyDescent="0.55000000000000004">
      <c r="A57" s="129">
        <v>2003</v>
      </c>
      <c r="B57" s="133">
        <v>163.81306000000001</v>
      </c>
      <c r="C57" s="133">
        <v>94.052021999999994</v>
      </c>
      <c r="D57" s="133">
        <v>44.964329999999997</v>
      </c>
      <c r="E57" s="133">
        <v>42.566684000000002</v>
      </c>
    </row>
    <row r="58" spans="1:5" x14ac:dyDescent="0.55000000000000004">
      <c r="A58" s="129">
        <v>2004</v>
      </c>
      <c r="B58" s="133">
        <v>154.66370000000001</v>
      </c>
      <c r="C58" s="133">
        <v>87.871516999999997</v>
      </c>
      <c r="D58" s="133">
        <v>42.733198999999999</v>
      </c>
      <c r="E58" s="133">
        <v>40.300415999999998</v>
      </c>
    </row>
    <row r="59" spans="1:5" x14ac:dyDescent="0.55000000000000004">
      <c r="A59" s="129">
        <v>2005</v>
      </c>
      <c r="B59" s="133">
        <v>140.74784</v>
      </c>
      <c r="C59" s="133">
        <v>82.659457000000003</v>
      </c>
      <c r="D59" s="133">
        <v>38.975903000000002</v>
      </c>
      <c r="E59" s="133">
        <v>36.218263999999998</v>
      </c>
    </row>
    <row r="60" spans="1:5" x14ac:dyDescent="0.55000000000000004">
      <c r="A60" s="129">
        <v>2006</v>
      </c>
      <c r="B60" s="133">
        <v>134.87987000000001</v>
      </c>
      <c r="C60" s="133">
        <v>77.816077000000007</v>
      </c>
      <c r="D60" s="133">
        <v>37.508758999999998</v>
      </c>
      <c r="E60" s="133">
        <v>37.407504000000003</v>
      </c>
    </row>
    <row r="61" spans="1:5" x14ac:dyDescent="0.55000000000000004">
      <c r="A61" s="129">
        <v>2007</v>
      </c>
      <c r="B61" s="133">
        <v>129.35243</v>
      </c>
      <c r="C61" s="133">
        <v>73.838840000000005</v>
      </c>
      <c r="D61" s="133">
        <v>37.356797</v>
      </c>
      <c r="E61" s="133">
        <v>36.060746000000002</v>
      </c>
    </row>
    <row r="62" spans="1:5" x14ac:dyDescent="0.55000000000000004">
      <c r="A62" s="129">
        <v>2008</v>
      </c>
      <c r="B62" s="133">
        <v>128.10845</v>
      </c>
      <c r="C62" s="133">
        <v>75.644831999999994</v>
      </c>
      <c r="D62" s="133">
        <v>36.166617000000002</v>
      </c>
      <c r="E62" s="133">
        <v>35.967404999999999</v>
      </c>
    </row>
    <row r="63" spans="1:5" x14ac:dyDescent="0.55000000000000004">
      <c r="A63" s="129">
        <v>2009</v>
      </c>
      <c r="B63" s="133">
        <v>119.34782</v>
      </c>
      <c r="C63" s="133">
        <v>68.240533999999997</v>
      </c>
      <c r="D63" s="133">
        <v>33.055205999999998</v>
      </c>
      <c r="E63" s="133">
        <v>32.606107000000002</v>
      </c>
    </row>
    <row r="64" spans="1:5" x14ac:dyDescent="0.55000000000000004">
      <c r="A64" s="129">
        <v>2010</v>
      </c>
      <c r="B64" s="133">
        <v>111.54319</v>
      </c>
      <c r="C64" s="133">
        <v>62.815584999999999</v>
      </c>
      <c r="D64" s="133">
        <v>31.324314999999999</v>
      </c>
      <c r="E64" s="133">
        <v>32.106076000000002</v>
      </c>
    </row>
    <row r="65" spans="1:5" x14ac:dyDescent="0.55000000000000004">
      <c r="A65" s="129">
        <v>2011</v>
      </c>
      <c r="B65" s="133">
        <v>107.58739</v>
      </c>
      <c r="C65" s="133">
        <v>59.319538000000001</v>
      </c>
      <c r="D65" s="133">
        <v>32.242716000000001</v>
      </c>
      <c r="E65" s="133">
        <v>32.952604999999998</v>
      </c>
    </row>
    <row r="66" spans="1:5" x14ac:dyDescent="0.55000000000000004">
      <c r="A66" s="129">
        <v>2012</v>
      </c>
      <c r="B66" s="133">
        <v>96.907296000000002</v>
      </c>
      <c r="C66" s="133">
        <v>53.829554999999999</v>
      </c>
      <c r="D66" s="133">
        <v>29.595548000000001</v>
      </c>
      <c r="E66" s="133">
        <v>30.465724000000002</v>
      </c>
    </row>
    <row r="67" spans="1:5" x14ac:dyDescent="0.55000000000000004">
      <c r="A67" s="129">
        <v>2013</v>
      </c>
      <c r="B67" s="133">
        <v>93.942171999999999</v>
      </c>
      <c r="C67" s="133">
        <v>50.170113000000001</v>
      </c>
      <c r="D67" s="133">
        <v>27.256751999999999</v>
      </c>
      <c r="E67" s="133">
        <v>28.952200999999999</v>
      </c>
    </row>
    <row r="68" spans="1:5" x14ac:dyDescent="0.55000000000000004">
      <c r="A68" s="129">
        <v>2014</v>
      </c>
      <c r="B68" s="133">
        <v>91.502071000000001</v>
      </c>
      <c r="C68" s="133">
        <v>50.946638999999998</v>
      </c>
      <c r="D68" s="133">
        <v>27.484991999999998</v>
      </c>
      <c r="E68" s="133">
        <v>28.352343999999999</v>
      </c>
    </row>
    <row r="69" spans="1:5" x14ac:dyDescent="0.55000000000000004">
      <c r="A69" s="129">
        <v>2015</v>
      </c>
      <c r="B69" s="133">
        <v>89.273270999999994</v>
      </c>
      <c r="C69" s="133">
        <v>47.966436000000002</v>
      </c>
      <c r="D69" s="133">
        <v>26.934944999999999</v>
      </c>
      <c r="E69" s="133">
        <v>27.983453000000001</v>
      </c>
    </row>
    <row r="70" spans="1:5" x14ac:dyDescent="0.55000000000000004">
      <c r="A70" s="129">
        <v>2016</v>
      </c>
      <c r="B70" s="133">
        <v>84.676101000000003</v>
      </c>
      <c r="C70" s="133">
        <v>44.341746999999998</v>
      </c>
      <c r="D70" s="133">
        <v>25.913741999999999</v>
      </c>
      <c r="E70" s="133">
        <v>27.096699999999998</v>
      </c>
    </row>
    <row r="71" spans="1:5" x14ac:dyDescent="0.55000000000000004">
      <c r="A71" s="129">
        <v>2017</v>
      </c>
      <c r="B71" s="133">
        <v>80.964350999999994</v>
      </c>
      <c r="C71" s="133">
        <v>43.192867999999997</v>
      </c>
      <c r="D71" s="133">
        <v>26.183465000000002</v>
      </c>
      <c r="E71" s="133">
        <v>25.474191000000001</v>
      </c>
    </row>
    <row r="72" spans="1:5" x14ac:dyDescent="0.55000000000000004">
      <c r="A72" s="129">
        <v>2018</v>
      </c>
      <c r="B72" s="133">
        <v>77.260454999999993</v>
      </c>
      <c r="C72" s="133">
        <v>38.384233000000002</v>
      </c>
      <c r="D72" s="133">
        <v>25.640953</v>
      </c>
      <c r="E72" s="133">
        <v>26.147005</v>
      </c>
    </row>
    <row r="73" spans="1:5" x14ac:dyDescent="0.55000000000000004">
      <c r="A73" s="129">
        <v>2019</v>
      </c>
      <c r="B73" s="133">
        <v>73.449788999999996</v>
      </c>
      <c r="C73" s="133">
        <v>36.888933000000002</v>
      </c>
      <c r="D73" s="133">
        <v>24.147233</v>
      </c>
      <c r="E73" s="133">
        <v>25.419521</v>
      </c>
    </row>
    <row r="74" spans="1:5" x14ac:dyDescent="0.55000000000000004">
      <c r="A74" s="129">
        <v>2020</v>
      </c>
      <c r="B74" s="133">
        <v>68.155432000000005</v>
      </c>
      <c r="C74" s="133">
        <v>32.177163</v>
      </c>
      <c r="D74" s="133">
        <v>22.99924</v>
      </c>
      <c r="E74" s="133">
        <v>23.771180000000001</v>
      </c>
    </row>
  </sheetData>
  <hyperlinks>
    <hyperlink ref="N1" location="Contents!A1" display="Return to contents page" xr:uid="{6F766697-77CB-491F-AE0F-DE043D9701D6}"/>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04e454ea-c4b3-4736-86ba-87fdfd461051"/>
    <AIHW_PPR_AnalysisFileRunBy xmlns="04e454ea-c4b3-4736-86ba-87fdfd461051">
      <UserInfo>
        <DisplayName/>
        <AccountId xsi:nil="true"/>
        <AccountType/>
      </UserInfo>
    </AIHW_PPR_AnalysisFileRunBy>
    <AIHW_PPR_AnalysisFileRunDate xmlns="04e454ea-c4b3-4736-86ba-87fdfd461051" xsi:nil="true"/>
    <AIHW_PPR_Checksum xmlns="04e454ea-c4b3-4736-86ba-87fdfd461051" xsi:nil="true"/>
    <AIHW_PPR_AnalysisFileSessionId xmlns="04e454ea-c4b3-4736-86ba-87fdfd461051" xsi:nil="true"/>
    <AIHW_PPR_AnalysisFilePath xmlns="04e454ea-c4b3-4736-86ba-87fdfd461051" xsi:nil="true"/>
    <AIHW_PPR_AnalysisFileVersion xmlns="04e454ea-c4b3-4736-86ba-87fdfd4610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913420BAC632C04E9EA811595EE3DFB6" ma:contentTypeVersion="1" ma:contentTypeDescription="Create a new data object document." ma:contentTypeScope="" ma:versionID="b1641c16817148067b62e8e4378d1d96">
  <xsd:schema xmlns:xsd="http://www.w3.org/2001/XMLSchema" xmlns:xs="http://www.w3.org/2001/XMLSchema" xmlns:p="http://schemas.microsoft.com/office/2006/metadata/properties" xmlns:ns2="04e454ea-c4b3-4736-86ba-87fdfd461051" targetNamespace="http://schemas.microsoft.com/office/2006/metadata/properties" ma:root="true" ma:fieldsID="58791e54a5196423cec8a338402ba747" ns2:_="">
    <xsd:import namespace="04e454ea-c4b3-4736-86ba-87fdfd461051"/>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e454ea-c4b3-4736-86ba-87fdfd461051"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f3599612-80db-42e2-b795-80b0e0096d41}" ma:internalName="AIHW_PPR_ProjectCategoryLookup" ma:showField="Title" ma:web="{04e454ea-c4b3-4736-86ba-87fdfd461051}">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D8D6F2-78DE-4407-BB27-3EF1D000159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4e454ea-c4b3-4736-86ba-87fdfd461051"/>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FF80A5D-9472-43C3-A0DA-AFF94EA5CB90}">
  <ds:schemaRefs>
    <ds:schemaRef ds:uri="http://schemas.microsoft.com/sharepoint/v3/contenttype/forms"/>
  </ds:schemaRefs>
</ds:datastoreItem>
</file>

<file path=customXml/itemProps3.xml><?xml version="1.0" encoding="utf-8"?>
<ds:datastoreItem xmlns:ds="http://schemas.openxmlformats.org/officeDocument/2006/customXml" ds:itemID="{43261D52-B27F-4BC2-808B-2ECDE127E5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e454ea-c4b3-4736-86ba-87fdfd461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143</vt:i4>
      </vt:variant>
    </vt:vector>
  </HeadingPairs>
  <TitlesOfParts>
    <vt:vector size="143" baseType="lpstr">
      <vt:lpstr>Contents</vt:lpstr>
      <vt:lpstr> 1.1</vt:lpstr>
      <vt:lpstr> 1.2</vt:lpstr>
      <vt:lpstr> 1.3</vt:lpstr>
      <vt:lpstr> 1.4</vt:lpstr>
      <vt:lpstr>1.5</vt:lpstr>
      <vt:lpstr>1.6</vt:lpstr>
      <vt:lpstr>1.7a</vt:lpstr>
      <vt:lpstr>1.7b</vt:lpstr>
      <vt:lpstr>1.8</vt:lpstr>
      <vt:lpstr>1.9</vt:lpstr>
      <vt:lpstr>1.10</vt:lpstr>
      <vt:lpstr>1.11</vt:lpstr>
      <vt:lpstr>1.12</vt:lpstr>
      <vt:lpstr>1.13</vt:lpstr>
      <vt:lpstr>1.14a</vt:lpstr>
      <vt:lpstr>1.14b</vt:lpstr>
      <vt:lpstr>1.15</vt:lpstr>
      <vt:lpstr>1.16</vt:lpstr>
      <vt:lpstr> 2.1</vt:lpstr>
      <vt:lpstr>2.2a</vt:lpstr>
      <vt:lpstr>2.2b-c</vt:lpstr>
      <vt:lpstr> 2.3</vt:lpstr>
      <vt:lpstr> 2.4</vt:lpstr>
      <vt:lpstr> 2.5a</vt:lpstr>
      <vt:lpstr>2.5b</vt:lpstr>
      <vt:lpstr> 2.6a</vt:lpstr>
      <vt:lpstr> 2.6b</vt:lpstr>
      <vt:lpstr> 2.7a</vt:lpstr>
      <vt:lpstr>2.7b</vt:lpstr>
      <vt:lpstr>2.8a</vt:lpstr>
      <vt:lpstr>2.8b</vt:lpstr>
      <vt:lpstr>2.9a</vt:lpstr>
      <vt:lpstr>2.9b</vt:lpstr>
      <vt:lpstr>2.10a</vt:lpstr>
      <vt:lpstr>2.10b</vt:lpstr>
      <vt:lpstr>2.11</vt:lpstr>
      <vt:lpstr>2.12</vt:lpstr>
      <vt:lpstr>2.13</vt:lpstr>
      <vt:lpstr>2.14</vt:lpstr>
      <vt:lpstr> 2.15</vt:lpstr>
      <vt:lpstr> 2.16</vt:lpstr>
      <vt:lpstr> 2.17</vt:lpstr>
      <vt:lpstr> 2.18</vt:lpstr>
      <vt:lpstr> 2.19a</vt:lpstr>
      <vt:lpstr> 2.19b</vt:lpstr>
      <vt:lpstr> 2.20</vt:lpstr>
      <vt:lpstr> 3.1</vt:lpstr>
      <vt:lpstr> 3.2a</vt:lpstr>
      <vt:lpstr> 3.2b</vt:lpstr>
      <vt:lpstr> 3.3a</vt:lpstr>
      <vt:lpstr> 3.3b</vt:lpstr>
      <vt:lpstr> 3.3c</vt:lpstr>
      <vt:lpstr> 3.4a</vt:lpstr>
      <vt:lpstr> 3.4b</vt:lpstr>
      <vt:lpstr> 3.4c</vt:lpstr>
      <vt:lpstr> 3.4d</vt:lpstr>
      <vt:lpstr> 3.5</vt:lpstr>
      <vt:lpstr> 3.6a</vt:lpstr>
      <vt:lpstr> 3.6b</vt:lpstr>
      <vt:lpstr> 3.6c</vt:lpstr>
      <vt:lpstr> 3.7a</vt:lpstr>
      <vt:lpstr> 3.7b</vt:lpstr>
      <vt:lpstr> 3.7c</vt:lpstr>
      <vt:lpstr>3.7d</vt:lpstr>
      <vt:lpstr>3.8a</vt:lpstr>
      <vt:lpstr>3.8b</vt:lpstr>
      <vt:lpstr>3.8c</vt:lpstr>
      <vt:lpstr>3.8d</vt:lpstr>
      <vt:lpstr>3.9a</vt:lpstr>
      <vt:lpstr>3.9b</vt:lpstr>
      <vt:lpstr>3.10</vt:lpstr>
      <vt:lpstr>3.11a</vt:lpstr>
      <vt:lpstr>3.11b</vt:lpstr>
      <vt:lpstr>3.11c</vt:lpstr>
      <vt:lpstr>3.12</vt:lpstr>
      <vt:lpstr>3.13a</vt:lpstr>
      <vt:lpstr>3.13b</vt:lpstr>
      <vt:lpstr>3.13c</vt:lpstr>
      <vt:lpstr>3.13d</vt:lpstr>
      <vt:lpstr>3.14</vt:lpstr>
      <vt:lpstr> S3.1</vt:lpstr>
      <vt:lpstr> S3.2</vt:lpstr>
      <vt:lpstr> S3.3</vt:lpstr>
      <vt:lpstr> S3.4</vt:lpstr>
      <vt:lpstr> S3.5</vt:lpstr>
      <vt:lpstr> S3.6</vt:lpstr>
      <vt:lpstr>S3.7</vt:lpstr>
      <vt:lpstr>4.1</vt:lpstr>
      <vt:lpstr>4.2</vt:lpstr>
      <vt:lpstr>4.3</vt:lpstr>
      <vt:lpstr>4.4</vt:lpstr>
      <vt:lpstr>4.5a</vt:lpstr>
      <vt:lpstr>4.5b</vt:lpstr>
      <vt:lpstr>4.6</vt:lpstr>
      <vt:lpstr>4.7</vt:lpstr>
      <vt:lpstr>4.8a</vt:lpstr>
      <vt:lpstr>4.8b</vt:lpstr>
      <vt:lpstr>4.9</vt:lpstr>
      <vt:lpstr>4.10</vt:lpstr>
      <vt:lpstr>4.11</vt:lpstr>
      <vt:lpstr>4.12a</vt:lpstr>
      <vt:lpstr>4.12b</vt:lpstr>
      <vt:lpstr>4.13</vt:lpstr>
      <vt:lpstr>4.14</vt:lpstr>
      <vt:lpstr>4.15</vt:lpstr>
      <vt:lpstr>4.16</vt:lpstr>
      <vt:lpstr>4.17</vt:lpstr>
      <vt:lpstr>4.18</vt:lpstr>
      <vt:lpstr>4.19</vt:lpstr>
      <vt:lpstr>6.1</vt:lpstr>
      <vt:lpstr>6.2</vt:lpstr>
      <vt:lpstr>6.3</vt:lpstr>
      <vt:lpstr>6.4</vt:lpstr>
      <vt:lpstr>6.5</vt:lpstr>
      <vt:lpstr>6.6</vt:lpstr>
      <vt:lpstr>6.7</vt:lpstr>
      <vt:lpstr>6.8</vt:lpstr>
      <vt:lpstr>7.1</vt:lpstr>
      <vt:lpstr>7.2</vt:lpstr>
      <vt:lpstr>7.3</vt:lpstr>
      <vt:lpstr>7.4</vt:lpstr>
      <vt:lpstr>S7.1</vt:lpstr>
      <vt:lpstr>S7.2</vt:lpstr>
      <vt:lpstr>S7.3</vt:lpstr>
      <vt:lpstr>S7.4</vt:lpstr>
      <vt:lpstr>8.1</vt:lpstr>
      <vt:lpstr>8.2</vt:lpstr>
      <vt:lpstr>8.3</vt:lpstr>
      <vt:lpstr>9.1</vt:lpstr>
      <vt:lpstr>9.2</vt:lpstr>
      <vt:lpstr>9.3</vt:lpstr>
      <vt:lpstr>9.4</vt:lpstr>
      <vt:lpstr>9.5</vt:lpstr>
      <vt:lpstr>9.6</vt:lpstr>
      <vt:lpstr>9.7</vt:lpstr>
      <vt:lpstr>9.8</vt:lpstr>
      <vt:lpstr>9.9</vt:lpstr>
      <vt:lpstr>9.10</vt:lpstr>
      <vt:lpstr>9.11</vt:lpstr>
      <vt:lpstr>9.12</vt:lpstr>
      <vt:lpstr>9.13</vt:lpstr>
      <vt:lpstr>9.14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for Australia's health 2022: data insights</dc:title>
  <dc:creator>AIHW</dc:creator>
  <cp:lastModifiedBy>Phanprachit, Michael</cp:lastModifiedBy>
  <dcterms:created xsi:type="dcterms:W3CDTF">2022-06-15T05:54:03Z</dcterms:created>
  <dcterms:modified xsi:type="dcterms:W3CDTF">2022-12-22T04:38:20Z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0x010100B4A1F787F0C441AC878A307E051D262E00226E8B188E214B8AB06D165B586CEFC300913420BAC632C04E9EA811595EE3DFB6</vt:lpwstr>
  </property>
</Properties>
</file>