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defaultThemeVersion="124226"/>
  <mc:AlternateContent xmlns:mc="http://schemas.openxmlformats.org/markup-compatibility/2006">
    <mc:Choice Requires="x15">
      <x15ac:absPath xmlns:x15ac="http://schemas.microsoft.com/office/spreadsheetml/2010/11/ac" url="\\PRDIFS01\Drwho\HPG\HDU\Hospitals Unit\Data\NMDS\Data request to states for NMDSs\2021-22 request\Sanitised specs for website\"/>
    </mc:Choice>
  </mc:AlternateContent>
  <xr:revisionPtr revIDLastSave="0" documentId="13_ncr:1_{588DE107-B254-4417-8C13-C523D3BB1B86}" xr6:coauthVersionLast="47" xr6:coauthVersionMax="47" xr10:uidLastSave="{00000000-0000-0000-0000-000000000000}"/>
  <bookViews>
    <workbookView xWindow="-110" yWindow="-110" windowWidth="19420" windowHeight="12220" tabRatio="662" xr2:uid="{00000000-000D-0000-FFFF-FFFF00000000}"/>
  </bookViews>
  <sheets>
    <sheet name="Establishment level data specs" sheetId="4" r:id="rId1"/>
    <sheet name="Example data file" sheetId="9" r:id="rId2"/>
  </sheets>
  <definedNames>
    <definedName name="_AMO_UniqueIdentifier" hidden="1">"'dde92a84-e0b9-4c48-b54c-798f9cad82f3'"</definedName>
    <definedName name="_xlnm._FilterDatabase" localSheetId="0" hidden="1">'Establishment level data specs'!$A$2:$E$212</definedName>
    <definedName name="_xlnm.Print_Titles" localSheetId="0">'Establishment level data specs'!$5:$5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4" l="1"/>
  <c r="C8" i="4" s="1"/>
  <c r="C9" i="4" l="1"/>
  <c r="C11" i="4" s="1"/>
  <c r="C12" i="4" s="1"/>
  <c r="C13" i="4" s="1"/>
  <c r="C14" i="4" s="1"/>
  <c r="C15" i="4" s="1"/>
  <c r="C16" i="4" s="1"/>
  <c r="C17" i="4" s="1"/>
  <c r="C18" i="4" s="1"/>
  <c r="C19" i="4" s="1"/>
  <c r="C20" i="4" s="1"/>
  <c r="C21" i="4" s="1"/>
  <c r="C22" i="4" s="1"/>
  <c r="C24" i="4" s="1"/>
  <c r="C25" i="4" s="1"/>
  <c r="C26" i="4" s="1"/>
  <c r="C27" i="4" s="1"/>
  <c r="C28" i="4" s="1"/>
  <c r="C29" i="4" s="1"/>
  <c r="C30" i="4" s="1"/>
  <c r="C31" i="4" s="1"/>
  <c r="C32" i="4" s="1"/>
  <c r="C33" i="4" s="1"/>
  <c r="C34" i="4" s="1"/>
  <c r="C35" i="4" s="1"/>
  <c r="C36" i="4" s="1"/>
  <c r="C37" i="4" s="1"/>
  <c r="C38" i="4" s="1"/>
  <c r="C39" i="4" s="1"/>
  <c r="C40" i="4" s="1"/>
  <c r="C41" i="4" s="1"/>
  <c r="C42" i="4" s="1"/>
  <c r="C43" i="4" s="1"/>
  <c r="C44" i="4" s="1"/>
  <c r="C45" i="4" s="1"/>
  <c r="C46" i="4" s="1"/>
  <c r="C47" i="4" s="1"/>
  <c r="C49" i="4" s="1"/>
  <c r="C50" i="4" s="1"/>
  <c r="C51" i="4" s="1"/>
  <c r="C52" i="4" s="1"/>
  <c r="C53" i="4" s="1"/>
  <c r="C54" i="4" s="1"/>
  <c r="C55" i="4" s="1"/>
  <c r="C56" i="4" s="1"/>
  <c r="C57" i="4" s="1"/>
  <c r="C58" i="4" s="1"/>
  <c r="C59" i="4" s="1"/>
  <c r="C60" i="4" s="1"/>
  <c r="C61" i="4" s="1"/>
  <c r="C62" i="4" s="1"/>
  <c r="C63" i="4" s="1"/>
  <c r="C64" i="4" s="1"/>
  <c r="C65" i="4" s="1"/>
  <c r="C66" i="4" s="1"/>
  <c r="C67" i="4" s="1"/>
  <c r="C68" i="4" s="1"/>
  <c r="C69" i="4" s="1"/>
  <c r="C70" i="4" s="1"/>
  <c r="C71" i="4" s="1"/>
  <c r="C72" i="4" s="1"/>
  <c r="C73" i="4" s="1"/>
  <c r="C74" i="4" s="1"/>
  <c r="C75" i="4" s="1"/>
  <c r="C76" i="4" s="1"/>
  <c r="C77" i="4" s="1"/>
  <c r="C78" i="4" s="1"/>
  <c r="C79" i="4" s="1"/>
  <c r="C80" i="4" s="1"/>
  <c r="C81" i="4" s="1"/>
  <c r="C82" i="4" s="1"/>
  <c r="C83" i="4" s="1"/>
  <c r="C84" i="4" s="1"/>
  <c r="C86" i="4" s="1"/>
  <c r="C87" i="4" s="1"/>
  <c r="C88" i="4" l="1"/>
  <c r="C89" i="4" s="1"/>
  <c r="C90" i="4" s="1"/>
  <c r="C91" i="4" s="1"/>
  <c r="C92" i="4" s="1"/>
  <c r="C93" i="4" s="1"/>
  <c r="C94" i="4" s="1"/>
  <c r="C95" i="4" s="1"/>
  <c r="A7" i="4"/>
  <c r="A8" i="4" s="1"/>
  <c r="A9" i="4" s="1"/>
  <c r="A11" i="4" s="1"/>
  <c r="C96" i="4" l="1"/>
  <c r="C97" i="4" s="1"/>
  <c r="C98" i="4" s="1"/>
  <c r="C99" i="4" s="1"/>
  <c r="C100" i="4" s="1"/>
  <c r="C101" i="4" s="1"/>
  <c r="A12" i="4"/>
  <c r="A13" i="4" s="1"/>
  <c r="A14" i="4" l="1"/>
  <c r="A15" i="4" s="1"/>
  <c r="A16" i="4" s="1"/>
  <c r="A17" i="4" s="1"/>
  <c r="A18" i="4" s="1"/>
  <c r="A19" i="4" s="1"/>
  <c r="A20" i="4" s="1"/>
  <c r="A21" i="4" s="1"/>
  <c r="A22" i="4" s="1"/>
  <c r="A25" i="4" s="1"/>
  <c r="C102" i="4"/>
  <c r="C103" i="4" s="1"/>
  <c r="C105" i="4" s="1"/>
  <c r="C106" i="4" s="1"/>
  <c r="C107" i="4" s="1"/>
  <c r="C108" i="4" s="1"/>
  <c r="C109" i="4" s="1"/>
  <c r="C110" i="4" s="1"/>
  <c r="C111" i="4" s="1"/>
  <c r="C112" i="4" s="1"/>
  <c r="C113" i="4" s="1"/>
  <c r="E17" i="4" l="1"/>
  <c r="A24" i="4"/>
  <c r="A26" i="4" s="1"/>
  <c r="C114" i="4"/>
  <c r="C115" i="4" s="1"/>
  <c r="C116" i="4" s="1"/>
  <c r="C117" i="4" s="1"/>
  <c r="C118" i="4" s="1"/>
  <c r="C119" i="4" s="1"/>
  <c r="C120" i="4" s="1"/>
  <c r="C121" i="4" s="1"/>
  <c r="C122" i="4" s="1"/>
  <c r="C124" i="4" s="1"/>
  <c r="C125" i="4" s="1"/>
  <c r="C126" i="4" s="1"/>
  <c r="C127" i="4" s="1"/>
  <c r="C128" i="4" s="1"/>
  <c r="C129" i="4" s="1"/>
  <c r="C130" i="4" s="1"/>
  <c r="C131" i="4" s="1"/>
  <c r="C132" i="4" s="1"/>
  <c r="C133" i="4" s="1"/>
  <c r="C134" i="4" s="1"/>
  <c r="C135" i="4" s="1"/>
  <c r="C136" i="4" s="1"/>
  <c r="C137" i="4" s="1"/>
  <c r="C138" i="4" s="1"/>
  <c r="C139" i="4" s="1"/>
  <c r="C140" i="4" s="1"/>
  <c r="C141" i="4" s="1"/>
  <c r="C142" i="4" s="1"/>
  <c r="C143" i="4" s="1"/>
  <c r="C144" i="4" s="1"/>
  <c r="C145" i="4" s="1"/>
  <c r="C146" i="4" s="1"/>
  <c r="C147" i="4" s="1"/>
  <c r="C149" i="4" s="1"/>
  <c r="C150" i="4" s="1"/>
  <c r="C151" i="4" s="1"/>
  <c r="C153" i="4" s="1"/>
  <c r="C154" i="4" s="1"/>
  <c r="C155" i="4" s="1"/>
  <c r="C156" i="4" s="1"/>
  <c r="C157" i="4" s="1"/>
  <c r="C158" i="4" s="1"/>
  <c r="C159" i="4" s="1"/>
  <c r="C160" i="4" s="1"/>
  <c r="C161" i="4" s="1"/>
  <c r="C162" i="4" s="1"/>
  <c r="C163" i="4" s="1"/>
  <c r="C164" i="4" s="1"/>
  <c r="C165" i="4" s="1"/>
  <c r="C166" i="4" s="1"/>
  <c r="C167" i="4" s="1"/>
  <c r="C168" i="4" s="1"/>
  <c r="C169" i="4" s="1"/>
  <c r="C170" i="4" s="1"/>
  <c r="C171" i="4" s="1"/>
  <c r="C172" i="4" s="1"/>
  <c r="C173" i="4" s="1"/>
  <c r="C174" i="4" s="1"/>
  <c r="C175" i="4" s="1"/>
  <c r="C176" i="4" s="1"/>
  <c r="C177" i="4" s="1"/>
  <c r="C178" i="4" s="1"/>
  <c r="C179" i="4" s="1"/>
  <c r="C180" i="4" s="1"/>
  <c r="C181" i="4" s="1"/>
  <c r="C182" i="4" s="1"/>
  <c r="C183" i="4" s="1"/>
  <c r="C184" i="4" s="1"/>
  <c r="A27" i="4"/>
  <c r="A29" i="4" s="1"/>
  <c r="A31" i="4" s="1"/>
  <c r="A33" i="4" s="1"/>
  <c r="A35" i="4" s="1"/>
  <c r="A37" i="4" s="1"/>
  <c r="A39" i="4" s="1"/>
  <c r="A41" i="4" s="1"/>
  <c r="A43" i="4" s="1"/>
  <c r="A45" i="4" s="1"/>
  <c r="A47" i="4" s="1"/>
  <c r="A50" i="4" s="1"/>
  <c r="E27" i="4" l="1"/>
  <c r="A28" i="4"/>
  <c r="A30" i="4" s="1"/>
  <c r="A32" i="4" s="1"/>
  <c r="A34" i="4" s="1"/>
  <c r="A36" i="4" s="1"/>
  <c r="C185" i="4"/>
  <c r="C186" i="4" s="1"/>
  <c r="C188" i="4" s="1"/>
  <c r="C189" i="4" s="1"/>
  <c r="C190" i="4" s="1"/>
  <c r="C191" i="4" s="1"/>
  <c r="C192" i="4" s="1"/>
  <c r="C193" i="4" s="1"/>
  <c r="C194" i="4" s="1"/>
  <c r="C196" i="4" s="1"/>
  <c r="C197" i="4" s="1"/>
  <c r="C198" i="4" s="1"/>
  <c r="C199" i="4" s="1"/>
  <c r="C200" i="4" s="1"/>
  <c r="C201" i="4" s="1"/>
  <c r="C202" i="4" s="1"/>
  <c r="C203" i="4" s="1"/>
  <c r="C204" i="4" s="1"/>
  <c r="C205" i="4" s="1"/>
  <c r="C207" i="4" s="1"/>
  <c r="C208" i="4" s="1"/>
  <c r="C209" i="4" s="1"/>
  <c r="C210" i="4" s="1"/>
  <c r="C211" i="4" s="1"/>
  <c r="C212" i="4" s="1"/>
  <c r="C214" i="4" s="1"/>
  <c r="E25" i="4"/>
  <c r="A52" i="4"/>
  <c r="A54" i="4" s="1"/>
  <c r="A56" i="4" s="1"/>
  <c r="A58" i="4" s="1"/>
  <c r="A60" i="4" s="1"/>
  <c r="A62" i="4" s="1"/>
  <c r="A64" i="4" s="1"/>
  <c r="A66" i="4" s="1"/>
  <c r="A68" i="4" s="1"/>
  <c r="A70" i="4" s="1"/>
  <c r="A72" i="4" s="1"/>
  <c r="A74" i="4" s="1"/>
  <c r="A76" i="4" s="1"/>
  <c r="A78" i="4" s="1"/>
  <c r="A80" i="4" s="1"/>
  <c r="A82" i="4" s="1"/>
  <c r="A84" i="4" s="1"/>
  <c r="A86" i="4" s="1"/>
  <c r="E29" i="4" l="1"/>
  <c r="A38" i="4"/>
  <c r="A40" i="4" s="1"/>
  <c r="A42" i="4" s="1"/>
  <c r="A44" i="4" s="1"/>
  <c r="A46" i="4" s="1"/>
  <c r="A49" i="4" s="1"/>
  <c r="E37" i="4"/>
  <c r="E31" i="4"/>
  <c r="A51" i="4" l="1"/>
  <c r="A53" i="4" s="1"/>
  <c r="A55" i="4" s="1"/>
  <c r="A57" i="4" s="1"/>
  <c r="A59" i="4" s="1"/>
  <c r="A61" i="4" s="1"/>
  <c r="A63" i="4" s="1"/>
  <c r="A65" i="4" s="1"/>
  <c r="A67" i="4" s="1"/>
  <c r="A69" i="4" s="1"/>
  <c r="A71" i="4" s="1"/>
  <c r="A73" i="4" s="1"/>
  <c r="A75" i="4" s="1"/>
  <c r="A77" i="4" s="1"/>
  <c r="A79" i="4" s="1"/>
  <c r="E33" i="4"/>
  <c r="E36" i="4"/>
  <c r="E85" i="4" l="1"/>
  <c r="A81" i="4"/>
  <c r="A83" i="4" s="1"/>
  <c r="E104" i="4" s="1"/>
  <c r="E81" i="4"/>
  <c r="E35" i="4"/>
  <c r="E39" i="4" l="1"/>
  <c r="E41" i="4" l="1"/>
  <c r="E43" i="4" l="1"/>
  <c r="E45" i="4" l="1"/>
  <c r="E47" i="4" l="1"/>
  <c r="E50" i="4" l="1"/>
  <c r="E52" i="4" l="1"/>
  <c r="E54" i="4" l="1"/>
  <c r="E56" i="4" l="1"/>
  <c r="E58" i="4" l="1"/>
  <c r="E60" i="4" l="1"/>
  <c r="E62" i="4" l="1"/>
  <c r="E64" i="4" l="1"/>
  <c r="E66" i="4" l="1"/>
  <c r="E68" i="4" l="1"/>
  <c r="E70" i="4" l="1"/>
  <c r="E72" i="4" l="1"/>
  <c r="E74" i="4" l="1"/>
  <c r="E76" i="4" l="1"/>
  <c r="E78" i="4" l="1"/>
  <c r="E80" i="4" l="1"/>
  <c r="E82" i="4" l="1"/>
  <c r="E84" i="4" l="1"/>
  <c r="A87" i="4" l="1"/>
  <c r="A88" i="4" l="1"/>
  <c r="A89" i="4" s="1"/>
  <c r="A90" i="4" l="1"/>
  <c r="A91" i="4" s="1"/>
  <c r="A92" i="4" s="1"/>
  <c r="A93" i="4" s="1"/>
  <c r="A94" i="4" s="1"/>
  <c r="A95" i="4" s="1"/>
  <c r="A96" i="4" l="1"/>
  <c r="A97" i="4" s="1"/>
  <c r="A98" i="4" s="1"/>
  <c r="A99" i="4" s="1"/>
  <c r="A100" i="4" s="1"/>
  <c r="A101" i="4" s="1"/>
  <c r="A102" i="4" l="1"/>
  <c r="E103" i="4" s="1"/>
  <c r="A103" i="4" l="1"/>
  <c r="A105" i="4" s="1"/>
  <c r="A106" i="4" s="1"/>
  <c r="A107" i="4" s="1"/>
  <c r="A108" i="4" l="1"/>
  <c r="A109" i="4" s="1"/>
  <c r="A110" i="4" s="1"/>
  <c r="A111" i="4" s="1"/>
  <c r="A112" i="4" s="1"/>
  <c r="A113" i="4" s="1"/>
  <c r="A114" i="4" s="1"/>
  <c r="A115" i="4" s="1"/>
  <c r="A116" i="4" s="1"/>
  <c r="A117" i="4" s="1"/>
  <c r="A118" i="4" s="1"/>
  <c r="A119" i="4" s="1"/>
  <c r="A120" i="4" s="1"/>
  <c r="A121" i="4" s="1"/>
  <c r="A122" i="4" l="1"/>
  <c r="A125" i="4" s="1"/>
  <c r="A127" i="4" s="1"/>
  <c r="A129" i="4" s="1"/>
  <c r="A131" i="4" s="1"/>
  <c r="A133" i="4" s="1"/>
  <c r="A135" i="4" s="1"/>
  <c r="A137" i="4" s="1"/>
  <c r="A139" i="4" s="1"/>
  <c r="A141" i="4" s="1"/>
  <c r="A143" i="4" s="1"/>
  <c r="A145" i="4" s="1"/>
  <c r="A147" i="4" s="1"/>
  <c r="A149" i="4" s="1"/>
  <c r="E122" i="4"/>
  <c r="A124" i="4" l="1"/>
  <c r="E125" i="4" s="1"/>
  <c r="A126" i="4"/>
  <c r="E127" i="4" l="1"/>
  <c r="A128" i="4"/>
  <c r="E129" i="4" l="1"/>
  <c r="A130" i="4"/>
  <c r="E131" i="4" l="1"/>
  <c r="A132" i="4"/>
  <c r="E133" i="4" l="1"/>
  <c r="A134" i="4"/>
  <c r="E135" i="4" l="1"/>
  <c r="A136" i="4"/>
  <c r="A150" i="4"/>
  <c r="A151" i="4" s="1"/>
  <c r="E137" i="4" l="1"/>
  <c r="A138" i="4"/>
  <c r="A153" i="4"/>
  <c r="A154" i="4" s="1"/>
  <c r="E139" i="4" l="1"/>
  <c r="A140" i="4"/>
  <c r="A155" i="4"/>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l="1"/>
  <c r="A186" i="4" s="1"/>
  <c r="A188" i="4" s="1"/>
  <c r="A189" i="4" s="1"/>
  <c r="A190" i="4" s="1"/>
  <c r="A191" i="4" s="1"/>
  <c r="A192" i="4" s="1"/>
  <c r="A193" i="4" s="1"/>
  <c r="E141" i="4"/>
  <c r="A142" i="4"/>
  <c r="E194" i="4" l="1"/>
  <c r="A194" i="4"/>
  <c r="A196" i="4" s="1"/>
  <c r="E197" i="4" s="1"/>
  <c r="A197" i="4"/>
  <c r="A198" i="4" s="1"/>
  <c r="A199" i="4" s="1"/>
  <c r="A200" i="4" s="1"/>
  <c r="A201" i="4" s="1"/>
  <c r="A202" i="4" s="1"/>
  <c r="E143" i="4"/>
  <c r="A144" i="4"/>
  <c r="E146" i="4" s="1"/>
  <c r="A146" i="4" l="1"/>
  <c r="E147" i="4" s="1"/>
  <c r="E145" i="4"/>
  <c r="A203" i="4"/>
  <c r="A204" i="4" s="1"/>
  <c r="A205" i="4" s="1"/>
  <c r="A207" i="4" s="1"/>
  <c r="A208" i="4" s="1"/>
  <c r="A209" i="4" s="1"/>
  <c r="A210" i="4" s="1"/>
  <c r="A211" i="4" s="1"/>
  <c r="A212" i="4" s="1"/>
  <c r="A214" i="4" s="1"/>
</calcChain>
</file>

<file path=xl/sharedStrings.xml><?xml version="1.0" encoding="utf-8"?>
<sst xmlns="http://schemas.openxmlformats.org/spreadsheetml/2006/main" count="804" uniqueCount="342">
  <si>
    <t xml:space="preserve">Use NHHD/METeOR definition.
Accreditation standard held by the establishment. 
1=Yes, 2=No, 9=Unknown. 
</t>
  </si>
  <si>
    <t xml:space="preserve">Use NHHD/METeOR definition.
Accreditation standard held by the establishment.  
1=Yes, 2=No, 9=Unknown. 
</t>
  </si>
  <si>
    <t>N(8)</t>
  </si>
  <si>
    <t>Position</t>
  </si>
  <si>
    <t xml:space="preserve">A(100)
</t>
  </si>
  <si>
    <t xml:space="preserve">A(6)
</t>
  </si>
  <si>
    <t>1-9</t>
  </si>
  <si>
    <t>Item
No</t>
  </si>
  <si>
    <t xml:space="preserve">Use NHHD/METeOR definition.
1=Yes, 2=No </t>
  </si>
  <si>
    <t xml:space="preserve">Round to nearest dollar. Right justify, zero fill.
</t>
  </si>
  <si>
    <t xml:space="preserve">(Left justify. Characters not used leave blank)
</t>
  </si>
  <si>
    <t>Medicare Provider number</t>
  </si>
  <si>
    <t>Data item</t>
  </si>
  <si>
    <t>Type &amp; size</t>
  </si>
  <si>
    <t>A(9)</t>
  </si>
  <si>
    <t>Valid values / Notes</t>
  </si>
  <si>
    <t>Establishment Name</t>
  </si>
  <si>
    <t>Useful for knowing what hospitals are regarded as hospitals and reporting where.</t>
  </si>
  <si>
    <t>Total non-salary expenditure</t>
  </si>
  <si>
    <t>Total recurrent expenditure</t>
  </si>
  <si>
    <t>Admitted patient cost proportion</t>
  </si>
  <si>
    <t>Acute admitted patient cost proportion</t>
  </si>
  <si>
    <t>Acute non-psychiatric admitted patient cost proportion</t>
  </si>
  <si>
    <t>Total psychiatric beds</t>
  </si>
  <si>
    <t>Total nurses</t>
  </si>
  <si>
    <t>Total staff</t>
  </si>
  <si>
    <t>Establishment Identifier
METeOR: 269973</t>
  </si>
  <si>
    <t>Quality Improvement Council (QIC) 
METeOR: 302379</t>
  </si>
  <si>
    <t>Australian Quality Council (AQC) 
METeOR: 302374</t>
  </si>
  <si>
    <t xml:space="preserve">Use NHHD/METeOR definition.
1=Yes, 2=No 
 </t>
  </si>
  <si>
    <t xml:space="preserve">Total nurses 
</t>
  </si>
  <si>
    <t xml:space="preserve">Total staff    
</t>
  </si>
  <si>
    <t xml:space="preserve">Total revenue
</t>
  </si>
  <si>
    <t xml:space="preserve">N(9)
</t>
  </si>
  <si>
    <t xml:space="preserve">N(1)
</t>
  </si>
  <si>
    <t xml:space="preserve">N(14)
</t>
  </si>
  <si>
    <t xml:space="preserve">N(10)
</t>
  </si>
  <si>
    <t xml:space="preserve">A(9)
</t>
  </si>
  <si>
    <t>Parent record</t>
  </si>
  <si>
    <t>N(9)</t>
  </si>
  <si>
    <t>Specialised service indicators</t>
  </si>
  <si>
    <t xml:space="preserve">N(9)
</t>
  </si>
  <si>
    <t>A(4)</t>
  </si>
  <si>
    <t>N(3)</t>
  </si>
  <si>
    <t>A(6)</t>
  </si>
  <si>
    <t>A(45)</t>
  </si>
  <si>
    <t>A(46)</t>
  </si>
  <si>
    <t xml:space="preserve">Use NHDD/METeOR definition
Road name for the address of the establishment
</t>
  </si>
  <si>
    <t>Address—road type
METeOR: 429840</t>
  </si>
  <si>
    <t xml:space="preserve">Use NHDD/METeOR definition
The town, suburb or locality of the address of the establishment
</t>
  </si>
  <si>
    <t xml:space="preserve">Use NHDD/METeOR definition
Abbreviation for type of road used in the address of the establishment 
eg. RD=Road, ST=Street, WAY=Way, PLCE = Place
(See METeOR for more abbreviations)
</t>
  </si>
  <si>
    <t>Address—road number 2
(End Range)
METeOR: 429594</t>
  </si>
  <si>
    <t>Estimated data indicator
METeOR: 548891</t>
  </si>
  <si>
    <t>Other salaried medical officers</t>
  </si>
  <si>
    <t xml:space="preserve">Use NHHD/METeOR definition.
(right justify, zero fill)
Registered nurses include persons with at least a three year training certificate and nurses holding post graduate qualifications. Registered nurses must be registered with the national registration board. This is a comprehensive category and includes community mental health, general nurse, intellectual disability nurse, midwife (including pupil midwife), psychiatric nurse, senior nurse, charge nurse (now unit manager), supervisory nurse and nurse educator. This category also includes nurses engaged in administrative duties no matter what the extent of their engagement, for example, directors of nursing and assistant directors of nursing.
</t>
  </si>
  <si>
    <t xml:space="preserve">Use NHHD/METeOR definition.
(right justify, zero fill)
Trainee/pupil nurse includes any person commencing or undertaking a 1-year course of training leading to registration as an enrolled nurse on the national registration board (includes all trainee nurses).
</t>
  </si>
  <si>
    <t xml:space="preserve">(right justify, zero fill)
</t>
  </si>
  <si>
    <t xml:space="preserve">Specialist salaried medical officers   
</t>
  </si>
  <si>
    <t xml:space="preserve">Other salaried medical officers
</t>
  </si>
  <si>
    <t>Registered nurses</t>
  </si>
  <si>
    <t>Specialist salaried medical officers</t>
  </si>
  <si>
    <t xml:space="preserve">Use NHHD/METeOR definition.
Round to nearest dollar. Right justify, zero fill.
Trainee/pupil nurse includes any person commencing or undertaking a 1-year course of training leading to registration as an enrolled nurse on the national registration board (includes all trainee nurses).
</t>
  </si>
  <si>
    <t xml:space="preserve">Use NHHD/METeOR definition.
The expenditure incurred by establishments for the purposes of insurance (excluding workers' compensation premiums and medical indemnity).
Round to nearest dollar. Right justify, zero fill.
</t>
  </si>
  <si>
    <t>Administrative expenses - insurance</t>
  </si>
  <si>
    <t>Administrative expenses - other</t>
  </si>
  <si>
    <t xml:space="preserve">Use NHHD/METeOR definition.
The expenditure incurred by establishments of a management expenses/administrative support nature such as any rates and taxes, printing, telephone, stationery but excluding insurance, workers' compensation premiums and medical indemnity.
Round to nearest dollar. Right justify, zero fill.
</t>
  </si>
  <si>
    <t>Depreciation - building</t>
  </si>
  <si>
    <t>Use NHHD/METeOR definition.
A building is a rigid, fixed and permanent structure which has a roof (ABS 2011). Building depreciation includes depreciation charges for buildings and fixed fit-out such as items fitted to the building (e.g. lights, partitions etc.).
This item includes charges from public private partnerships (PPP) involving the supply and use of buildings. For this purpose, 'supply' is considered to be the interest payments on the building and 'use' is considered to be the expenditure through the special purpose vehicle. Maintenance and repairs are excluded and should be reported against Code 9.
A PPP contract may also include expense for other expenditure such as cleaning or security services. Expenditure relating to these services will be reported under the appropriate code such as Code 5 Domestic Services. Only PPP Interest and Special Purposes Vehicle (SPV) expense should be reported in Code 3 Depreciation - building.
Building depreciation should be identified separately from other depreciation and other recurrent expenditure categories.
Round to nearest dollar. Right justify, zero fill.</t>
  </si>
  <si>
    <t>Depreciation - other</t>
  </si>
  <si>
    <t>Domestic services</t>
  </si>
  <si>
    <t xml:space="preserve">Use NHHD/METeOR definition.
The expenditure incurred by establishments on domestic services include electricity, other fuel and power, domestic services for staff, accommodation and kitchen expenses but not including salaries and wages, food costs or equipment replacement and repair costs.
Round to nearest dollar. Right justify, zero fill.
</t>
  </si>
  <si>
    <t>Interest payments</t>
  </si>
  <si>
    <t>Lease costs</t>
  </si>
  <si>
    <t xml:space="preserve">Use NHHD/METeOR definition.
A lease is an agreement whereby the lessor conveys to the lessee in return for a payment or series of payments the right to use an asset for an agreed period of time. 
Round to nearest dollar. Right justify, zero fill.
</t>
  </si>
  <si>
    <t>Patient transport costs</t>
  </si>
  <si>
    <t xml:space="preserve">Use NHHD/METeOR definition.
The expenditure incurred by establishments on transporting patients excluding salaries and wages of transport staff where payment is made by an establishment.
Round to nearest dollar. Right justify, zero fill.
</t>
  </si>
  <si>
    <t>Repairs and maintenance</t>
  </si>
  <si>
    <t xml:space="preserve">Use NHHD/METeOR definition.
The expenditure incurred by establishments on maintaining, repairing, replacing and providing additional equipment, maintaining and renovating building and minor additional works.
Round to nearest dollar. Right justify, zero fill.
</t>
  </si>
  <si>
    <t>Superannuation employer contribution</t>
  </si>
  <si>
    <t>Other on-costs</t>
  </si>
  <si>
    <t xml:space="preserve">Use NHHD/METeOR definition.
Contributions paid in Australian dollars or (for an emerging cost scheme) that should be paid (as determined by an actuary) on behalf of establishment employees by the establishment to a superannuation fund providing retirement and related benefits to establishment employees, for a financial year.
The definition specifically excludes employee superannuation contributions (not a cost to the establishment) and superannuation final benefit payments.
The following different funding bases are identified: 
 • paid by hospital to fully funded scheme; 
 • paid by Commonwealth Government or State government to fully funded scheme; 
 • unfunded or emerging costs schemes where employer component is not presently funded. 
Fully funded schemes are those in which employer and employee contributions are paid into an invested fund. Benefits are paid from the fund. Most private sector schemes are fully funded.
Emerging cost schemes are those in which the cost of benefits is met at the time a benefit becomes payable; that is, there is no ongoing invested fund from which benefits are paid. The Commonwealth superannuation fund is an example of this type of scheme as employee benefits are paid out of general revenue.
Round to nearest dollar. Right justify, zero fill.
</t>
  </si>
  <si>
    <t>Supplies - drug</t>
  </si>
  <si>
    <t xml:space="preserve">Use NHHD/METeOR definition.
The expenditure incurred by establishments on all drugs including the cost of containers.
Round to nearest dollar. Right justify, zero fill.
</t>
  </si>
  <si>
    <t>Supplies - food</t>
  </si>
  <si>
    <t>Supplies - medical and surgical</t>
  </si>
  <si>
    <t xml:space="preserve">Use NHHD/METeOR definition.
The expenditure incurred by establishments on all consumables of a medical or surgical nature (excluding drug supplies) but not including expenditure on equipment repairs.
Round to nearest dollar. Right justify, zero fill.
</t>
  </si>
  <si>
    <t>Visiting medical officer payments</t>
  </si>
  <si>
    <t xml:space="preserve">Use NHHD/METeOR definition.
The expenditure incurred by establishments to visiting medical officers for medical services provided to hospital (public) patients on an honorary, sessionally paid, or fee for service basis.
All payments made by an institutional health care establishment to visiting medical officers for medical services provided to hospital (public) patients on an honorary, sessionally paid, or fee for service basis.
A visiting medical officer is a medical practitioner appointed by the hospital board to provide medical services for hospital (public) patients on an honorary, sessionally paid, or fee for service basis. This category includes the same Australian and New Zealand Standard Classification of Occupations codes as the salaried medical officers category.
Round to nearest dollar. Right justify, zero fill.
</t>
  </si>
  <si>
    <t>Not elsewhere recorded</t>
  </si>
  <si>
    <t xml:space="preserve">Use NHHD/METeOR definition.
The expenditure incurred by establishments on all other recurrent expenditure not elsewhere recorded. Gross expenditure should be reported with no revenue offsets (except for inter-hospital transfers).
Includes expenditure by the establishment on contracted care arrangements. 
Round to nearest dollar. Right justify, zero fill.
</t>
  </si>
  <si>
    <t>Direct teaching, training and research</t>
  </si>
  <si>
    <t>Commonwealth funded aged care</t>
  </si>
  <si>
    <t>Other aged care</t>
  </si>
  <si>
    <t>Total</t>
  </si>
  <si>
    <t>Department of Veterans' Affairs</t>
  </si>
  <si>
    <t>Compensable schemes</t>
  </si>
  <si>
    <t>Other patient revenue</t>
  </si>
  <si>
    <t>Commonwealth funding/subsidies</t>
  </si>
  <si>
    <t>State or territory health authority funding</t>
  </si>
  <si>
    <t>Other state or territory funding</t>
  </si>
  <si>
    <t>National Health Funding Pool - state or territory government component</t>
  </si>
  <si>
    <t>National Health Funding Pool - Commonwealth government component</t>
  </si>
  <si>
    <t>Infrastructure/facility fees</t>
  </si>
  <si>
    <t>Other recoveries</t>
  </si>
  <si>
    <t>Revenue not elsewhere reported</t>
  </si>
  <si>
    <t>Hospital/campus indicator</t>
  </si>
  <si>
    <t>Cost proportion (not part of NMDS)</t>
  </si>
  <si>
    <t xml:space="preserve">Data should be reported at the most granular level as possible – that is, </t>
  </si>
  <si>
    <t>Full-time equivalent (FTE) staff</t>
  </si>
  <si>
    <t>Salary and wage recurrent expenditure</t>
  </si>
  <si>
    <t>Non-salary recurrent expenditure</t>
  </si>
  <si>
    <t>Recurrent expenditure on contracted care by NHRA product stream</t>
  </si>
  <si>
    <t>Total recurrent expenditure by NHRA product stream</t>
  </si>
  <si>
    <t>Revenue</t>
  </si>
  <si>
    <t>Cost proportion</t>
  </si>
  <si>
    <t>Establishment Identifier</t>
  </si>
  <si>
    <t>Local Hospital Network identifier</t>
  </si>
  <si>
    <t xml:space="preserve">Specialist salaried medical officers   </t>
  </si>
  <si>
    <t xml:space="preserve">Enrolled nurses    </t>
  </si>
  <si>
    <t xml:space="preserve">Student nurses     </t>
  </si>
  <si>
    <t xml:space="preserve">Trainee nurses/ pupil nurses     </t>
  </si>
  <si>
    <t>Other personal care staff</t>
  </si>
  <si>
    <t xml:space="preserve">Diagnostic &amp; health professionals  </t>
  </si>
  <si>
    <t xml:space="preserve">Administrative &amp; clerical  </t>
  </si>
  <si>
    <t xml:space="preserve">Domestic &amp; other </t>
  </si>
  <si>
    <t>Estimated data indicator</t>
  </si>
  <si>
    <t>Enrolled nurses</t>
  </si>
  <si>
    <t>Student nurses</t>
  </si>
  <si>
    <t>Trainee/pupil nurses</t>
  </si>
  <si>
    <t>Diagnostic &amp; health professionals</t>
  </si>
  <si>
    <t>Administrative &amp; clerical</t>
  </si>
  <si>
    <t>Domestic &amp; other</t>
  </si>
  <si>
    <t>Hospital/
Campus indicator</t>
  </si>
  <si>
    <t xml:space="preserve">Use NHHD/METeOR definition.
(right justify, zero fill)
The number of beds available to care for admitted patients that an establishment provides via contractual arrangements with private hospitals. 
Where available, actual data should be reported.
 Where actual data are not available, this measure can be calculated by dividing the total contracted patient days by the number of days in the period, e.g. in a normal year, a hospital records 4000 contracted care patient days – the average available contracted care beds would be 4000/365 = 11.0.
Beds exclusively or predominantly for overnight-stay admitted care and same-day admitted care are collected and reported.
</t>
  </si>
  <si>
    <t>Other items (some of which are not part of NMDS)</t>
  </si>
  <si>
    <t>Obstetric/maternity services</t>
  </si>
  <si>
    <t>Specialist paediatric service</t>
  </si>
  <si>
    <t>Psychiatric unit/ward</t>
  </si>
  <si>
    <t xml:space="preserve">Intensive care unit (level III) </t>
  </si>
  <si>
    <t xml:space="preserve">Hospice care unit   </t>
  </si>
  <si>
    <t xml:space="preserve">Nursing home care unit   </t>
  </si>
  <si>
    <t>Geriatric assessment unit</t>
  </si>
  <si>
    <t>Domiciliary care service</t>
  </si>
  <si>
    <t>Alcohol and drug unit</t>
  </si>
  <si>
    <t>Acute spinal cord injury unit</t>
  </si>
  <si>
    <t>Coronary care unit</t>
  </si>
  <si>
    <t>Cardiac surgery unit</t>
  </si>
  <si>
    <t>Acute renal dialysis unit</t>
  </si>
  <si>
    <t>Maintenance renal dialysis unit</t>
  </si>
  <si>
    <t>Burns Unit (level III)</t>
  </si>
  <si>
    <t>Major plastic/ reconstructive surgery unit</t>
  </si>
  <si>
    <t>Oncology (cancer treatment) unit</t>
  </si>
  <si>
    <t>Neonatal intensive care unit (level III)</t>
  </si>
  <si>
    <t>In-vitro fertilisation unit</t>
  </si>
  <si>
    <t>Comprehensive epilepsy centre</t>
  </si>
  <si>
    <t>Bone marrow transplantation unit</t>
  </si>
  <si>
    <t>Renal transplantation unit</t>
  </si>
  <si>
    <t>Heart, including heart-lung transplantation unit</t>
  </si>
  <si>
    <t>Liver transplantation unit</t>
  </si>
  <si>
    <t>Pancreas transplantation unit</t>
  </si>
  <si>
    <t>Clinical genetics unit</t>
  </si>
  <si>
    <t>Sleep centre</t>
  </si>
  <si>
    <t>Neurosurgical unit</t>
  </si>
  <si>
    <t>Infectious diseases unit</t>
  </si>
  <si>
    <t>AIDS unit</t>
  </si>
  <si>
    <t>Diabetes unit</t>
  </si>
  <si>
    <t>Rehabilitation unit</t>
  </si>
  <si>
    <t>Teaching status</t>
  </si>
  <si>
    <t>Quality accreditation/certification standard</t>
  </si>
  <si>
    <t>International Organisation for Standardisation ISO 9000 quality family</t>
  </si>
  <si>
    <t>Australian Council on Healthcare Standards EQuIP</t>
  </si>
  <si>
    <t>Quality Improvement Council (QIC)</t>
  </si>
  <si>
    <t>Australian Quality Council (AQC)</t>
  </si>
  <si>
    <t xml:space="preserve">Other items </t>
  </si>
  <si>
    <t>Establishment Type</t>
  </si>
  <si>
    <t>IHPA funding designation</t>
  </si>
  <si>
    <t>Average available beds for overnight-stay patients--average available beds</t>
  </si>
  <si>
    <t>Average available beds for same-day patients--average available beds</t>
  </si>
  <si>
    <t>Average available beds for admitted contracted care--average available beds</t>
  </si>
  <si>
    <t>Geographical location of Establishment (SA2)</t>
  </si>
  <si>
    <t>Address—road number 1
(Start Range)</t>
  </si>
  <si>
    <t>Address—road number 2
(End Range)</t>
  </si>
  <si>
    <t>Address—road name</t>
  </si>
  <si>
    <t>Address—road type</t>
  </si>
  <si>
    <t>Address—suburb/town/locality name</t>
  </si>
  <si>
    <t>Address - Australian postcode</t>
  </si>
  <si>
    <t>Hospital Establishment Address</t>
  </si>
  <si>
    <t>000000001</t>
  </si>
  <si>
    <t>000000004</t>
  </si>
  <si>
    <t>000000010</t>
  </si>
  <si>
    <t>Excludes salary and wage payments and premiums relating to workers' compensation leave.</t>
  </si>
  <si>
    <t xml:space="preserve">Accreditation standard held by the establishment. 
1=Yes, 2=No, 9=Unknown. 
</t>
  </si>
  <si>
    <t>Accredited elsewhere</t>
  </si>
  <si>
    <t>Full-time equivalent (FTE) staff
METeOR: 616025 &amp; 620091 &amp; 615998</t>
  </si>
  <si>
    <t>Trainee nurses/ pupil nurses</t>
  </si>
  <si>
    <t>Diagnostic &amp; allied health professionals</t>
  </si>
  <si>
    <t>Salary and wage recurrent expenditure
METeOR: 616033 &amp; 620091 &amp; 616005</t>
  </si>
  <si>
    <t xml:space="preserve">Administrative &amp; clerical </t>
  </si>
  <si>
    <t>Average available beds for admitted contracted care--average available beds
METeOR: 616011</t>
  </si>
  <si>
    <t>Average available beds for overnight-stay patients--average available beds
METeOR: 616014</t>
  </si>
  <si>
    <t>Average available beds for same-day patients--average available beds
METeOR: 616017</t>
  </si>
  <si>
    <t>Address - Australian postcode
METeOR: 611398</t>
  </si>
  <si>
    <t>Hospital Count Flag</t>
  </si>
  <si>
    <t>A(1)</t>
  </si>
  <si>
    <t>Use NHHD/METeOR definition, described under 'Guide for use' on webpage -&gt; http://meteor.aihw.gov.au/content/index.phtml/itemId/643082
Round to nearest dollar. Right justify, zero fill.</t>
  </si>
  <si>
    <t>The revenue relating to public hospitals received by an establishment for recurrent expenditure purposes, measured in Australian dollars. Please refer to webpages below for more details:
http://meteor.aihw.gov.au/content/index.phtml/itemId/643062
http://meteor.aihw.gov.au/content/index.phtml/itemId/643082
http://meteor.aihw.gov.au/content/index.phtml/itemId/643142</t>
  </si>
  <si>
    <t>a.</t>
  </si>
  <si>
    <t>b.</t>
  </si>
  <si>
    <t>Reporting level 1 - Establishment level data (example)</t>
  </si>
  <si>
    <t>Collection 1 - Establishment level data</t>
  </si>
  <si>
    <t>The table below is provided as an illustration of the structure of the dataset. Please note excel files will not be received and validated correctly via the Online Validata. Data must be supplied as a fixed column flat file (without header row) as specified in the 'Specification (Collection 1)' tab.</t>
  </si>
  <si>
    <t>All the public hospital establishments that are to be included in the count of number of public hospitals should report to 'Collection 1 - Establishment Level Data'.</t>
  </si>
  <si>
    <t xml:space="preserve">Data occurred at jurisdictional health authority and/or local hospital network level should be included in 'Collection 2 - Jurisdiction and LHN level data'.
Data reported at establishment level in Collection 1 need to be excluded from data reported at its parent/network level in Collection 2 so as to avoid double counting. </t>
  </si>
  <si>
    <t>Other (out-of-scope for the NHRA)</t>
  </si>
  <si>
    <t>Admitted acute care (excluding mental health care) (out-of-scope for the NHRA)</t>
  </si>
  <si>
    <t>Admitted subacute and non-acute care (excluding mental health care) (out-of-scope for the NHRA)</t>
  </si>
  <si>
    <t>Other admitted care (excluding mental health care) (out-of-scope for the NHRA)</t>
  </si>
  <si>
    <t>Admitted mental health care (out-of-scope for the NHRA)</t>
  </si>
  <si>
    <t>Emergency care services (out-of-scope for the NHRA)</t>
  </si>
  <si>
    <t>Depreciation</t>
  </si>
  <si>
    <t>Revenue
METeOR: 643062 &amp; 643082 &amp; 643142</t>
  </si>
  <si>
    <t>Obstetric/maternity unit
METeOR: 619977</t>
  </si>
  <si>
    <t>Heart lung transplantation unit    
METeOR: 619822</t>
  </si>
  <si>
    <t>Teaching status  
METeOR: 642849</t>
  </si>
  <si>
    <t>Geographical location of Establishment (SA2)
METeOR: 659774</t>
  </si>
  <si>
    <t xml:space="preserve">Calculated by dividing the number of on-job hours plus hours of paid leave divided by the number of ordinary time hours normally paid for a full-time staff member under the relevant award or agreement for the staff member. The average is to be calculated from pay period figures. The length of the pay period is assumed to be a fortnight. If under the relevant award of agreement a full-time employee is paid for an 80 (ordinary time) hour fortnight, the full-time equivalent for a part-time employee who works 64 hours is 0.8. If a full-time employee under the same award is paid for a 100 hours for that fortnight (20 hours overtime), then the full-time equivalent is 100 divided by 80 = 1.25.
• Contract staff employed through an agency are included where the contract is for the supply of labour rather than of products;
• Data should be disaggregated by the following 10 staffing categories and a total provided;
• Show to at least one decimal place; 
• FTE staff at the end of the financial year should be provided if average FTE staff numbers are not available;
• FTE data should be consistent with data on salaries and wages by staffing category. If the full-time equivalent for contract staff is not collected then salaries for those contract staff should be included in other recurrent expenditure data items (item 44a 'Not elsewhere recorded').
• Where staff provide services to more than one establishment, full-time equivalent staff members should be apportioned between all establishments to which services are provided on the basis of hours paid for in each (salary costs should be apportioned on the same basis).
</t>
  </si>
  <si>
    <t>Admitted mental health care (in-scope for the NHRA)</t>
  </si>
  <si>
    <t>Emergency care services (in-scope for the NHRA)</t>
  </si>
  <si>
    <t>Report status at the end of the financial year</t>
  </si>
  <si>
    <t xml:space="preserve">Use NHHD/METeOR definition.
(right justify, zero fill)
The number of beds available to provide overnight accommodation for patients (other than neonatal cots (non-special-care) and beds occupied by hospital-in-the-home patients), averaged over the counting period.
Average available beds for overnight-stay patients is to be calculated from monthly figures.
The number of beds at the end of the financial year should be provided if average available beds are not available.
</t>
  </si>
  <si>
    <t xml:space="preserve">Use NHHD/METeOR definition.
(right justify, zero fill)
The number of beds, chairs or trolleys available to provide accommodation for same-day patients, averaged over the counting period.
Average available beds for same-day patients is to be calculated from monthly figures.
The number of beds at the end of the financial year should be provided if average available beds are not available.
</t>
  </si>
  <si>
    <t>Establishment Type
METeOR: 684439</t>
  </si>
  <si>
    <t>IHPA funding designation
METeOR: 684457</t>
  </si>
  <si>
    <t xml:space="preserve">To be completed only for 'Campuses' blank otherwise. 
Establishment Identifier of hospital or Local Hospital Network Identifier of network that this campus's financial data has been included in.
Reported value should be left justified and characters not used leave blank.
</t>
  </si>
  <si>
    <t xml:space="preserve">Use NHDD/METeOR definition.
Concatenation of:
A(1): Australian state/territory identifier (METeOR 269941)
   1 - New South Wales
   2 - Victoria
   3 - Queensland
   4 - South Australia
   5 - Western Australia
   6 - Tasmania
   7 - Northern Territory
   8 - Australian Capital Territory
   9 - Other territories (Cocos (Keeling) Islands, Christmas Island and 
        Jervis Bay Territory)
A(1): establishment sector (METeOR 269977)
   1 - public (excluding psychiatric hospitals)
   2 - private (excluding free-standing day hospital 
        facilities) 
   4 - public psychiatric
   5 - private free-standing day hospital facility
A(2): region code (METeOR 269940)
Values as specified by individual state/territory
(Note region must be left-justified and zero filled.)
A(5): establishment number (METeOR 269975)                                                                                                                                                    (Note establishment number must be left-justified and zero filled)
</t>
  </si>
  <si>
    <t xml:space="preserve">An indicator of whether the record contains data for a hospital or a campus, as represented by a one-digit numeric code:
1 = Hospital (if the record is to be counted as a hospital and contains financial data.)
2 = Campus (if the record is to be counted as a hospital and contains no financial data as its related financial data are included in its main hospital or network/parent record.)
Please note that Collection 1 only includes data reported at Establishment level as set out under the PHE NMDS. Data occurred at Local Hospital Network level should be included in Collection 2 as set out under the LHN NBEDS in a separate file.
</t>
  </si>
  <si>
    <t xml:space="preserve">Use NHHD/METeOR definition.
(right justify, zero fill)
Specialist medical officers employed by the establishment on a full-time or part-time salaried basis. This excludes visiting medical officers engaged on an honorary, sessional or fee for service basis.
This metadata item includes specialist salaried medical officers who are engaged in administrative duties regardless of the extent of that engagement (for example, clinical superintendent and medical superintendent).
</t>
  </si>
  <si>
    <t xml:space="preserve">Use NHHD/METeOR definition.
(right justify, zero fill)
Non-specialist medical officers employed by the establishment on a full-time or part-time salaried basis. This excludes visiting medical offices engaged on an honorary, sessional or fee for service basis. This category includes non-specialist salaried medical officers who are engaged in administrative duties regardless of the extent of that engagement (for example, clinical superintendent and medical superintendent).
</t>
  </si>
  <si>
    <t xml:space="preserve">Use NHHD/METeOR definition.
(right justify, zero fill)
Enrolled nurses are registered with the national registration board to practise in this capacity. Includes general enrolled nurse and specialist enrolled nurse (e.g. mothercraft nurses).
</t>
  </si>
  <si>
    <t xml:space="preserve">Use NHHD/METeOR definition.
(right justify, zero fill)
Student nurses are persons employed by the establishment currently studying in years one to three of a three year certificate course. This includes any person commencing or undertaking a three year course of training leading to registration as a nurse by the national registration board. This includes full-time general student nurse and specialist student nurse, such as mental deficiency nurse, but excludes practising nurses enrolled in post basic training courses.
</t>
  </si>
  <si>
    <t xml:space="preserve">Use NHHD/METeOR definition.
(right justify, zero fill)
This category includes attendants, assistants or home assistance, home companions, family aides, ward helpers, warders, orderlies, ward assistants and nursing assistants engaged primarily in the provision of personal care to patients or residents, who are not formally qualified or undergoing training in nursing or allied health professions.
</t>
  </si>
  <si>
    <t xml:space="preserve">Use NHHD/METeOR definition.
(right justify, zero fill)
Diagnostic and allied health professionals are qualified staff (other than qualified medical and nursing staff) engaged in duties of a diagnostic, professional or technical nature (but also including diagnostic and allied health professionals whose duties are primarily or partly of an administrative nature). This category includes all allied health professionals and laboratory technicians (but excludes civil engineers and computing staff).
</t>
  </si>
  <si>
    <t xml:space="preserve">Use NHHD/METeOR definition.
(right justify, zero fill)
Administrative and clerical staff are staff engaged in administrative and clerical duties. Medical staff and nursing staff, diagnostic and allied health professionals and any domestic staff primarily or partly engaged in administrative and clerical duties are excluded. Civil engineers and computing staff are included in this category.
</t>
  </si>
  <si>
    <t xml:space="preserve">Use NHHD/METeOR definition.
(right justify, zero fill)
Domestic staff are staff engaged in the provision of food and cleaning services including domestic staff primarily engaged in administrative duties such as food services manager. Dieticians are excluded. This category also includes all staff not elsewhere included (primarily maintenance staff, trades people and gardening staff).
</t>
  </si>
  <si>
    <t xml:space="preserve">
Include salary and wage payments for all employees of the establishment (including contract staff employed by an agency, provided staffing data is also available).
Also include all payments to staff on leave (recreation, sick and long-service) and worker's compensation payments.
Where staff provide services to more than one hospital (for Public hospitals establishments NMDS) or service unit (for Mental health establishments NMDS), their salaries should be apportioned between all hospitals to whom services are provided on the basis of hours worked in each hospital.
Salary payments for contract staff employed through an agency should be included under salaries for the appropriate staff category provided they are included in full-time equivalent staffing. If they are not, salary payments should be shown separately.
</t>
  </si>
  <si>
    <t xml:space="preserve">Use NHHD/METeOR definition.
Round to nearest dollar. Right justify, zero fill.
Specialist medical officers employed by the establishment on a full-time or part-time salaried basis. This excludes visiting medical officers engaged on an honorary, sessional or fee for service basis.
This metadata item includes specialist salaried medical officers who are engaged in administrative duties regardless of the extent of that engagement (for example, clinical superintendent and medical superintendent). 
</t>
  </si>
  <si>
    <t xml:space="preserve">Use NHHD/METeOR definition.
Round to nearest dollar. Right justify, zero fill.
Non-specialist medical officers employed by the establishment on a full-time or part-time salaried basis. This excludes visiting medical offices engaged on an honorary, sessional or fee for service basis. This category includes non-specialist salaried medical officers who are engaged in administrative duties regardless of the extent of that engagement (for example, clinical superintendent and medical superintendent).
</t>
  </si>
  <si>
    <t xml:space="preserve">Use NHHD/METeOR definition.
Round to nearest dollar. Right justify, zero fill.
Registered nurses include persons with at least a three year training certificate and nurses holding post graduate qualifications. Registered nurses must be registered with the national registration board. This is a comprehensive category and includes community mental health, general nurse, intellectual disability nurse, midwife (including pupil midwife), psychiatric nurse, senior nurse, charge nurse (now unit manager), supervisory nurse and nurse educator. This category also includes nurses engaged in administrative duties no matter what the extent of their engagement, for example, directors of nursing and assistant directors of nursing.
</t>
  </si>
  <si>
    <t xml:space="preserve">Use NHHD/METeOR definition.
Round to nearest dollar. Right justify, zero fill.
Enrolled nurses are registered with the national registration board to practise in this capacity. Includes general enrolled nurse and specialist enrolled nurse (e.g. mothercraft nurses).
</t>
  </si>
  <si>
    <t xml:space="preserve">Use NHHD/METeOR definition.
Round to nearest dollar. Right justify, zero fill.
Student nurses are persons employed by the establishment currently studying in years one to three of a three year certificate course. This includes any person commencing or undertaking a three year course of training leading to registration as a nurse by the national registration board. This includes full-time general student nurse and specialist student nurse, such as mental deficiency nurse, but excludes practising nurses enrolled in post basic training courses.
</t>
  </si>
  <si>
    <t xml:space="preserve">Use NHHD/METeOR definition.
Round to nearest dollar. Right justify, zero fill.
This category includes attendants, assistants or home assistance, home companions, family aides, ward helpers, warders, orderlies, ward assistants and nursing assistants engaged primarily in the provision of personal care to patients or residents, who are not formally qualified or undergoing training in nursing or allied health professions.
</t>
  </si>
  <si>
    <t xml:space="preserve">Use NHHD/METeOR definition.
Round to nearest dollar. Right justify, zero fill.
Diagnostic and allied health professionals are qualified staff (other than qualified medical and nursing staff) engaged in duties of a diagnostic, professional or technical nature (but also including diagnostic and allied health professionals whose duties are primarily or partly of an administrative nature). This category includes all allied health professionals and laboratory technicians (but excludes civil engineers and computing staff).
</t>
  </si>
  <si>
    <t xml:space="preserve">Use NHHD/METeOR definition.
Round to nearest dollar. Right justify, zero fill.
Administrative and clerical staff are staff engaged in administrative and clerical duties. Medical staff and nursing staff, diagnostic and allied health professionals and any domestic staff primarily or partly engaged in administrative and clerical duties are excluded. Civil engineers and computing staff are included in this category.
</t>
  </si>
  <si>
    <t xml:space="preserve">Use NHHD/METeOR definition.
Round to nearest dollar. Right justify, zero fill.
Domestic staff are staff engaged in the provision of food and cleaning services including domestic staff primarily engaged in administrative duties such as food services manager. Dieticians are excluded. This category also includes all staff not elsewhere included (primarily maintenance staff, trades people and gardening staff).
</t>
  </si>
  <si>
    <t xml:space="preserve">Use NHHD/METeOR definition.
Other depreciation should be identified separately from building depreciation and other recurrent expenditure categories.
Round to nearest dollar. Right justify, zero fill.
</t>
  </si>
  <si>
    <t xml:space="preserve">Use NHHD/METeOR definition.
Payments made by or on behalf of the establishment in respect of borrowings (e.g. interest on bank overdraft) provided the establishment is permitted to borrow. This does not include the cost of equity capital (i.e. dividends on shares) in respect of profit-making private establishments.
Round to nearest dollar. Right justify, zero fill.
</t>
  </si>
  <si>
    <t xml:space="preserve">Use NHHD/METeOR definition.
The expenditure incurred by establishments on employee-related expenses, excluding salaries, wages and superannuation employer contributions, paid on behalf of establishment either by the establishment, or another organisation such as a state health authority.
 The definition specifically excludes:
 • salaries, wages and supplements for all employees of the organisation (including contract staff employed by an agency, provided staffing data are also available)
 • superannuation employer contributions paid or for an emerging cost scheme, that should be paid (as determined by an actuary) on behalf of establishment employees either by the establishment or another organisation such as a state health authority, to a superannuation fund providing retirement and related benefits to establishment employees.
 • workers' compensation premiums 
 • all paid leave (recreation, sick and long-service).
The definition includes:
 • salary and wage payments relating to workers' compensation leave 
 • payroll tax, fringe benefits tax and redundancy payments.
Round to nearest dollar. Right justify, zero fill.
</t>
  </si>
  <si>
    <t xml:space="preserve">Use NHHD/METeOR definition.
The expenditure incurred by establishments on all food and beverages but not including kitchen expenses such as utensils, cleaning materials, cutlery and crockery.
Round to nearest dollar. Right justify, zero fill.
</t>
  </si>
  <si>
    <t xml:space="preserve">The sum of Total salary and wage payments and Total non-salary expenditure.
Round to nearest dollar. Right justify, zero fill.
</t>
  </si>
  <si>
    <t xml:space="preserve">Admitted acute care
(excluding mental health care) (in-scope for the NHRA)
</t>
  </si>
  <si>
    <t xml:space="preserve">Admitted subacute and non-acute care
(excluding mental health care) (in-scope for the NHRA)
</t>
  </si>
  <si>
    <t xml:space="preserve">Other admitted care 
(excluding mental health care) (in-scope for the NHRA)
</t>
  </si>
  <si>
    <t xml:space="preserve">Admitted mental health care (in-scope for the NHRA)
</t>
  </si>
  <si>
    <t xml:space="preserve">Emergency care services (in-scope for the NHRA)
</t>
  </si>
  <si>
    <t xml:space="preserve">Non-admitted care (excluding emergency care) (in-scope for the NHRA)
</t>
  </si>
  <si>
    <t xml:space="preserve">Admitted acute care (excluding mental health care) (out-of-scope for the NHRA)
</t>
  </si>
  <si>
    <t xml:space="preserve">Admitted subacute and non-acute care (excluding mental health care) (out-of-scope for the NHRA)
</t>
  </si>
  <si>
    <t xml:space="preserve">Other admitted care (excluding mental health care) (out-of-scope for the NHRA)
</t>
  </si>
  <si>
    <t xml:space="preserve">Non-admitted care (excluding emergency care) (out-of-scope for the NHRA)
</t>
  </si>
  <si>
    <t xml:space="preserve">Admitted mental health care (out-of-scope for the NHRA)
</t>
  </si>
  <si>
    <t xml:space="preserve">Emergency care services (out-of-scope for the NHRA)
</t>
  </si>
  <si>
    <t xml:space="preserve">Use NHHD/METeOR definition, described under 'Guide for use' on webpage -&gt; http://meteor.aihw.gov.au/content/index.phtml/itemId/643082
Round to nearest dollar. Right justify, zero fill.
</t>
  </si>
  <si>
    <t xml:space="preserve">National Health Funding Pool - Commonwealth government component
</t>
  </si>
  <si>
    <t xml:space="preserve">The admitted patient cost proportion (previously known as the inpatient fraction) is the percentage of total hospital costs apportioned to admitted patients (inpatients). 
The admitted patient cost proportion should include Acute patient costs, Rehabilitation care admitted patient costs, Palliative care admitted patient costs, Geriatric evaluation &amp; management admitted patient costs, Psychogeriatric care admitted patient care costs, Maintenance admitted patient care costs, and other admitted patient costs. Emergency department costs for patients subsequently admitted should be included. Costs attributable to Newborns are included as they are either costed separately or their costs are split between the mother’s acute episode and qualified newborns. 
Cost of teaching, research, non-admitted patient care and other hospital products such as boarders or organ procurement or non health products such as car parking services should be excluded. 
• Show to at least four decimal places eg 70.25% = 0.7025
</t>
  </si>
  <si>
    <t xml:space="preserve">The acute admitted patient cost proportion is the percentage of costs apportioned to acute admitted patients (including newborns with qualified days). 
All costs involved in the delivery of an acute episode of care should be included. 
Costs attributable to Newborns are included as they are either costed separately or their costs are split between the mother’s acute episode and qualified newborns.
• Show to at least four decimal places eg 65.25% = 0.6525 
</t>
  </si>
  <si>
    <t xml:space="preserve">The acute non-psychiatric admitted patient cost proportion is the percentage of costs apportioned to acute admitted patients excluding psychiatric care days (but including newborns with qualified days). All costs involved in the delivery of an acute episode of care should be included (as above) but the cost of psychiatric care days should be excluded. 
• Show to at least four decimal places eg 60.75% = 0.6075
</t>
  </si>
  <si>
    <t xml:space="preserve">Specialist paediatric unit
METeOR 620033
</t>
  </si>
  <si>
    <t xml:space="preserve">Psychiatric unit/ward
METeOR: 620003
</t>
  </si>
  <si>
    <t xml:space="preserve">Intensive care unit (level III)  
METeOR: 619894
</t>
  </si>
  <si>
    <t xml:space="preserve">Hospice care unit   
METeOR: 619860
</t>
  </si>
  <si>
    <t xml:space="preserve">Nursing home care unit   
METeOR: 619959
</t>
  </si>
  <si>
    <t xml:space="preserve">Geriatric assessment unit   
METeOR: 619809
</t>
  </si>
  <si>
    <t xml:space="preserve">Domiciliary care service
METeOR: 619790
</t>
  </si>
  <si>
    <t xml:space="preserve">Alcohol and drug unit  
METeOR: 619655
</t>
  </si>
  <si>
    <t xml:space="preserve">Acute spinal cord injury unit  
METeOR: 619640
</t>
  </si>
  <si>
    <t xml:space="preserve">Coronary care unit
METeOR: 619758
</t>
  </si>
  <si>
    <t xml:space="preserve">Cardiac surgery unit  
METeOR: 619713
</t>
  </si>
  <si>
    <t xml:space="preserve">Acute renal dialysis unit
METeOR: 619627
</t>
  </si>
  <si>
    <t xml:space="preserve">Maintenance renal dialysis unit 
METeOR: 619920
</t>
  </si>
  <si>
    <t xml:space="preserve">Burns Unit (level III) 
METeOR: 619702
</t>
  </si>
  <si>
    <t xml:space="preserve">Oncology unit   
METeOR: 619990
</t>
  </si>
  <si>
    <t xml:space="preserve">Major plastic/ reconstructive surgery unit 
METeOR: 619941
</t>
  </si>
  <si>
    <t xml:space="preserve">Neonatal intensive care unit (level III)  
METeOR: 619947
</t>
  </si>
  <si>
    <t xml:space="preserve">In-vitro fertilisation unit 
METeOR: 619877
</t>
  </si>
  <si>
    <t xml:space="preserve">Comprehensive epilepsy centre 
METeOR: 619743
</t>
  </si>
  <si>
    <t xml:space="preserve">Bone marrow transplantation unit    
METeOR: 619693
</t>
  </si>
  <si>
    <t xml:space="preserve">Renal transplantation unit     
METeOR: 620019
</t>
  </si>
  <si>
    <t xml:space="preserve">Liver transplantation unit  
METeOR: 619914
</t>
  </si>
  <si>
    <t xml:space="preserve">Pancreas transplantation unit 
METeOR: 619997
</t>
  </si>
  <si>
    <t xml:space="preserve">Clinical genetics unit
METeOR: 619723
</t>
  </si>
  <si>
    <t xml:space="preserve">Sleep centre   
METeOR: 620026
</t>
  </si>
  <si>
    <t xml:space="preserve">Neurosurgical unit 
METeOR: 619953
</t>
  </si>
  <si>
    <t xml:space="preserve">Infectious diseases unit  
METeOR: 619888
</t>
  </si>
  <si>
    <t xml:space="preserve">AIDS unit     
METeOR: 619614
</t>
  </si>
  <si>
    <t xml:space="preserve">Diabetes unit   
METeOR: 619769
</t>
  </si>
  <si>
    <t xml:space="preserve">Rehabilitation unit     
METeOR: 620010
</t>
  </si>
  <si>
    <t xml:space="preserve">Use NHHD/METeOR definition.
An indicator that teaching, associated with a university, is a major program activity of the establishment, as represented by a code.
1=Yes, 2=No 
</t>
  </si>
  <si>
    <t xml:space="preserve">Quality accreditation/certification standard
(not part of NMDS)
</t>
  </si>
  <si>
    <t xml:space="preserve">International Organisation for Standardisation ISO 9000 quality family 
METeOR: 302377
</t>
  </si>
  <si>
    <t xml:space="preserve">Australian Council on Healthcare Standards EQuIP 
METeOR: 302372
</t>
  </si>
  <si>
    <t xml:space="preserve">An indicator of whether the establishment holds any other accreditation not listed above. 
1=Yes, 2=No, 9=Unknown. 
</t>
  </si>
  <si>
    <t xml:space="preserve">National Safety and Quality Health Service Standards (NSQHS)
</t>
  </si>
  <si>
    <t xml:space="preserve">Other quality accreditation/certification standard
</t>
  </si>
  <si>
    <t xml:space="preserve">Use NHDD/METeOR definition. 
Format AN.N.N (left justify, blank fill)
Note: the NHDD definition includes establishment types that are not within the scope of this NMDS. The following values are applicable.
R1.1 Public acute care hospital 
R1.2 Private acute care hospital 
R1.3.1 Veterans Affairs hospital 
R1.3.2 Defence force hospital 
R1.3.3 Other Commonwealth hospital 
R2.1 Public psychiatric hospital 
R2.2 Private psychiatric hospital 
R3.3 Government nursing home for the aged
R4.1 Public alcohol and drug treatment centre 
R4.2 Private alcohol and drug treatment centre 
R6.1 Public hospice 
R6.2 Private hospice 
N7.1 Public day centre/hospital 
N7.2 Public freestanding day surgery centre 
N7.3 Private day centre/hospital 
N7.4 Private freestanding day surgery centre 
</t>
  </si>
  <si>
    <t xml:space="preserve">Use NHHD/METeOR definition.
1 = Activity based funded, meaning that the hospital has been designated by the Independent Hospital Pricing Authority as an Activity based funded (ABF) hospital.
2 = Block funded, meaning that the hospital has been designated by the Independent Hospital Pricing Authority as a block funded hospital. 
8 = Not designated, meaning that the hospital is not designated by Independent Hospital Pricing Authority as receiving funding.
The designation given by the IHPA may not reflect the full extent of the funding received by the hospital. For example, in some circumstances a hospital may receive both activity based funding and block funding. It is the designation that is intended to be collected.
The IHPA lists those hospitals designated to be block funded hospitals on its website (IHPA 2016).
</t>
  </si>
  <si>
    <t xml:space="preserve">Geographical location of the establishment.
Concatenation of:
N(1): Australian state/territory identifier:
         1 - New South Wales
         2 - Victoria
         3 - Queensland
         4 - South Australia
         5 - Western Australia
         6 - Tasmania
         7 - Northern Territory
         8 - Australian Capital Territory
         9 - other territories, ((Cocos, Keeling) Islands, Christmas Island and 
              Jervis Bay Territory
         blank - unknown.
digit 2 &amp; 3 - SA4 code N(2)
digit 4 &amp; 5 - SA3 code N(2)
digit 6 - 9 - SA2 code N(4)
</t>
  </si>
  <si>
    <t xml:space="preserve">Medicare Provider number
</t>
  </si>
  <si>
    <t xml:space="preserve">Address—road number 1
(Start Range)
METeOR: 429586
</t>
  </si>
  <si>
    <t xml:space="preserve">Address—road name
METeOR: 429747
</t>
  </si>
  <si>
    <t xml:space="preserve">Address—suburb/town/locality name
METeOR: 429889
</t>
  </si>
  <si>
    <t xml:space="preserve">An indicator of whether the establishment reported should be included in the count of hospitals for the jurisdiction, as represented by a code.
1=yes, include the establishment in the count of number of hospitals
0=no, include data reported for the establishment in the reporting but exclude this establishment from count of hospitals for the jurisdiction.
For example, in the case of one establishment closed down and another new establishment opened in the reference year, data for both establishments would be included to report complete data on staffing and financial information for the whole reference year, however, only the new establishment would be included in the count of hospitals. Hence, the hospital count flag would be 1 for the new establishment and 0 for the old establishment.
For validation purpose, total number of hospitals in a jurisdiction would equal to the summation of this hospital count flag column (i.e. if x records have hospital count flag 1 and y records have hospital count flag 0, then the total number of hospitals would just be x). 
</t>
  </si>
  <si>
    <t>Recurrent expenditure on contracted care by NHRA product stream
METeOR: 718103 &amp; 684914</t>
  </si>
  <si>
    <t>Total recurrent expenditure by NHRA product stream
METeOR: 718194 &amp; 608186</t>
  </si>
  <si>
    <t>Use NHHD/METeOR definition, described under 'Guide for use' on webpage -&gt; http://meteor.aihw.gov.au/content/index.phtml/itemId/718194
Round to nearest dollar. Right justify, zero fill.</t>
  </si>
  <si>
    <t>Use NHHD/METeOR definition, described under 'Guide for use' on webpage -&gt; http://meteor.aihw.gov.au/content/index.phtml/itemId/718103
Round to nearest dollar. Right justify, zero fill.</t>
  </si>
  <si>
    <t xml:space="preserve">Use NHHD/METeOR definition, described under 'Guide for use' on webpage -&gt; http://meteor.aihw.gov.au/content/index.phtml/itemId/718103
Round to nearest dollar. Right justify, zero fill.
</t>
  </si>
  <si>
    <t>Clinical pharmacology and/or toxicology service indicator
METeOR: 715743</t>
  </si>
  <si>
    <t>Clinical pharmacology and/or toxicology service indicator</t>
  </si>
  <si>
    <t>Admitted acute care
(excluding mental health care) (in-scope for the NHRA)</t>
  </si>
  <si>
    <t>Admitted subacute and non-acute care
(excluding mental health care) (in-scope for the NHRA)</t>
  </si>
  <si>
    <t>Other admitted care 
(excluding mental health care) (in-scope for the NHRA)</t>
  </si>
  <si>
    <t>Non-admitted care (excluding emergency care) (in-scope for the NHRA)</t>
  </si>
  <si>
    <t>Non-admitted care (excluding emergency care) (out-of-scope for the NHRA)</t>
  </si>
  <si>
    <t>National Public Hospital Establishments Database - Establishment level - Data Request Specifications for 2021–22  
See the LHN/PHE NMDS specifications http://meteor.aihw.gov.au/content/index.phtml/itemId/727356</t>
  </si>
  <si>
    <t xml:space="preserve">Local Hospital Network identifier
METeOR ID: 747936
</t>
  </si>
  <si>
    <r>
      <t xml:space="preserve">Use NHDD/METeOR definition.
A unique Local Hospital Network (LHN) identifier for an establishment within a jurisdiction, as represented by a 3-digit numeric code. 
For activity based funding purposes, a virtual Local Hospital Network identifier exists for each jurisdiction. Virtual Local Hospital Networks are entities that are only used for reporting services that are in-scope for activity based funding but which cannot be allocated to an established Local Hospital Network. The various virtual Local Hospital Network identifiers are intended to be primarily used to enable reconciliation of activity reported for funding purposes.
Please refer to METeOR page below for the list of codes:
</t>
    </r>
    <r>
      <rPr>
        <i/>
        <u/>
        <sz val="10"/>
        <rFont val="Arial"/>
        <family val="2"/>
      </rPr>
      <t xml:space="preserve">http://meteor.aihw.gov.au/content/index.phtml/itemId/747936
</t>
    </r>
  </si>
  <si>
    <r>
      <t xml:space="preserve">Non-salary recurrent expenditure
METeOR: 616030 &amp; 542106 &amp; 616003           </t>
    </r>
    <r>
      <rPr>
        <i/>
        <sz val="10"/>
        <rFont val="Arial"/>
        <family val="2"/>
      </rPr>
      <t xml:space="preserve">  </t>
    </r>
  </si>
  <si>
    <r>
      <t xml:space="preserve">The number of available beds in designated psychiatric units and wards.
An available bed is a bed which is immediately available to be used by an admitted patient or resident if required (includes both occupied and unoccupied beds).
Average available beds is to be calculated from monthly figures.
The number of beds at the end of the financial year should be provided if average available beds are not available.
(right justify, zero fill)
</t>
    </r>
    <r>
      <rPr>
        <i/>
        <sz val="10"/>
        <rFont val="Arial"/>
        <family val="2"/>
      </rPr>
      <t xml:space="preserve">Optionally reported .
</t>
    </r>
  </si>
  <si>
    <r>
      <t xml:space="preserve">Use NHDD/METeOR definition
Road number for the address of the establishment, or </t>
    </r>
    <r>
      <rPr>
        <u/>
        <sz val="10"/>
        <rFont val="Arial"/>
        <family val="2"/>
      </rPr>
      <t>start of a range</t>
    </r>
    <r>
      <rPr>
        <sz val="10"/>
        <rFont val="Arial"/>
        <family val="2"/>
      </rPr>
      <t xml:space="preserve"> of road numbers
Right Justify, blank fill
</t>
    </r>
  </si>
  <si>
    <r>
      <t xml:space="preserve">Use NHDD/METeOR definition
Road number for the address of the establishment for the </t>
    </r>
    <r>
      <rPr>
        <u/>
        <sz val="10"/>
        <rFont val="Arial"/>
        <family val="2"/>
      </rPr>
      <t>end of a range</t>
    </r>
    <r>
      <rPr>
        <sz val="10"/>
        <rFont val="Arial"/>
        <family val="2"/>
      </rPr>
      <t xml:space="preserve"> of road numbers 
Right Justify, blank fill
</t>
    </r>
    <r>
      <rPr>
        <i/>
        <sz val="10"/>
        <rFont val="Arial"/>
        <family val="2"/>
      </rPr>
      <t>Optionally reported  - Where applicable for addresses with number ranges</t>
    </r>
    <r>
      <rPr>
        <sz val="10"/>
        <rFont val="Arial"/>
        <family val="2"/>
      </rPr>
      <t xml:space="preserve">
</t>
    </r>
  </si>
  <si>
    <r>
      <t>Use NHDD/METeOR definition. 
Right Justify, zero fill</t>
    </r>
    <r>
      <rPr>
        <i/>
        <sz val="10"/>
        <rFont val="Arial"/>
        <family val="2"/>
      </rPr>
      <t xml:space="preserve">
</t>
    </r>
  </si>
  <si>
    <r>
      <rPr>
        <sz val="10"/>
        <rFont val="Arial"/>
        <family val="2"/>
      </rPr>
      <t xml:space="preserve">The scope of the Local Hospital Networks/Public hospital establishments national minimum data set (LHN/PHE NMDS) includes three levels of hierarchical reporting:
      • The Public hospital establishments (PHE) component includes establishment-level data for public acute and psychiatric hospitals, and alcohol and drug treatment centres.
      • The Local Hospital Networks (LHN) component excludes data for hospital establishments which are already reported through the PHE component. Local Hospital Networks are defined as those entities recognised as such by the relevant state or territory health authority.
      • At the jurisdictional level, all public hospital services that are managed by a state or territory health authority and are included in the General List of In-scope Public Hospital Services, which has been developed under the National Health Reform Agreement (2011) (NHRA) and excluding data which are already reported in the PHE or LHN levels above.
The three levels of the hierarchy work together to collect the same types of recurrent expenditure and related revenue data items, but at different levels of the system. The reporting levels are mutually exclusive, so there should be no overlap in the reporting or expenditure and revenue data across the levels. It is expected that recurrent expenditure and related revenue data will be reported at the level at which they occur. In addition to the shared expenditure and revenue data items, the PHE component includes items such as establishment location, establishment type and specialised service indicators that do not appear in the other components.
</t>
    </r>
    <r>
      <rPr>
        <i/>
        <sz val="10"/>
        <rFont val="Arial"/>
        <family val="2"/>
      </rPr>
      <t xml:space="preserve">
</t>
    </r>
    <r>
      <rPr>
        <sz val="10"/>
        <rFont val="Arial"/>
        <family val="2"/>
      </rPr>
      <t>For more information on the LHN/PHE NMDS, please refer to the METeOR page: http://meteor.aihw.gov.au/content/index.phtml/itemId/727356</t>
    </r>
    <r>
      <rPr>
        <b/>
        <sz val="10"/>
        <rFont val="Arial"/>
        <family val="2"/>
      </rPr>
      <t xml:space="preserve">
Main changes compared to year 2020-21</t>
    </r>
    <r>
      <rPr>
        <i/>
        <sz val="10"/>
        <rFont val="Arial"/>
        <family val="2"/>
      </rPr>
      <t xml:space="preserve">
1. The update of the list of LHN code.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</si>
</sst>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theme="1"/>
      <name val="Arial"/>
      <family val="2"/>
    </font>
    <font>
      <b/>
      <sz val="10"/>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10"/>
      <color theme="1"/>
      <name val="Calibri"/>
      <family val="2"/>
      <scheme val="minor"/>
    </font>
    <font>
      <sz val="8"/>
      <color theme="1"/>
      <name val="Arial"/>
      <family val="2"/>
    </font>
    <font>
      <sz val="7"/>
      <color theme="1"/>
      <name val="Arial"/>
      <family val="2"/>
    </font>
    <font>
      <b/>
      <sz val="12"/>
      <name val="Arial"/>
      <family val="2"/>
    </font>
    <font>
      <i/>
      <sz val="10"/>
      <name val="Arial"/>
      <family val="2"/>
    </font>
    <font>
      <b/>
      <sz val="10"/>
      <name val="Arial"/>
      <family val="2"/>
    </font>
    <font>
      <i/>
      <u/>
      <sz val="10"/>
      <name val="Arial"/>
      <family val="2"/>
    </font>
    <font>
      <b/>
      <i/>
      <sz val="10"/>
      <name val="Arial"/>
      <family val="2"/>
    </font>
    <font>
      <u/>
      <sz val="1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13">
    <xf numFmtId="0" fontId="0" fillId="0" borderId="0"/>
    <xf numFmtId="0" fontId="6" fillId="0" borderId="0"/>
    <xf numFmtId="0" fontId="5" fillId="0" borderId="0"/>
    <xf numFmtId="0" fontId="7" fillId="0" borderId="0"/>
    <xf numFmtId="0" fontId="5" fillId="0" borderId="0"/>
    <xf numFmtId="0" fontId="7" fillId="0" borderId="0"/>
    <xf numFmtId="0" fontId="10" fillId="0" borderId="0" applyNumberFormat="0" applyFill="0" applyBorder="0" applyAlignment="0" applyProtection="0"/>
    <xf numFmtId="0" fontId="11" fillId="0" borderId="14" applyNumberFormat="0" applyFill="0" applyAlignment="0" applyProtection="0"/>
    <xf numFmtId="0" fontId="12" fillId="0" borderId="15" applyNumberFormat="0" applyFill="0" applyAlignment="0" applyProtection="0"/>
    <xf numFmtId="0" fontId="13" fillId="0" borderId="16" applyNumberFormat="0" applyFill="0" applyAlignment="0" applyProtection="0"/>
    <xf numFmtId="0" fontId="13" fillId="0" borderId="0" applyNumberFormat="0" applyFill="0" applyBorder="0" applyAlignment="0" applyProtection="0"/>
    <xf numFmtId="0" fontId="14" fillId="2" borderId="0" applyNumberFormat="0" applyBorder="0" applyAlignment="0" applyProtection="0"/>
    <xf numFmtId="0" fontId="15" fillId="3" borderId="0" applyNumberFormat="0" applyBorder="0" applyAlignment="0" applyProtection="0"/>
    <xf numFmtId="0" fontId="16" fillId="4" borderId="0" applyNumberFormat="0" applyBorder="0" applyAlignment="0" applyProtection="0"/>
    <xf numFmtId="0" fontId="17" fillId="5" borderId="17" applyNumberFormat="0" applyAlignment="0" applyProtection="0"/>
    <xf numFmtId="0" fontId="18" fillId="6" borderId="18" applyNumberFormat="0" applyAlignment="0" applyProtection="0"/>
    <xf numFmtId="0" fontId="19" fillId="6" borderId="17" applyNumberFormat="0" applyAlignment="0" applyProtection="0"/>
    <xf numFmtId="0" fontId="20" fillId="0" borderId="19" applyNumberFormat="0" applyFill="0" applyAlignment="0" applyProtection="0"/>
    <xf numFmtId="0" fontId="21" fillId="7" borderId="20"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22" applyNumberFormat="0" applyFill="0" applyAlignment="0" applyProtection="0"/>
    <xf numFmtId="0" fontId="25"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5" fillId="32" borderId="0" applyNumberFormat="0" applyBorder="0" applyAlignment="0" applyProtection="0"/>
    <xf numFmtId="0" fontId="4" fillId="0" borderId="0"/>
    <xf numFmtId="0" fontId="4" fillId="8" borderId="21" applyNumberFormat="0" applyFont="0" applyAlignment="0" applyProtection="0"/>
    <xf numFmtId="0" fontId="3"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7" fillId="0" borderId="0"/>
    <xf numFmtId="0" fontId="2" fillId="0" borderId="0"/>
    <xf numFmtId="0" fontId="2" fillId="0" borderId="0"/>
    <xf numFmtId="0" fontId="2" fillId="0" borderId="0"/>
    <xf numFmtId="0" fontId="2" fillId="0" borderId="0"/>
    <xf numFmtId="0" fontId="2" fillId="8" borderId="21" applyNumberFormat="0" applyFont="0" applyAlignment="0" applyProtection="0"/>
    <xf numFmtId="0" fontId="26" fillId="0" borderId="0"/>
    <xf numFmtId="0" fontId="7" fillId="0" borderId="0"/>
    <xf numFmtId="0" fontId="7" fillId="0" borderId="0"/>
    <xf numFmtId="0" fontId="2"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7" fillId="0" borderId="0"/>
    <xf numFmtId="0" fontId="1" fillId="0" borderId="0"/>
    <xf numFmtId="0" fontId="1" fillId="0" borderId="0"/>
    <xf numFmtId="0" fontId="1" fillId="0" borderId="0"/>
    <xf numFmtId="0" fontId="10" fillId="0" borderId="0" applyNumberFormat="0" applyFill="0" applyBorder="0" applyAlignment="0" applyProtection="0"/>
    <xf numFmtId="0" fontId="1" fillId="0" borderId="0"/>
    <xf numFmtId="0" fontId="1" fillId="8" borderId="21"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8" borderId="21" applyNumberFormat="0" applyFont="0" applyAlignment="0" applyProtection="0"/>
    <xf numFmtId="0" fontId="7" fillId="0" borderId="0"/>
    <xf numFmtId="0" fontId="1" fillId="0" borderId="0"/>
  </cellStyleXfs>
  <cellXfs count="90">
    <xf numFmtId="0" fontId="0" fillId="0" borderId="0" xfId="0"/>
    <xf numFmtId="0" fontId="8" fillId="0" borderId="0" xfId="0" applyFont="1" applyFill="1" applyAlignment="1">
      <alignment vertical="top"/>
    </xf>
    <xf numFmtId="0" fontId="8" fillId="0" borderId="0" xfId="0" applyFont="1" applyFill="1"/>
    <xf numFmtId="0" fontId="8" fillId="0" borderId="0" xfId="0" applyFont="1" applyFill="1" applyAlignment="1">
      <alignment vertical="center"/>
    </xf>
    <xf numFmtId="0" fontId="9" fillId="0" borderId="0" xfId="0" applyFont="1" applyFill="1" applyBorder="1" applyAlignment="1">
      <alignment horizontal="left" vertical="center"/>
    </xf>
    <xf numFmtId="0" fontId="8" fillId="0" borderId="0" xfId="0" applyFont="1" applyFill="1" applyAlignment="1">
      <alignment horizontal="center"/>
    </xf>
    <xf numFmtId="0" fontId="8" fillId="0" borderId="10" xfId="0" quotePrefix="1" applyFont="1" applyFill="1" applyBorder="1" applyAlignment="1">
      <alignment horizontal="right" vertical="top" wrapText="1"/>
    </xf>
    <xf numFmtId="0" fontId="8" fillId="0" borderId="12" xfId="0" quotePrefix="1" applyFont="1" applyFill="1" applyBorder="1" applyAlignment="1">
      <alignment horizontal="right" vertical="top" wrapText="1"/>
    </xf>
    <xf numFmtId="0" fontId="9" fillId="0" borderId="0" xfId="0" applyFont="1" applyFill="1" applyBorder="1" applyAlignment="1">
      <alignment horizontal="left" vertical="top"/>
    </xf>
    <xf numFmtId="0" fontId="28" fillId="0" borderId="7" xfId="0" applyFont="1" applyFill="1" applyBorder="1"/>
    <xf numFmtId="0" fontId="28" fillId="0" borderId="8" xfId="0" applyFont="1" applyFill="1" applyBorder="1"/>
    <xf numFmtId="0" fontId="28" fillId="0" borderId="9" xfId="0" applyFont="1" applyFill="1" applyBorder="1"/>
    <xf numFmtId="0" fontId="29" fillId="0" borderId="1" xfId="0" applyFont="1" applyFill="1" applyBorder="1" applyAlignment="1">
      <alignment wrapText="1"/>
    </xf>
    <xf numFmtId="0" fontId="28" fillId="0" borderId="0" xfId="0" applyFont="1" applyFill="1"/>
    <xf numFmtId="0" fontId="29" fillId="0" borderId="12" xfId="1" applyFont="1" applyFill="1" applyBorder="1" applyAlignment="1">
      <alignment wrapText="1"/>
    </xf>
    <xf numFmtId="0" fontId="29" fillId="0" borderId="2" xfId="1" applyFont="1" applyFill="1" applyBorder="1" applyAlignment="1">
      <alignment wrapText="1"/>
    </xf>
    <xf numFmtId="0" fontId="29" fillId="0" borderId="13" xfId="1" applyFont="1" applyFill="1" applyBorder="1" applyAlignment="1">
      <alignment wrapText="1"/>
    </xf>
    <xf numFmtId="0" fontId="29" fillId="0" borderId="4" xfId="1" applyFont="1" applyFill="1" applyBorder="1" applyAlignment="1">
      <alignment wrapText="1"/>
    </xf>
    <xf numFmtId="0" fontId="30" fillId="0" borderId="5" xfId="1" applyFont="1" applyFill="1" applyBorder="1" applyAlignment="1">
      <alignment wrapText="1"/>
    </xf>
    <xf numFmtId="0" fontId="29" fillId="0" borderId="5" xfId="1" applyFont="1" applyFill="1" applyBorder="1" applyAlignment="1">
      <alignment wrapText="1"/>
    </xf>
    <xf numFmtId="0" fontId="29" fillId="0" borderId="4" xfId="85" applyFont="1" applyFill="1" applyBorder="1" applyAlignment="1">
      <alignment horizontal="left" wrapText="1"/>
    </xf>
    <xf numFmtId="0" fontId="29" fillId="0" borderId="5" xfId="85" applyFont="1" applyFill="1" applyBorder="1" applyAlignment="1">
      <alignment horizontal="left" wrapText="1"/>
    </xf>
    <xf numFmtId="0" fontId="29" fillId="0" borderId="6" xfId="85" applyFont="1" applyFill="1" applyBorder="1" applyAlignment="1">
      <alignment horizontal="left" wrapText="1"/>
    </xf>
    <xf numFmtId="0" fontId="29" fillId="0" borderId="6" xfId="1" applyFont="1" applyFill="1" applyBorder="1" applyAlignment="1">
      <alignment wrapText="1"/>
    </xf>
    <xf numFmtId="0" fontId="29" fillId="0" borderId="0" xfId="0" applyFont="1" applyFill="1" applyAlignment="1">
      <alignment wrapText="1"/>
    </xf>
    <xf numFmtId="0" fontId="29" fillId="0" borderId="0" xfId="0" applyFont="1" applyFill="1" applyAlignment="1">
      <alignment vertical="top"/>
    </xf>
    <xf numFmtId="0" fontId="7" fillId="0" borderId="0" xfId="0" applyFont="1" applyFill="1" applyAlignment="1">
      <alignment horizontal="center" vertical="top"/>
    </xf>
    <xf numFmtId="0" fontId="7" fillId="0" borderId="0" xfId="0" applyFont="1" applyFill="1" applyAlignment="1">
      <alignment vertical="top"/>
    </xf>
    <xf numFmtId="0" fontId="7" fillId="0" borderId="0" xfId="0" applyNumberFormat="1" applyFont="1" applyFill="1" applyAlignment="1">
      <alignment vertical="top"/>
    </xf>
    <xf numFmtId="1" fontId="7" fillId="0" borderId="0" xfId="0" applyNumberFormat="1" applyFont="1" applyFill="1" applyAlignment="1">
      <alignment vertical="top"/>
    </xf>
    <xf numFmtId="0" fontId="7" fillId="0" borderId="0" xfId="67" applyFont="1" applyFill="1" applyBorder="1" applyAlignment="1">
      <alignment horizontal="center" vertical="top"/>
    </xf>
    <xf numFmtId="0" fontId="7" fillId="0" borderId="0" xfId="0" applyFont="1" applyFill="1"/>
    <xf numFmtId="1" fontId="7" fillId="0" borderId="0" xfId="0" applyNumberFormat="1" applyFont="1" applyFill="1"/>
    <xf numFmtId="0" fontId="7" fillId="0" borderId="0" xfId="67" applyFont="1" applyFill="1" applyBorder="1" applyAlignment="1">
      <alignment horizontal="center"/>
    </xf>
    <xf numFmtId="0" fontId="33" fillId="0" borderId="4" xfId="0" applyFont="1" applyFill="1" applyBorder="1" applyAlignment="1">
      <alignment horizontal="left" vertical="top"/>
    </xf>
    <xf numFmtId="0" fontId="7" fillId="0" borderId="5" xfId="0" applyFont="1" applyFill="1" applyBorder="1" applyAlignment="1">
      <alignment vertical="top"/>
    </xf>
    <xf numFmtId="0" fontId="7" fillId="0" borderId="5" xfId="0" applyNumberFormat="1" applyFont="1" applyFill="1" applyBorder="1" applyAlignment="1">
      <alignment vertical="top"/>
    </xf>
    <xf numFmtId="0" fontId="7" fillId="0" borderId="5" xfId="0" applyFont="1" applyFill="1" applyBorder="1" applyAlignment="1">
      <alignment horizontal="center" vertical="top"/>
    </xf>
    <xf numFmtId="0" fontId="7" fillId="0" borderId="5" xfId="0" applyFont="1" applyFill="1" applyBorder="1" applyAlignment="1">
      <alignment vertical="top" wrapText="1"/>
    </xf>
    <xf numFmtId="0" fontId="33" fillId="0" borderId="1" xfId="0" applyFont="1" applyFill="1" applyBorder="1" applyAlignment="1">
      <alignment horizontal="center" vertical="center" wrapText="1"/>
    </xf>
    <xf numFmtId="0" fontId="3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justify"/>
    </xf>
    <xf numFmtId="0" fontId="7" fillId="0" borderId="1" xfId="0" applyFont="1" applyFill="1" applyBorder="1" applyAlignment="1">
      <alignment vertical="top" wrapText="1"/>
    </xf>
    <xf numFmtId="0" fontId="7" fillId="0" borderId="1" xfId="0" quotePrefix="1" applyNumberFormat="1" applyFont="1" applyFill="1" applyBorder="1" applyAlignment="1">
      <alignment horizontal="center" vertical="top" wrapText="1"/>
    </xf>
    <xf numFmtId="0" fontId="7" fillId="0" borderId="1" xfId="0" applyFont="1" applyFill="1" applyBorder="1" applyAlignment="1">
      <alignment horizontal="center" vertical="top" wrapText="1"/>
    </xf>
    <xf numFmtId="0" fontId="7" fillId="0" borderId="0" xfId="0" applyFont="1" applyFill="1" applyAlignment="1">
      <alignment vertical="top" wrapText="1"/>
    </xf>
    <xf numFmtId="0" fontId="32" fillId="0" borderId="8" xfId="0" applyFont="1" applyFill="1" applyBorder="1" applyAlignment="1">
      <alignment horizontal="left" vertical="top" wrapText="1"/>
    </xf>
    <xf numFmtId="0" fontId="7" fillId="0" borderId="1" xfId="0" applyFont="1" applyFill="1" applyBorder="1" applyAlignment="1">
      <alignment horizontal="left" vertical="top" wrapText="1"/>
    </xf>
    <xf numFmtId="0" fontId="32" fillId="0" borderId="8" xfId="0" applyFont="1" applyFill="1" applyBorder="1" applyAlignment="1">
      <alignment horizontal="left" vertical="center" wrapText="1"/>
    </xf>
    <xf numFmtId="0" fontId="32" fillId="0" borderId="0" xfId="0" applyFont="1" applyFill="1" applyAlignment="1">
      <alignment vertical="top"/>
    </xf>
    <xf numFmtId="0" fontId="7" fillId="0" borderId="1" xfId="0" applyNumberFormat="1" applyFont="1" applyFill="1" applyBorder="1" applyAlignment="1">
      <alignment horizontal="center" vertical="top" wrapText="1"/>
    </xf>
    <xf numFmtId="0" fontId="7" fillId="0" borderId="0" xfId="0" applyFont="1" applyFill="1" applyAlignment="1">
      <alignment vertical="center"/>
    </xf>
    <xf numFmtId="0" fontId="7" fillId="0" borderId="0" xfId="0" applyFont="1" applyFill="1" applyBorder="1" applyAlignment="1">
      <alignment vertical="top"/>
    </xf>
    <xf numFmtId="0" fontId="7" fillId="0" borderId="1" xfId="0" applyFont="1" applyFill="1" applyBorder="1" applyAlignment="1">
      <alignment horizontal="center" vertical="top"/>
    </xf>
    <xf numFmtId="0" fontId="32" fillId="0" borderId="8" xfId="0" applyFont="1" applyFill="1" applyBorder="1" applyAlignment="1">
      <alignment vertical="center"/>
    </xf>
    <xf numFmtId="0" fontId="32" fillId="0" borderId="0" xfId="0" applyFont="1" applyFill="1" applyBorder="1" applyAlignment="1">
      <alignment vertical="center"/>
    </xf>
    <xf numFmtId="0" fontId="7" fillId="0" borderId="3" xfId="0" applyFont="1" applyFill="1" applyBorder="1" applyAlignment="1">
      <alignment horizontal="center" vertical="top" wrapText="1"/>
    </xf>
    <xf numFmtId="0" fontId="7" fillId="0" borderId="3" xfId="0" applyFont="1" applyFill="1" applyBorder="1" applyAlignment="1">
      <alignment horizontal="left" vertical="top" wrapText="1"/>
    </xf>
    <xf numFmtId="0" fontId="7" fillId="0" borderId="3" xfId="0" applyFont="1" applyFill="1" applyBorder="1" applyAlignment="1">
      <alignment vertical="top" wrapText="1"/>
    </xf>
    <xf numFmtId="0" fontId="7" fillId="0" borderId="1" xfId="0" applyFont="1" applyFill="1" applyBorder="1" applyAlignment="1">
      <alignment horizontal="left" vertical="top"/>
    </xf>
    <xf numFmtId="0" fontId="31" fillId="0" borderId="4" xfId="0" applyFont="1" applyFill="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32" fillId="0" borderId="4" xfId="0" applyFont="1" applyFill="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35" fillId="0" borderId="7" xfId="0" applyFont="1" applyFill="1" applyBorder="1" applyAlignment="1">
      <alignment horizontal="left" vertical="center" wrapText="1"/>
    </xf>
    <xf numFmtId="0" fontId="35" fillId="0" borderId="8" xfId="0" applyFont="1" applyFill="1" applyBorder="1" applyAlignment="1">
      <alignment horizontal="left" vertical="center" wrapText="1"/>
    </xf>
    <xf numFmtId="0" fontId="35" fillId="0" borderId="4" xfId="0" applyFont="1" applyFill="1" applyBorder="1" applyAlignment="1">
      <alignment vertical="top" wrapText="1"/>
    </xf>
    <xf numFmtId="0" fontId="33" fillId="0" borderId="5" xfId="0" applyFont="1" applyFill="1" applyBorder="1" applyAlignment="1">
      <alignment vertical="top" wrapText="1"/>
    </xf>
    <xf numFmtId="0" fontId="35" fillId="0" borderId="4" xfId="0" applyFont="1" applyFill="1" applyBorder="1" applyAlignment="1">
      <alignment vertical="center" wrapText="1"/>
    </xf>
    <xf numFmtId="0" fontId="33" fillId="0" borderId="5" xfId="0" applyFont="1" applyFill="1" applyBorder="1" applyAlignment="1">
      <alignment vertical="center" wrapText="1"/>
    </xf>
    <xf numFmtId="0" fontId="7" fillId="0" borderId="5" xfId="0" applyFont="1" applyFill="1" applyBorder="1" applyAlignment="1">
      <alignment vertical="center" wrapText="1"/>
    </xf>
    <xf numFmtId="0" fontId="35" fillId="0" borderId="5" xfId="0" applyFont="1" applyFill="1" applyBorder="1" applyAlignment="1">
      <alignment vertical="center" wrapText="1"/>
    </xf>
    <xf numFmtId="0" fontId="28" fillId="0" borderId="4" xfId="0" applyFont="1" applyFill="1" applyBorder="1" applyAlignment="1">
      <alignment horizontal="center" vertical="center"/>
    </xf>
    <xf numFmtId="0" fontId="28" fillId="0" borderId="5" xfId="0" applyFont="1" applyFill="1" applyBorder="1" applyAlignment="1">
      <alignment horizontal="center" vertical="center"/>
    </xf>
    <xf numFmtId="0" fontId="28" fillId="0" borderId="6" xfId="0" applyFont="1" applyFill="1" applyBorder="1" applyAlignment="1">
      <alignment horizontal="center" vertical="center"/>
    </xf>
    <xf numFmtId="0" fontId="28" fillId="0" borderId="7" xfId="0" applyFont="1" applyFill="1" applyBorder="1" applyAlignment="1">
      <alignment horizontal="center" vertical="center"/>
    </xf>
    <xf numFmtId="0" fontId="28" fillId="0" borderId="8" xfId="0" applyFont="1" applyFill="1" applyBorder="1" applyAlignment="1">
      <alignment horizontal="center" vertical="center"/>
    </xf>
    <xf numFmtId="0" fontId="28" fillId="0" borderId="9" xfId="0" applyFont="1" applyFill="1" applyBorder="1" applyAlignment="1">
      <alignment horizontal="center" vertical="center"/>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13" xfId="0" applyFont="1" applyFill="1" applyBorder="1" applyAlignment="1">
      <alignment horizontal="left" vertical="top" wrapText="1"/>
    </xf>
    <xf numFmtId="0" fontId="32" fillId="0" borderId="1" xfId="0" applyFont="1" applyFill="1" applyBorder="1" applyAlignment="1">
      <alignment horizontal="left" vertical="top" wrapText="1"/>
    </xf>
    <xf numFmtId="0" fontId="32" fillId="0" borderId="1" xfId="0" applyFont="1" applyFill="1" applyBorder="1" applyAlignment="1">
      <alignment horizontal="left" vertical="center" wrapText="1"/>
    </xf>
  </cellXfs>
  <cellStyles count="113">
    <cellStyle name="20% - Accent1" xfId="23" builtinId="30" customBuiltin="1"/>
    <cellStyle name="20% - Accent1 2" xfId="50" xr:uid="{00000000-0005-0000-0000-000001000000}"/>
    <cellStyle name="20% - Accent1 2 2" xfId="94" xr:uid="{00000000-0005-0000-0000-000002000000}"/>
    <cellStyle name="20% - Accent1 3" xfId="73" xr:uid="{00000000-0005-0000-0000-000003000000}"/>
    <cellStyle name="20% - Accent2" xfId="27" builtinId="34" customBuiltin="1"/>
    <cellStyle name="20% - Accent2 2" xfId="52" xr:uid="{00000000-0005-0000-0000-000005000000}"/>
    <cellStyle name="20% - Accent2 2 2" xfId="96" xr:uid="{00000000-0005-0000-0000-000006000000}"/>
    <cellStyle name="20% - Accent2 3" xfId="75" xr:uid="{00000000-0005-0000-0000-000007000000}"/>
    <cellStyle name="20% - Accent3" xfId="31" builtinId="38" customBuiltin="1"/>
    <cellStyle name="20% - Accent3 2" xfId="54" xr:uid="{00000000-0005-0000-0000-000009000000}"/>
    <cellStyle name="20% - Accent3 2 2" xfId="98" xr:uid="{00000000-0005-0000-0000-00000A000000}"/>
    <cellStyle name="20% - Accent3 3" xfId="77" xr:uid="{00000000-0005-0000-0000-00000B000000}"/>
    <cellStyle name="20% - Accent4" xfId="35" builtinId="42" customBuiltin="1"/>
    <cellStyle name="20% - Accent4 2" xfId="56" xr:uid="{00000000-0005-0000-0000-00000D000000}"/>
    <cellStyle name="20% - Accent4 2 2" xfId="100" xr:uid="{00000000-0005-0000-0000-00000E000000}"/>
    <cellStyle name="20% - Accent4 3" xfId="79" xr:uid="{00000000-0005-0000-0000-00000F000000}"/>
    <cellStyle name="20% - Accent5" xfId="39" builtinId="46" customBuiltin="1"/>
    <cellStyle name="20% - Accent5 2" xfId="58" xr:uid="{00000000-0005-0000-0000-000011000000}"/>
    <cellStyle name="20% - Accent5 2 2" xfId="102" xr:uid="{00000000-0005-0000-0000-000012000000}"/>
    <cellStyle name="20% - Accent5 3" xfId="81" xr:uid="{00000000-0005-0000-0000-000013000000}"/>
    <cellStyle name="20% - Accent6" xfId="43" builtinId="50" customBuiltin="1"/>
    <cellStyle name="20% - Accent6 2" xfId="60" xr:uid="{00000000-0005-0000-0000-000015000000}"/>
    <cellStyle name="20% - Accent6 2 2" xfId="104" xr:uid="{00000000-0005-0000-0000-000016000000}"/>
    <cellStyle name="20% - Accent6 3" xfId="83" xr:uid="{00000000-0005-0000-0000-000017000000}"/>
    <cellStyle name="40% - Accent1" xfId="24" builtinId="31" customBuiltin="1"/>
    <cellStyle name="40% - Accent1 2" xfId="51" xr:uid="{00000000-0005-0000-0000-000019000000}"/>
    <cellStyle name="40% - Accent1 2 2" xfId="95" xr:uid="{00000000-0005-0000-0000-00001A000000}"/>
    <cellStyle name="40% - Accent1 3" xfId="74" xr:uid="{00000000-0005-0000-0000-00001B000000}"/>
    <cellStyle name="40% - Accent2" xfId="28" builtinId="35" customBuiltin="1"/>
    <cellStyle name="40% - Accent2 2" xfId="53" xr:uid="{00000000-0005-0000-0000-00001D000000}"/>
    <cellStyle name="40% - Accent2 2 2" xfId="97" xr:uid="{00000000-0005-0000-0000-00001E000000}"/>
    <cellStyle name="40% - Accent2 3" xfId="76" xr:uid="{00000000-0005-0000-0000-00001F000000}"/>
    <cellStyle name="40% - Accent3" xfId="32" builtinId="39" customBuiltin="1"/>
    <cellStyle name="40% - Accent3 2" xfId="55" xr:uid="{00000000-0005-0000-0000-000021000000}"/>
    <cellStyle name="40% - Accent3 2 2" xfId="99" xr:uid="{00000000-0005-0000-0000-000022000000}"/>
    <cellStyle name="40% - Accent3 3" xfId="78" xr:uid="{00000000-0005-0000-0000-000023000000}"/>
    <cellStyle name="40% - Accent4" xfId="36" builtinId="43" customBuiltin="1"/>
    <cellStyle name="40% - Accent4 2" xfId="57" xr:uid="{00000000-0005-0000-0000-000025000000}"/>
    <cellStyle name="40% - Accent4 2 2" xfId="101" xr:uid="{00000000-0005-0000-0000-000026000000}"/>
    <cellStyle name="40% - Accent4 3" xfId="80" xr:uid="{00000000-0005-0000-0000-000027000000}"/>
    <cellStyle name="40% - Accent5" xfId="40" builtinId="47" customBuiltin="1"/>
    <cellStyle name="40% - Accent5 2" xfId="59" xr:uid="{00000000-0005-0000-0000-000029000000}"/>
    <cellStyle name="40% - Accent5 2 2" xfId="103" xr:uid="{00000000-0005-0000-0000-00002A000000}"/>
    <cellStyle name="40% - Accent5 3" xfId="82" xr:uid="{00000000-0005-0000-0000-00002B000000}"/>
    <cellStyle name="40% - Accent6" xfId="44" builtinId="51" customBuiltin="1"/>
    <cellStyle name="40% - Accent6 2" xfId="61" xr:uid="{00000000-0005-0000-0000-00002D000000}"/>
    <cellStyle name="40% - Accent6 2 2" xfId="105" xr:uid="{00000000-0005-0000-0000-00002E000000}"/>
    <cellStyle name="40% - Accent6 3" xfId="84" xr:uid="{00000000-0005-0000-0000-00002F000000}"/>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Calculation" xfId="16" builtinId="22" customBuiltin="1"/>
    <cellStyle name="Check Cell" xfId="18" builtinId="23" customBuiltin="1"/>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10" xfId="85" xr:uid="{00000000-0005-0000-0000-000049000000}"/>
    <cellStyle name="Normal 2" xfId="1" xr:uid="{00000000-0005-0000-0000-00004A000000}"/>
    <cellStyle name="Normal 2 2" xfId="4" xr:uid="{00000000-0005-0000-0000-00004B000000}"/>
    <cellStyle name="Normal 2 2 2" xfId="65" xr:uid="{00000000-0005-0000-0000-00004C000000}"/>
    <cellStyle name="Normal 2 2 2 2" xfId="108" xr:uid="{00000000-0005-0000-0000-00004D000000}"/>
    <cellStyle name="Normal 2 2 3" xfId="88" xr:uid="{00000000-0005-0000-0000-00004E000000}"/>
    <cellStyle name="Normal 2 3" xfId="63" xr:uid="{00000000-0005-0000-0000-00004F000000}"/>
    <cellStyle name="Normal 2 3 2" xfId="106" xr:uid="{00000000-0005-0000-0000-000050000000}"/>
    <cellStyle name="Normal 2 4" xfId="86" xr:uid="{00000000-0005-0000-0000-000051000000}"/>
    <cellStyle name="Normal 3" xfId="3" xr:uid="{00000000-0005-0000-0000-000052000000}"/>
    <cellStyle name="Normal 3 2" xfId="5" xr:uid="{00000000-0005-0000-0000-000053000000}"/>
    <cellStyle name="Normal 3 2 2" xfId="70" xr:uid="{00000000-0005-0000-0000-000054000000}"/>
    <cellStyle name="Normal 3 3" xfId="69" xr:uid="{00000000-0005-0000-0000-000055000000}"/>
    <cellStyle name="Normal 4" xfId="2" xr:uid="{00000000-0005-0000-0000-000056000000}"/>
    <cellStyle name="Normal 4 2" xfId="64" xr:uid="{00000000-0005-0000-0000-000057000000}"/>
    <cellStyle name="Normal 4 2 2" xfId="107" xr:uid="{00000000-0005-0000-0000-000058000000}"/>
    <cellStyle name="Normal 4 3" xfId="87" xr:uid="{00000000-0005-0000-0000-000059000000}"/>
    <cellStyle name="Normal 5" xfId="46" xr:uid="{00000000-0005-0000-0000-00005A000000}"/>
    <cellStyle name="Normal 5 2" xfId="66" xr:uid="{00000000-0005-0000-0000-00005B000000}"/>
    <cellStyle name="Normal 5 2 2" xfId="109" xr:uid="{00000000-0005-0000-0000-00005C000000}"/>
    <cellStyle name="Normal 5 3" xfId="90" xr:uid="{00000000-0005-0000-0000-00005D000000}"/>
    <cellStyle name="Normal 6" xfId="48" xr:uid="{00000000-0005-0000-0000-00005E000000}"/>
    <cellStyle name="Normal 6 2" xfId="71" xr:uid="{00000000-0005-0000-0000-00005F000000}"/>
    <cellStyle name="Normal 6 2 2" xfId="112" xr:uid="{00000000-0005-0000-0000-000060000000}"/>
    <cellStyle name="Normal 6 3" xfId="62" xr:uid="{00000000-0005-0000-0000-000061000000}"/>
    <cellStyle name="Normal 6 4" xfId="92" xr:uid="{00000000-0005-0000-0000-000062000000}"/>
    <cellStyle name="Normal 7" xfId="68" xr:uid="{00000000-0005-0000-0000-000063000000}"/>
    <cellStyle name="Normal 7 2" xfId="111" xr:uid="{00000000-0005-0000-0000-000064000000}"/>
    <cellStyle name="Normal 8" xfId="49" xr:uid="{00000000-0005-0000-0000-000065000000}"/>
    <cellStyle name="Normal 8 2" xfId="93" xr:uid="{00000000-0005-0000-0000-000066000000}"/>
    <cellStyle name="Normal 9" xfId="72" xr:uid="{00000000-0005-0000-0000-000067000000}"/>
    <cellStyle name="Note 2" xfId="47" xr:uid="{00000000-0005-0000-0000-000068000000}"/>
    <cellStyle name="Note 2 2" xfId="67" xr:uid="{00000000-0005-0000-0000-000069000000}"/>
    <cellStyle name="Note 2 2 2" xfId="110" xr:uid="{00000000-0005-0000-0000-00006A000000}"/>
    <cellStyle name="Note 2 3" xfId="91" xr:uid="{00000000-0005-0000-0000-00006B000000}"/>
    <cellStyle name="Output" xfId="15" builtinId="21" customBuiltin="1"/>
    <cellStyle name="Title" xfId="6" builtinId="15" customBuiltin="1"/>
    <cellStyle name="Title 2" xfId="89" xr:uid="{00000000-0005-0000-0000-00006E000000}"/>
    <cellStyle name="Total" xfId="21"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1225981</xdr:colOff>
      <xdr:row>0</xdr:row>
      <xdr:rowOff>800100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4369231" cy="800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P214"/>
  <sheetViews>
    <sheetView tabSelected="1" showRuler="0" zoomScaleNormal="100" zoomScaleSheetLayoutView="55" zoomScalePageLayoutView="115" workbookViewId="0">
      <selection activeCell="A2" sqref="A2:E2"/>
    </sheetView>
  </sheetViews>
  <sheetFormatPr defaultColWidth="9.1796875" defaultRowHeight="12.5" x14ac:dyDescent="0.25"/>
  <cols>
    <col min="1" max="1" width="6.1796875" style="26" customWidth="1"/>
    <col min="2" max="2" width="19.1796875" style="27" customWidth="1"/>
    <col min="3" max="3" width="10.81640625" style="28" customWidth="1"/>
    <col min="4" max="4" width="8.81640625" style="26" customWidth="1"/>
    <col min="5" max="5" width="88.54296875" style="27" customWidth="1"/>
    <col min="6" max="6" width="9.1796875" style="27"/>
    <col min="7" max="7" width="9.1796875" style="29"/>
    <col min="8" max="8" width="9.1796875" style="30"/>
    <col min="9" max="16384" width="9.1796875" style="27"/>
  </cols>
  <sheetData>
    <row r="1" spans="1:8" ht="64" customHeight="1" x14ac:dyDescent="0.25"/>
    <row r="2" spans="1:8" s="31" customFormat="1" ht="46" customHeight="1" x14ac:dyDescent="0.25">
      <c r="A2" s="60" t="s">
        <v>333</v>
      </c>
      <c r="B2" s="61"/>
      <c r="C2" s="61"/>
      <c r="D2" s="61"/>
      <c r="E2" s="62"/>
      <c r="G2" s="32"/>
      <c r="H2" s="33"/>
    </row>
    <row r="3" spans="1:8" s="31" customFormat="1" ht="270.5" customHeight="1" x14ac:dyDescent="0.25">
      <c r="A3" s="63" t="s">
        <v>341</v>
      </c>
      <c r="B3" s="64"/>
      <c r="C3" s="64"/>
      <c r="D3" s="64"/>
      <c r="E3" s="65"/>
      <c r="G3" s="32"/>
      <c r="H3" s="33"/>
    </row>
    <row r="4" spans="1:8" ht="16.5" customHeight="1" x14ac:dyDescent="0.25">
      <c r="A4" s="34" t="s">
        <v>209</v>
      </c>
      <c r="B4" s="35"/>
      <c r="C4" s="36"/>
      <c r="D4" s="37"/>
      <c r="E4" s="38"/>
    </row>
    <row r="5" spans="1:8" s="31" customFormat="1" ht="26" x14ac:dyDescent="0.25">
      <c r="A5" s="39" t="s">
        <v>7</v>
      </c>
      <c r="B5" s="39" t="s">
        <v>12</v>
      </c>
      <c r="C5" s="40" t="s">
        <v>3</v>
      </c>
      <c r="D5" s="40" t="s">
        <v>13</v>
      </c>
      <c r="E5" s="39" t="s">
        <v>15</v>
      </c>
      <c r="G5" s="32"/>
      <c r="H5" s="33"/>
    </row>
    <row r="6" spans="1:8" s="31" customFormat="1" ht="350" x14ac:dyDescent="0.25">
      <c r="A6" s="41">
        <v>1</v>
      </c>
      <c r="B6" s="42" t="s">
        <v>26</v>
      </c>
      <c r="C6" s="43" t="s">
        <v>6</v>
      </c>
      <c r="D6" s="44" t="s">
        <v>14</v>
      </c>
      <c r="E6" s="42" t="s">
        <v>234</v>
      </c>
      <c r="G6" s="32"/>
      <c r="H6" s="33"/>
    </row>
    <row r="7" spans="1:8" s="45" customFormat="1" ht="155" customHeight="1" x14ac:dyDescent="0.25">
      <c r="A7" s="44">
        <f>A6+1</f>
        <v>2</v>
      </c>
      <c r="B7" s="42" t="s">
        <v>334</v>
      </c>
      <c r="C7" s="43" t="str">
        <f>IF(MID(D7,FIND("(",D7)+1,FIND(")",D7)-FIND("(",D7)-1)-1=0,RIGHT(C6,LEN(C6)-IFERROR(FIND("-",C6),0))+1,(RIGHT(C6,LEN(C6)-IFERROR(FIND("-",C6),0))+1)&amp;"-"&amp;(RIGHT(C6,LEN(C6)-IFERROR(FIND("-",C6),0))+MID(D7,FIND("(",D7)+1,FIND(")",D7)-FIND("(",D7)-1)))</f>
        <v>10-12</v>
      </c>
      <c r="D7" s="44" t="s">
        <v>43</v>
      </c>
      <c r="E7" s="42" t="s">
        <v>335</v>
      </c>
      <c r="F7" s="31"/>
      <c r="G7" s="32"/>
      <c r="H7" s="33"/>
    </row>
    <row r="8" spans="1:8" ht="122.5" customHeight="1" x14ac:dyDescent="0.25">
      <c r="A8" s="44">
        <f>A7+1</f>
        <v>3</v>
      </c>
      <c r="B8" s="42" t="s">
        <v>105</v>
      </c>
      <c r="C8" s="43">
        <f>IF(MID(D8,FIND("(",D8)+1,FIND(")",D8)-FIND("(",D8)-1)-1=0,RIGHT(C7,LEN(C7)-IFERROR(FIND("-",C7),0))+1,(RIGHT(C7,LEN(C7)-IFERROR(FIND("-",C7),0))+1)&amp;"-"&amp;(RIGHT(C7,LEN(C7)-IFERROR(FIND("-",C7),0))+MID(D8,FIND("(",D8)+1,FIND(")",D8)-FIND("(",D8)-1)))</f>
        <v>13</v>
      </c>
      <c r="D8" s="44" t="s">
        <v>34</v>
      </c>
      <c r="E8" s="42" t="s">
        <v>235</v>
      </c>
      <c r="F8" s="31"/>
      <c r="G8" s="32"/>
      <c r="H8" s="33"/>
    </row>
    <row r="9" spans="1:8" s="45" customFormat="1" ht="62.5" x14ac:dyDescent="0.25">
      <c r="A9" s="44">
        <f>A8+1</f>
        <v>4</v>
      </c>
      <c r="B9" s="42" t="s">
        <v>38</v>
      </c>
      <c r="C9" s="43" t="str">
        <f>IF(MID(D9,FIND("(",D9)+1,FIND(")",D9)-FIND("(",D9)-1)-1=0,RIGHT(C8,LEN(C8)-IFERROR(FIND("-",C8),0))+1,(RIGHT(C8,LEN(C8)-IFERROR(FIND("-",C8),0))+1)&amp;"-"&amp;(RIGHT(C8,LEN(C8)-IFERROR(FIND("-",C8),0))+MID(D9,FIND("(",D9)+1,FIND(")",D9)-FIND("(",D9)-1)))</f>
        <v>14-22</v>
      </c>
      <c r="D9" s="44" t="s">
        <v>37</v>
      </c>
      <c r="E9" s="42" t="s">
        <v>233</v>
      </c>
      <c r="F9" s="31"/>
      <c r="G9" s="32"/>
      <c r="H9" s="33"/>
    </row>
    <row r="10" spans="1:8" ht="260" customHeight="1" collapsed="1" x14ac:dyDescent="0.25">
      <c r="A10" s="68" t="s">
        <v>193</v>
      </c>
      <c r="B10" s="69"/>
      <c r="C10" s="69"/>
      <c r="D10" s="69"/>
      <c r="E10" s="88" t="s">
        <v>225</v>
      </c>
      <c r="F10" s="31"/>
      <c r="G10" s="32"/>
      <c r="H10" s="33"/>
    </row>
    <row r="11" spans="1:8" ht="109.75" customHeight="1" x14ac:dyDescent="0.25">
      <c r="A11" s="44">
        <f>A9+1</f>
        <v>5</v>
      </c>
      <c r="B11" s="42" t="s">
        <v>57</v>
      </c>
      <c r="C11" s="43" t="str">
        <f>IF(MID(D11,FIND("(",D11)+1,FIND(")",D11)-FIND("(",D11)-1)-1=0,RIGHT(C9,LEN(C9)-IFERROR(FIND("-",C9),0))+1,(RIGHT(C9,LEN(C9)-IFERROR(FIND("-",C9),0))+1)&amp;"-"&amp;(RIGHT(C9,LEN(C9)-IFERROR(FIND("-",C9),0))+MID(D11,FIND("(",D11)+1,FIND(")",D11)-FIND("(",D11)-1)))</f>
        <v>23-31</v>
      </c>
      <c r="D11" s="44" t="s">
        <v>33</v>
      </c>
      <c r="E11" s="47" t="s">
        <v>236</v>
      </c>
      <c r="F11" s="31"/>
      <c r="G11" s="32"/>
      <c r="H11" s="33"/>
    </row>
    <row r="12" spans="1:8" ht="84.5" customHeight="1" x14ac:dyDescent="0.25">
      <c r="A12" s="44">
        <f>A11+1</f>
        <v>6</v>
      </c>
      <c r="B12" s="42" t="s">
        <v>58</v>
      </c>
      <c r="C12" s="43" t="str">
        <f t="shared" ref="C12:C22" si="0">IF(MID(D12,FIND("(",D12)+1,FIND(")",D12)-FIND("(",D12)-1)-1=0,RIGHT(C11,LEN(C11)-IFERROR(FIND("-",C11),0))+1,(RIGHT(C11,LEN(C11)-IFERROR(FIND("-",C11),0))+1)&amp;"-"&amp;(RIGHT(C11,LEN(C11)-IFERROR(FIND("-",C11),0))+MID(D12,FIND("(",D12)+1,FIND(")",D12)-FIND("(",D12)-1)))</f>
        <v>32-40</v>
      </c>
      <c r="D12" s="44" t="s">
        <v>33</v>
      </c>
      <c r="E12" s="47" t="s">
        <v>237</v>
      </c>
      <c r="F12" s="31"/>
      <c r="G12" s="32"/>
      <c r="H12" s="33"/>
    </row>
    <row r="13" spans="1:8" ht="125" x14ac:dyDescent="0.25">
      <c r="A13" s="44">
        <f t="shared" ref="A13:A22" si="1">A12+1</f>
        <v>7</v>
      </c>
      <c r="B13" s="42" t="s">
        <v>59</v>
      </c>
      <c r="C13" s="43" t="str">
        <f t="shared" si="0"/>
        <v>41-49</v>
      </c>
      <c r="D13" s="44" t="s">
        <v>33</v>
      </c>
      <c r="E13" s="47" t="s">
        <v>54</v>
      </c>
      <c r="F13" s="31"/>
      <c r="G13" s="32"/>
      <c r="H13" s="33"/>
    </row>
    <row r="14" spans="1:8" ht="62.5" x14ac:dyDescent="0.25">
      <c r="A14" s="44">
        <f t="shared" si="1"/>
        <v>8</v>
      </c>
      <c r="B14" s="42" t="s">
        <v>126</v>
      </c>
      <c r="C14" s="43" t="str">
        <f t="shared" si="0"/>
        <v>50-58</v>
      </c>
      <c r="D14" s="44" t="s">
        <v>33</v>
      </c>
      <c r="E14" s="47" t="s">
        <v>238</v>
      </c>
      <c r="F14" s="31"/>
      <c r="G14" s="32"/>
      <c r="H14" s="33"/>
    </row>
    <row r="15" spans="1:8" ht="100" x14ac:dyDescent="0.25">
      <c r="A15" s="44">
        <f t="shared" si="1"/>
        <v>9</v>
      </c>
      <c r="B15" s="42" t="s">
        <v>127</v>
      </c>
      <c r="C15" s="43" t="str">
        <f t="shared" si="0"/>
        <v>59-67</v>
      </c>
      <c r="D15" s="44" t="s">
        <v>33</v>
      </c>
      <c r="E15" s="47" t="s">
        <v>239</v>
      </c>
      <c r="F15" s="31"/>
      <c r="G15" s="32"/>
      <c r="H15" s="33"/>
    </row>
    <row r="16" spans="1:8" ht="62.5" x14ac:dyDescent="0.25">
      <c r="A16" s="44">
        <f t="shared" si="1"/>
        <v>10</v>
      </c>
      <c r="B16" s="42" t="s">
        <v>194</v>
      </c>
      <c r="C16" s="43" t="str">
        <f t="shared" si="0"/>
        <v>68-76</v>
      </c>
      <c r="D16" s="44" t="s">
        <v>33</v>
      </c>
      <c r="E16" s="47" t="s">
        <v>55</v>
      </c>
      <c r="F16" s="31"/>
      <c r="G16" s="32"/>
      <c r="H16" s="33"/>
    </row>
    <row r="17" spans="1:8" ht="46.5" customHeight="1" x14ac:dyDescent="0.25">
      <c r="A17" s="44">
        <f t="shared" si="1"/>
        <v>11</v>
      </c>
      <c r="B17" s="42" t="s">
        <v>24</v>
      </c>
      <c r="C17" s="43" t="str">
        <f t="shared" si="0"/>
        <v>77-85</v>
      </c>
      <c r="D17" s="44" t="s">
        <v>33</v>
      </c>
      <c r="E17" s="47" t="str">
        <f>"Use NHHD/METeOR definition.
(right justify, zero fill)
Sum of item "&amp;A13&amp;" to "&amp;A16&amp;" above."</f>
        <v>Use NHHD/METeOR definition.
(right justify, zero fill)
Sum of item 7 to 10 above.</v>
      </c>
      <c r="F17" s="31"/>
      <c r="G17" s="32"/>
      <c r="H17" s="33"/>
    </row>
    <row r="18" spans="1:8" ht="87.5" x14ac:dyDescent="0.25">
      <c r="A18" s="44">
        <f t="shared" si="1"/>
        <v>12</v>
      </c>
      <c r="B18" s="42" t="s">
        <v>121</v>
      </c>
      <c r="C18" s="43" t="str">
        <f t="shared" si="0"/>
        <v>86-94</v>
      </c>
      <c r="D18" s="44" t="s">
        <v>33</v>
      </c>
      <c r="E18" s="47" t="s">
        <v>240</v>
      </c>
      <c r="F18" s="31"/>
      <c r="G18" s="32"/>
      <c r="H18" s="33"/>
    </row>
    <row r="19" spans="1:8" ht="87.5" x14ac:dyDescent="0.25">
      <c r="A19" s="44">
        <f t="shared" si="1"/>
        <v>13</v>
      </c>
      <c r="B19" s="42" t="s">
        <v>195</v>
      </c>
      <c r="C19" s="43" t="str">
        <f t="shared" si="0"/>
        <v>95-103</v>
      </c>
      <c r="D19" s="44" t="s">
        <v>33</v>
      </c>
      <c r="E19" s="47" t="s">
        <v>241</v>
      </c>
      <c r="F19" s="31"/>
      <c r="G19" s="32"/>
      <c r="H19" s="33"/>
    </row>
    <row r="20" spans="1:8" ht="87.5" x14ac:dyDescent="0.25">
      <c r="A20" s="44">
        <f t="shared" si="1"/>
        <v>14</v>
      </c>
      <c r="B20" s="42" t="s">
        <v>123</v>
      </c>
      <c r="C20" s="43" t="str">
        <f t="shared" si="0"/>
        <v>104-112</v>
      </c>
      <c r="D20" s="44" t="s">
        <v>33</v>
      </c>
      <c r="E20" s="47" t="s">
        <v>242</v>
      </c>
      <c r="F20" s="31"/>
      <c r="G20" s="32"/>
      <c r="H20" s="33"/>
    </row>
    <row r="21" spans="1:8" ht="87.5" x14ac:dyDescent="0.25">
      <c r="A21" s="44">
        <f t="shared" si="1"/>
        <v>15</v>
      </c>
      <c r="B21" s="42" t="s">
        <v>131</v>
      </c>
      <c r="C21" s="43" t="str">
        <f t="shared" si="0"/>
        <v>113-121</v>
      </c>
      <c r="D21" s="44" t="s">
        <v>33</v>
      </c>
      <c r="E21" s="47" t="s">
        <v>243</v>
      </c>
      <c r="F21" s="31"/>
      <c r="G21" s="32"/>
      <c r="H21" s="33"/>
    </row>
    <row r="22" spans="1:8" ht="25" x14ac:dyDescent="0.25">
      <c r="A22" s="44">
        <f t="shared" si="1"/>
        <v>16</v>
      </c>
      <c r="B22" s="42" t="s">
        <v>25</v>
      </c>
      <c r="C22" s="43" t="str">
        <f t="shared" si="0"/>
        <v>122-130</v>
      </c>
      <c r="D22" s="44" t="s">
        <v>33</v>
      </c>
      <c r="E22" s="47" t="s">
        <v>56</v>
      </c>
      <c r="F22" s="31"/>
      <c r="G22" s="32"/>
      <c r="H22" s="33"/>
    </row>
    <row r="23" spans="1:8" s="49" customFormat="1" ht="155.5" customHeight="1" collapsed="1" x14ac:dyDescent="0.25">
      <c r="A23" s="70" t="s">
        <v>196</v>
      </c>
      <c r="B23" s="71"/>
      <c r="C23" s="71"/>
      <c r="D23" s="71"/>
      <c r="E23" s="89" t="s">
        <v>244</v>
      </c>
      <c r="F23" s="31"/>
      <c r="G23" s="32"/>
      <c r="H23" s="33"/>
    </row>
    <row r="24" spans="1:8" ht="112.5" x14ac:dyDescent="0.25">
      <c r="A24" s="44" t="str">
        <f>(A22+1)&amp;"a"</f>
        <v>17a</v>
      </c>
      <c r="B24" s="42" t="s">
        <v>60</v>
      </c>
      <c r="C24" s="43" t="str">
        <f>IF(MID(D24,FIND("(",D24)+1,FIND(")",D24)-FIND("(",D24)-1)-1=0,RIGHT(C22,LEN(C22)-IFERROR(FIND("-",C22),0))+1,(RIGHT(C22,LEN(C22)-IFERROR(FIND("-",C22),0))+1)&amp;"-"&amp;(RIGHT(C22,LEN(C22)-IFERROR(FIND("-",C22),0))+MID(D24,FIND("(",D24)+1,FIND(")",D24)-FIND("(",D24)-1)))</f>
        <v>131-144</v>
      </c>
      <c r="D24" s="44" t="s">
        <v>35</v>
      </c>
      <c r="E24" s="47" t="s">
        <v>245</v>
      </c>
      <c r="F24" s="31"/>
      <c r="G24" s="32"/>
      <c r="H24" s="33"/>
    </row>
    <row r="25" spans="1:8" ht="73.5" customHeight="1" x14ac:dyDescent="0.25">
      <c r="A25" s="44" t="str">
        <f>(A22+1)&amp;"b"</f>
        <v>17b</v>
      </c>
      <c r="B25" s="42" t="s">
        <v>52</v>
      </c>
      <c r="C25" s="43">
        <f t="shared" ref="C25:C47" si="2">IF(MID(D25,FIND("(",D25)+1,FIND(")",D25)-FIND("(",D25)-1)-1=0,RIGHT(C24,LEN(C24)-IFERROR(FIND("-",C24),0))+1,(RIGHT(C24,LEN(C24)-IFERROR(FIND("-",C24),0))+1)&amp;"-"&amp;(RIGHT(C24,LEN(C24)-IFERROR(FIND("-",C24),0))+MID(D25,FIND("(",D25)+1,FIND(")",D25)-FIND("(",D25)-1)))</f>
        <v>145</v>
      </c>
      <c r="D25" s="44" t="s">
        <v>34</v>
      </c>
      <c r="E25" s="47" t="str">
        <f>"Use NHHD/METeOR definition.
An indicator of whether data reported under item "&amp;A24&amp;" above has been estimated rather than directly sourced, as represented by a code.
1=yes
2=no"</f>
        <v>Use NHHD/METeOR definition.
An indicator of whether data reported under item 17a above has been estimated rather than directly sourced, as represented by a code.
1=yes
2=no</v>
      </c>
      <c r="F25" s="31"/>
      <c r="G25" s="32"/>
      <c r="H25" s="33"/>
    </row>
    <row r="26" spans="1:8" ht="87.5" x14ac:dyDescent="0.25">
      <c r="A26" s="50" t="str">
        <f>(LEFT(A24,2)+1)&amp;RIGHT(A24,1)</f>
        <v>18a</v>
      </c>
      <c r="B26" s="42" t="s">
        <v>53</v>
      </c>
      <c r="C26" s="43" t="str">
        <f t="shared" si="2"/>
        <v>146-159</v>
      </c>
      <c r="D26" s="44" t="s">
        <v>35</v>
      </c>
      <c r="E26" s="47" t="s">
        <v>246</v>
      </c>
      <c r="F26" s="31"/>
      <c r="G26" s="32"/>
      <c r="H26" s="33"/>
    </row>
    <row r="27" spans="1:8" ht="74" customHeight="1" x14ac:dyDescent="0.25">
      <c r="A27" s="50" t="str">
        <f t="shared" ref="A27:A47" si="3">(LEFT(A25,2)+1)&amp;RIGHT(A25,1)</f>
        <v>18b</v>
      </c>
      <c r="B27" s="42" t="s">
        <v>52</v>
      </c>
      <c r="C27" s="43">
        <f t="shared" si="2"/>
        <v>160</v>
      </c>
      <c r="D27" s="44" t="s">
        <v>34</v>
      </c>
      <c r="E27" s="47" t="str">
        <f>"Use NHHD/METeOR definition.
An indicator of whether data reported under item "&amp;A26&amp;" above has been estimated rather than directly sourced, as represented by a code.
1=yes
2=no"</f>
        <v>Use NHHD/METeOR definition.
An indicator of whether data reported under item 18a above has been estimated rather than directly sourced, as represented by a code.
1=yes
2=no</v>
      </c>
      <c r="F27" s="31"/>
      <c r="G27" s="32"/>
      <c r="H27" s="33"/>
    </row>
    <row r="28" spans="1:8" ht="125" x14ac:dyDescent="0.25">
      <c r="A28" s="50" t="str">
        <f t="shared" si="3"/>
        <v>19a</v>
      </c>
      <c r="B28" s="42" t="s">
        <v>59</v>
      </c>
      <c r="C28" s="43" t="str">
        <f t="shared" si="2"/>
        <v>161-174</v>
      </c>
      <c r="D28" s="44" t="s">
        <v>35</v>
      </c>
      <c r="E28" s="47" t="s">
        <v>247</v>
      </c>
      <c r="F28" s="31"/>
      <c r="G28" s="32"/>
      <c r="H28" s="33"/>
    </row>
    <row r="29" spans="1:8" ht="74.5" customHeight="1" x14ac:dyDescent="0.25">
      <c r="A29" s="50" t="str">
        <f t="shared" si="3"/>
        <v>19b</v>
      </c>
      <c r="B29" s="42" t="s">
        <v>52</v>
      </c>
      <c r="C29" s="43">
        <f t="shared" si="2"/>
        <v>175</v>
      </c>
      <c r="D29" s="44" t="s">
        <v>34</v>
      </c>
      <c r="E29" s="47" t="str">
        <f>"Use NHHD/METeOR definition.
An indicator of whether data reported under item "&amp;A28&amp;" above has been estimated rather than directly sourced, as represented by a code.
1=yes
2=no"</f>
        <v>Use NHHD/METeOR definition.
An indicator of whether data reported under item 19a above has been estimated rather than directly sourced, as represented by a code.
1=yes
2=no</v>
      </c>
      <c r="F29" s="31"/>
      <c r="G29" s="32"/>
      <c r="H29" s="33"/>
    </row>
    <row r="30" spans="1:8" ht="62.5" x14ac:dyDescent="0.25">
      <c r="A30" s="50" t="str">
        <f t="shared" si="3"/>
        <v>20a</v>
      </c>
      <c r="B30" s="42" t="s">
        <v>126</v>
      </c>
      <c r="C30" s="43" t="str">
        <f t="shared" si="2"/>
        <v>176-189</v>
      </c>
      <c r="D30" s="44" t="s">
        <v>35</v>
      </c>
      <c r="E30" s="47" t="s">
        <v>248</v>
      </c>
      <c r="F30" s="31"/>
      <c r="G30" s="32"/>
      <c r="H30" s="33"/>
    </row>
    <row r="31" spans="1:8" ht="73.5" customHeight="1" x14ac:dyDescent="0.25">
      <c r="A31" s="50" t="str">
        <f t="shared" si="3"/>
        <v>20b</v>
      </c>
      <c r="B31" s="42" t="s">
        <v>52</v>
      </c>
      <c r="C31" s="43">
        <f t="shared" si="2"/>
        <v>190</v>
      </c>
      <c r="D31" s="44" t="s">
        <v>34</v>
      </c>
      <c r="E31" s="47" t="str">
        <f>"Use NHHD/METeOR definition.
An indicator of whether data reported under item "&amp;A30&amp;" above has been estimated rather than directly sourced, as represented by a code.
1=yes
2=no"</f>
        <v>Use NHHD/METeOR definition.
An indicator of whether data reported under item 20a above has been estimated rather than directly sourced, as represented by a code.
1=yes
2=no</v>
      </c>
      <c r="F31" s="31"/>
      <c r="G31" s="32"/>
      <c r="H31" s="33"/>
    </row>
    <row r="32" spans="1:8" ht="100" x14ac:dyDescent="0.25">
      <c r="A32" s="50" t="str">
        <f t="shared" si="3"/>
        <v>21a</v>
      </c>
      <c r="B32" s="42" t="s">
        <v>127</v>
      </c>
      <c r="C32" s="43" t="str">
        <f t="shared" si="2"/>
        <v>191-204</v>
      </c>
      <c r="D32" s="44" t="s">
        <v>35</v>
      </c>
      <c r="E32" s="47" t="s">
        <v>249</v>
      </c>
      <c r="F32" s="31"/>
      <c r="G32" s="32"/>
      <c r="H32" s="33"/>
    </row>
    <row r="33" spans="1:8" ht="74" customHeight="1" x14ac:dyDescent="0.25">
      <c r="A33" s="50" t="str">
        <f t="shared" si="3"/>
        <v>21b</v>
      </c>
      <c r="B33" s="42" t="s">
        <v>52</v>
      </c>
      <c r="C33" s="43">
        <f t="shared" si="2"/>
        <v>205</v>
      </c>
      <c r="D33" s="44" t="s">
        <v>34</v>
      </c>
      <c r="E33" s="47" t="str">
        <f>"Use NHHD/METeOR definition.
An indicator of whether data reported under item "&amp;A32&amp;" above has been estimated rather than directly sourced, as represented by a code.
1=yes
2=no"</f>
        <v>Use NHHD/METeOR definition.
An indicator of whether data reported under item 21a above has been estimated rather than directly sourced, as represented by a code.
1=yes
2=no</v>
      </c>
      <c r="F33" s="31"/>
      <c r="G33" s="32"/>
      <c r="H33" s="33"/>
    </row>
    <row r="34" spans="1:8" ht="62.5" x14ac:dyDescent="0.25">
      <c r="A34" s="50" t="str">
        <f t="shared" si="3"/>
        <v>22a</v>
      </c>
      <c r="B34" s="42" t="s">
        <v>128</v>
      </c>
      <c r="C34" s="43" t="str">
        <f t="shared" si="2"/>
        <v>206-219</v>
      </c>
      <c r="D34" s="44" t="s">
        <v>35</v>
      </c>
      <c r="E34" s="47" t="s">
        <v>61</v>
      </c>
      <c r="F34" s="31"/>
      <c r="G34" s="32"/>
      <c r="H34" s="33"/>
    </row>
    <row r="35" spans="1:8" ht="74.5" customHeight="1" x14ac:dyDescent="0.25">
      <c r="A35" s="50" t="str">
        <f t="shared" si="3"/>
        <v>22b</v>
      </c>
      <c r="B35" s="42" t="s">
        <v>52</v>
      </c>
      <c r="C35" s="43">
        <f t="shared" si="2"/>
        <v>220</v>
      </c>
      <c r="D35" s="44" t="s">
        <v>34</v>
      </c>
      <c r="E35" s="47" t="str">
        <f>"Use NHHD/METeOR definition.
An indicator of whether data reported under item "&amp;A34&amp;" above has been estimated rather than directly sourced, as represented by a code.
1=yes
2=no"</f>
        <v>Use NHHD/METeOR definition.
An indicator of whether data reported under item 22a above has been estimated rather than directly sourced, as represented by a code.
1=yes
2=no</v>
      </c>
      <c r="F35" s="31"/>
      <c r="G35" s="32"/>
      <c r="H35" s="33"/>
    </row>
    <row r="36" spans="1:8" ht="46" customHeight="1" x14ac:dyDescent="0.25">
      <c r="A36" s="50" t="str">
        <f t="shared" si="3"/>
        <v>23a</v>
      </c>
      <c r="B36" s="42" t="s">
        <v>30</v>
      </c>
      <c r="C36" s="43" t="str">
        <f t="shared" si="2"/>
        <v>221-234</v>
      </c>
      <c r="D36" s="44" t="s">
        <v>35</v>
      </c>
      <c r="E36" s="47" t="str">
        <f>"Use NHHD/METeOR definition.
Round to nearest dollar. Right justify, zero fill.
Sum of item "&amp;A28&amp;", "&amp;A30&amp;", "&amp;A32&amp;" and "&amp;A34&amp;" above."</f>
        <v>Use NHHD/METeOR definition.
Round to nearest dollar. Right justify, zero fill.
Sum of item 19a, 20a, 21a and 22a above.</v>
      </c>
      <c r="F36" s="31"/>
      <c r="G36" s="32"/>
      <c r="H36" s="33"/>
    </row>
    <row r="37" spans="1:8" ht="75" customHeight="1" x14ac:dyDescent="0.25">
      <c r="A37" s="50" t="str">
        <f t="shared" si="3"/>
        <v>23b</v>
      </c>
      <c r="B37" s="42" t="s">
        <v>52</v>
      </c>
      <c r="C37" s="43">
        <f t="shared" si="2"/>
        <v>235</v>
      </c>
      <c r="D37" s="44" t="s">
        <v>34</v>
      </c>
      <c r="E37" s="47" t="str">
        <f>"Use NHHD/METeOR definition.
An indicator of whether data reported under item "&amp;A36&amp;" above has been estimated rather than directly sourced, as represented by a code.
1=yes
2=no"</f>
        <v>Use NHHD/METeOR definition.
An indicator of whether data reported under item 23a above has been estimated rather than directly sourced, as represented by a code.
1=yes
2=no</v>
      </c>
      <c r="F37" s="31"/>
      <c r="G37" s="32"/>
      <c r="H37" s="33"/>
    </row>
    <row r="38" spans="1:8" ht="87.5" x14ac:dyDescent="0.25">
      <c r="A38" s="50" t="str">
        <f t="shared" si="3"/>
        <v>24a</v>
      </c>
      <c r="B38" s="42" t="s">
        <v>121</v>
      </c>
      <c r="C38" s="43" t="str">
        <f t="shared" si="2"/>
        <v>236-249</v>
      </c>
      <c r="D38" s="44" t="s">
        <v>35</v>
      </c>
      <c r="E38" s="47" t="s">
        <v>250</v>
      </c>
      <c r="F38" s="31"/>
      <c r="G38" s="32"/>
      <c r="H38" s="33"/>
    </row>
    <row r="39" spans="1:8" ht="74.5" customHeight="1" x14ac:dyDescent="0.25">
      <c r="A39" s="50" t="str">
        <f t="shared" si="3"/>
        <v>24b</v>
      </c>
      <c r="B39" s="42" t="s">
        <v>52</v>
      </c>
      <c r="C39" s="43">
        <f t="shared" si="2"/>
        <v>250</v>
      </c>
      <c r="D39" s="44" t="s">
        <v>34</v>
      </c>
      <c r="E39" s="47" t="str">
        <f>"Use NHHD/METeOR definition.
An indicator of whether data reported under item "&amp;A38&amp;" above has been estimated rather than directly sourced, as represented by a code.
1=yes
2=no"</f>
        <v>Use NHHD/METeOR definition.
An indicator of whether data reported under item 24a above has been estimated rather than directly sourced, as represented by a code.
1=yes
2=no</v>
      </c>
      <c r="F39" s="31"/>
      <c r="G39" s="32"/>
      <c r="H39" s="33"/>
    </row>
    <row r="40" spans="1:8" ht="87.5" x14ac:dyDescent="0.25">
      <c r="A40" s="50" t="str">
        <f t="shared" si="3"/>
        <v>25a</v>
      </c>
      <c r="B40" s="42" t="s">
        <v>195</v>
      </c>
      <c r="C40" s="43" t="str">
        <f t="shared" si="2"/>
        <v>251-264</v>
      </c>
      <c r="D40" s="44" t="s">
        <v>35</v>
      </c>
      <c r="E40" s="47" t="s">
        <v>251</v>
      </c>
      <c r="F40" s="31"/>
      <c r="G40" s="32"/>
      <c r="H40" s="33"/>
    </row>
    <row r="41" spans="1:8" ht="75" customHeight="1" x14ac:dyDescent="0.25">
      <c r="A41" s="50" t="str">
        <f t="shared" si="3"/>
        <v>25b</v>
      </c>
      <c r="B41" s="42" t="s">
        <v>52</v>
      </c>
      <c r="C41" s="43">
        <f t="shared" si="2"/>
        <v>265</v>
      </c>
      <c r="D41" s="44" t="s">
        <v>34</v>
      </c>
      <c r="E41" s="47" t="str">
        <f>"Use NHHD/METeOR definition.
An indicator of whether data reported under item "&amp;A40&amp;" above has been estimated rather than directly sourced, as represented by a code.
1=yes
2=no"</f>
        <v>Use NHHD/METeOR definition.
An indicator of whether data reported under item 25a above has been estimated rather than directly sourced, as represented by a code.
1=yes
2=no</v>
      </c>
      <c r="F41" s="31"/>
      <c r="G41" s="32"/>
      <c r="H41" s="33"/>
    </row>
    <row r="42" spans="1:8" ht="87.5" x14ac:dyDescent="0.25">
      <c r="A42" s="50" t="str">
        <f t="shared" si="3"/>
        <v>26a</v>
      </c>
      <c r="B42" s="42" t="s">
        <v>197</v>
      </c>
      <c r="C42" s="43" t="str">
        <f t="shared" si="2"/>
        <v>266-279</v>
      </c>
      <c r="D42" s="44" t="s">
        <v>35</v>
      </c>
      <c r="E42" s="47" t="s">
        <v>252</v>
      </c>
      <c r="F42" s="31"/>
      <c r="G42" s="32"/>
      <c r="H42" s="33"/>
    </row>
    <row r="43" spans="1:8" ht="74" customHeight="1" x14ac:dyDescent="0.25">
      <c r="A43" s="50" t="str">
        <f t="shared" si="3"/>
        <v>26b</v>
      </c>
      <c r="B43" s="42" t="s">
        <v>52</v>
      </c>
      <c r="C43" s="43">
        <f t="shared" si="2"/>
        <v>280</v>
      </c>
      <c r="D43" s="44" t="s">
        <v>34</v>
      </c>
      <c r="E43" s="47" t="str">
        <f>"Use NHHD/METeOR definition.
An indicator of whether data reported under item "&amp;A42&amp;" above has been estimated rather than directly sourced, as represented by a code.
1=yes
2=no"</f>
        <v>Use NHHD/METeOR definition.
An indicator of whether data reported under item 26a above has been estimated rather than directly sourced, as represented by a code.
1=yes
2=no</v>
      </c>
      <c r="F43" s="31"/>
      <c r="G43" s="32"/>
      <c r="H43" s="33"/>
    </row>
    <row r="44" spans="1:8" ht="87.5" x14ac:dyDescent="0.25">
      <c r="A44" s="50" t="str">
        <f t="shared" si="3"/>
        <v>27a</v>
      </c>
      <c r="B44" s="42" t="s">
        <v>131</v>
      </c>
      <c r="C44" s="43" t="str">
        <f t="shared" si="2"/>
        <v>281-294</v>
      </c>
      <c r="D44" s="44" t="s">
        <v>35</v>
      </c>
      <c r="E44" s="47" t="s">
        <v>253</v>
      </c>
      <c r="F44" s="31"/>
      <c r="G44" s="32"/>
      <c r="H44" s="33"/>
    </row>
    <row r="45" spans="1:8" ht="74.5" customHeight="1" x14ac:dyDescent="0.25">
      <c r="A45" s="50" t="str">
        <f t="shared" si="3"/>
        <v>27b</v>
      </c>
      <c r="B45" s="42" t="s">
        <v>52</v>
      </c>
      <c r="C45" s="43">
        <f t="shared" si="2"/>
        <v>295</v>
      </c>
      <c r="D45" s="44" t="s">
        <v>34</v>
      </c>
      <c r="E45" s="47" t="str">
        <f>"Use NHHD/METeOR definition.
An indicator of whether data reported under item "&amp;A44&amp;" above has been estimated rather than directly sourced, as represented by a code.
1=yes
2=no"</f>
        <v>Use NHHD/METeOR definition.
An indicator of whether data reported under item 27a above has been estimated rather than directly sourced, as represented by a code.
1=yes
2=no</v>
      </c>
      <c r="F45" s="31"/>
      <c r="G45" s="32"/>
      <c r="H45" s="33"/>
    </row>
    <row r="46" spans="1:8" ht="23" customHeight="1" x14ac:dyDescent="0.25">
      <c r="A46" s="50" t="str">
        <f t="shared" si="3"/>
        <v>28a</v>
      </c>
      <c r="B46" s="42" t="s">
        <v>31</v>
      </c>
      <c r="C46" s="43" t="str">
        <f t="shared" si="2"/>
        <v>296-309</v>
      </c>
      <c r="D46" s="44" t="s">
        <v>35</v>
      </c>
      <c r="E46" s="47" t="s">
        <v>9</v>
      </c>
      <c r="F46" s="31"/>
      <c r="G46" s="32"/>
      <c r="H46" s="33"/>
    </row>
    <row r="47" spans="1:8" ht="74" customHeight="1" x14ac:dyDescent="0.25">
      <c r="A47" s="50" t="str">
        <f t="shared" si="3"/>
        <v>28b</v>
      </c>
      <c r="B47" s="42" t="s">
        <v>52</v>
      </c>
      <c r="C47" s="43">
        <f t="shared" si="2"/>
        <v>310</v>
      </c>
      <c r="D47" s="44" t="s">
        <v>34</v>
      </c>
      <c r="E47" s="47" t="str">
        <f>"Use NHHD/METeOR definition.
An indicator of whether data reported under item "&amp;A46&amp;" above has been estimated rather than directly sourced, as represented by a code.
1=yes
2=no"</f>
        <v>Use NHHD/METeOR definition.
An indicator of whether data reported under item 28a above has been estimated rather than directly sourced, as represented by a code.
1=yes
2=no</v>
      </c>
      <c r="F47" s="31"/>
      <c r="G47" s="32"/>
      <c r="H47" s="33"/>
    </row>
    <row r="48" spans="1:8" s="51" customFormat="1" ht="62.5" customHeight="1" collapsed="1" x14ac:dyDescent="0.25">
      <c r="A48" s="70" t="s">
        <v>336</v>
      </c>
      <c r="B48" s="71"/>
      <c r="C48" s="71"/>
      <c r="D48" s="71"/>
      <c r="E48" s="89" t="s">
        <v>190</v>
      </c>
      <c r="F48" s="31"/>
      <c r="G48" s="32"/>
      <c r="H48" s="33"/>
    </row>
    <row r="49" spans="1:8" ht="62.5" x14ac:dyDescent="0.25">
      <c r="A49" s="44" t="str">
        <f>(LEFT(A46,2)+1)&amp;RIGHT(A46,1)</f>
        <v>29a</v>
      </c>
      <c r="B49" s="42" t="s">
        <v>63</v>
      </c>
      <c r="C49" s="43" t="str">
        <f>IF(MID(D49,FIND("(",D49)+1,FIND(")",D49)-FIND("(",D49)-1)-1=0,RIGHT(C47,LEN(C47)-IFERROR(FIND("-",C47),0))+1,(RIGHT(C47,LEN(C47)-IFERROR(FIND("-",C47),0))+1)&amp;"-"&amp;(RIGHT(C47,LEN(C47)-IFERROR(FIND("-",C47),0))+MID(D49,FIND("(",D49)+1,FIND(")",D49)-FIND("(",D49)-1)))</f>
        <v>311-324</v>
      </c>
      <c r="D49" s="44" t="s">
        <v>35</v>
      </c>
      <c r="E49" s="47" t="s">
        <v>62</v>
      </c>
      <c r="F49" s="31"/>
      <c r="G49" s="32"/>
      <c r="H49" s="33"/>
    </row>
    <row r="50" spans="1:8" ht="75" customHeight="1" x14ac:dyDescent="0.25">
      <c r="A50" s="44" t="str">
        <f>(LEFT(A47,2)+1)&amp;RIGHT(A47,1)</f>
        <v>29b</v>
      </c>
      <c r="B50" s="42" t="s">
        <v>52</v>
      </c>
      <c r="C50" s="43">
        <f>IF(MID(D50,FIND("(",D50)+1,FIND(")",D50)-FIND("(",D50)-1)-1=0,RIGHT(C49,LEN(C49)-IFERROR(FIND("-",C49),0))+1,(RIGHT(C49,LEN(C49)-IFERROR(FIND("-",C49),0))+1)&amp;"-"&amp;(RIGHT(C49,LEN(C49)-IFERROR(FIND("-",C49),0))+MID(D50,FIND("(",D50)+1,FIND(")",D50)-FIND("(",D50)-1)))</f>
        <v>325</v>
      </c>
      <c r="D50" s="44" t="s">
        <v>34</v>
      </c>
      <c r="E50" s="47" t="str">
        <f>"Use NHHD/METeOR definition.
An indicator of whether data reported under item "&amp;A49&amp;" above has been estimated rather than directly sourced, as represented by a code.
1=yes
2=no"</f>
        <v>Use NHHD/METeOR definition.
An indicator of whether data reported under item 29a above has been estimated rather than directly sourced, as represented by a code.
1=yes
2=no</v>
      </c>
      <c r="F50" s="31"/>
      <c r="G50" s="32"/>
      <c r="H50" s="33"/>
    </row>
    <row r="51" spans="1:8" ht="75" x14ac:dyDescent="0.25">
      <c r="A51" s="44" t="str">
        <f t="shared" ref="A51:A84" si="4">(LEFT(A49,2)+1)&amp;RIGHT(A49,1)</f>
        <v>30a</v>
      </c>
      <c r="B51" s="42" t="s">
        <v>64</v>
      </c>
      <c r="C51" s="43" t="str">
        <f t="shared" ref="C51:C84" si="5">IF(MID(D51,FIND("(",D51)+1,FIND(")",D51)-FIND("(",D51)-1)-1=0,RIGHT(C50,LEN(C50)-IFERROR(FIND("-",C50),0))+1,(RIGHT(C50,LEN(C50)-IFERROR(FIND("-",C50),0))+1)&amp;"-"&amp;(RIGHT(C50,LEN(C50)-IFERROR(FIND("-",C50),0))+MID(D51,FIND("(",D51)+1,FIND(")",D51)-FIND("(",D51)-1)))</f>
        <v>326-339</v>
      </c>
      <c r="D51" s="44" t="s">
        <v>35</v>
      </c>
      <c r="E51" s="47" t="s">
        <v>65</v>
      </c>
      <c r="F51" s="31"/>
      <c r="G51" s="32"/>
      <c r="H51" s="33"/>
    </row>
    <row r="52" spans="1:8" ht="74" customHeight="1" x14ac:dyDescent="0.25">
      <c r="A52" s="44" t="str">
        <f t="shared" si="4"/>
        <v>30b</v>
      </c>
      <c r="B52" s="42" t="s">
        <v>52</v>
      </c>
      <c r="C52" s="43">
        <f t="shared" si="5"/>
        <v>340</v>
      </c>
      <c r="D52" s="44" t="s">
        <v>34</v>
      </c>
      <c r="E52" s="47" t="str">
        <f>"Use NHHD/METeOR definition.
An indicator of whether data reported under item "&amp;A51&amp;" above has been estimated rather than directly sourced, as represented by a code.
1=yes
2=no"</f>
        <v>Use NHHD/METeOR definition.
An indicator of whether data reported under item 30a above has been estimated rather than directly sourced, as represented by a code.
1=yes
2=no</v>
      </c>
      <c r="F52" s="31"/>
      <c r="G52" s="32"/>
      <c r="H52" s="33"/>
    </row>
    <row r="53" spans="1:8" ht="237.5" x14ac:dyDescent="0.25">
      <c r="A53" s="44" t="str">
        <f t="shared" si="4"/>
        <v>31a</v>
      </c>
      <c r="B53" s="42" t="s">
        <v>66</v>
      </c>
      <c r="C53" s="43" t="str">
        <f t="shared" si="5"/>
        <v>341-354</v>
      </c>
      <c r="D53" s="44" t="s">
        <v>35</v>
      </c>
      <c r="E53" s="47" t="s">
        <v>67</v>
      </c>
      <c r="F53" s="31"/>
      <c r="G53" s="32"/>
      <c r="H53" s="33"/>
    </row>
    <row r="54" spans="1:8" ht="75" customHeight="1" x14ac:dyDescent="0.25">
      <c r="A54" s="44" t="str">
        <f t="shared" si="4"/>
        <v>31b</v>
      </c>
      <c r="B54" s="42" t="s">
        <v>52</v>
      </c>
      <c r="C54" s="43">
        <f t="shared" si="5"/>
        <v>355</v>
      </c>
      <c r="D54" s="44" t="s">
        <v>34</v>
      </c>
      <c r="E54" s="47" t="str">
        <f>"Use NHHD/METeOR definition.
An indicator of whether data reported under item "&amp;A53&amp;" above has been estimated rather than directly sourced, as represented by a code.
1=yes
2=no"</f>
        <v>Use NHHD/METeOR definition.
An indicator of whether data reported under item 31a above has been estimated rather than directly sourced, as represented by a code.
1=yes
2=no</v>
      </c>
      <c r="F54" s="31"/>
      <c r="G54" s="32"/>
      <c r="H54" s="33"/>
    </row>
    <row r="55" spans="1:8" ht="62.5" x14ac:dyDescent="0.25">
      <c r="A55" s="44" t="str">
        <f t="shared" si="4"/>
        <v>32a</v>
      </c>
      <c r="B55" s="42" t="s">
        <v>68</v>
      </c>
      <c r="C55" s="43" t="str">
        <f t="shared" si="5"/>
        <v>356-369</v>
      </c>
      <c r="D55" s="44" t="s">
        <v>35</v>
      </c>
      <c r="E55" s="47" t="s">
        <v>254</v>
      </c>
      <c r="F55" s="31"/>
      <c r="G55" s="32"/>
      <c r="H55" s="33"/>
    </row>
    <row r="56" spans="1:8" ht="74.5" customHeight="1" x14ac:dyDescent="0.25">
      <c r="A56" s="44" t="str">
        <f t="shared" si="4"/>
        <v>32b</v>
      </c>
      <c r="B56" s="42" t="s">
        <v>52</v>
      </c>
      <c r="C56" s="43">
        <f t="shared" si="5"/>
        <v>370</v>
      </c>
      <c r="D56" s="44" t="s">
        <v>34</v>
      </c>
      <c r="E56" s="47" t="str">
        <f>"Use NHHD/METeOR definition.
An indicator of whether data reported under item "&amp;A55&amp;" above has been estimated rather than directly sourced, as represented by a code.
1=yes
2=no"</f>
        <v>Use NHHD/METeOR definition.
An indicator of whether data reported under item 32a above has been estimated rather than directly sourced, as represented by a code.
1=yes
2=no</v>
      </c>
      <c r="F56" s="31"/>
      <c r="G56" s="32"/>
      <c r="H56" s="33"/>
    </row>
    <row r="57" spans="1:8" ht="75" x14ac:dyDescent="0.25">
      <c r="A57" s="44" t="str">
        <f t="shared" si="4"/>
        <v>33a</v>
      </c>
      <c r="B57" s="42" t="s">
        <v>69</v>
      </c>
      <c r="C57" s="43" t="str">
        <f t="shared" si="5"/>
        <v>371-384</v>
      </c>
      <c r="D57" s="44" t="s">
        <v>35</v>
      </c>
      <c r="E57" s="47" t="s">
        <v>70</v>
      </c>
      <c r="F57" s="31"/>
      <c r="G57" s="32"/>
      <c r="H57" s="33"/>
    </row>
    <row r="58" spans="1:8" ht="74" customHeight="1" x14ac:dyDescent="0.25">
      <c r="A58" s="44" t="str">
        <f t="shared" si="4"/>
        <v>33b</v>
      </c>
      <c r="B58" s="42" t="s">
        <v>52</v>
      </c>
      <c r="C58" s="43">
        <f t="shared" si="5"/>
        <v>385</v>
      </c>
      <c r="D58" s="44" t="s">
        <v>34</v>
      </c>
      <c r="E58" s="47" t="str">
        <f>"Use NHHD/METeOR definition.
An indicator of whether data reported under item "&amp;A57&amp;" above has been estimated rather than directly sourced, as represented by a code.
1=yes
2=no"</f>
        <v>Use NHHD/METeOR definition.
An indicator of whether data reported under item 33a above has been estimated rather than directly sourced, as represented by a code.
1=yes
2=no</v>
      </c>
      <c r="F58" s="31"/>
      <c r="G58" s="32"/>
      <c r="H58" s="33"/>
    </row>
    <row r="59" spans="1:8" ht="75" x14ac:dyDescent="0.25">
      <c r="A59" s="44" t="str">
        <f t="shared" si="4"/>
        <v>34a</v>
      </c>
      <c r="B59" s="42" t="s">
        <v>71</v>
      </c>
      <c r="C59" s="43" t="str">
        <f t="shared" si="5"/>
        <v>386-399</v>
      </c>
      <c r="D59" s="44" t="s">
        <v>35</v>
      </c>
      <c r="E59" s="47" t="s">
        <v>255</v>
      </c>
      <c r="F59" s="31"/>
      <c r="G59" s="32"/>
      <c r="H59" s="33"/>
    </row>
    <row r="60" spans="1:8" ht="74" customHeight="1" x14ac:dyDescent="0.25">
      <c r="A60" s="44" t="str">
        <f t="shared" si="4"/>
        <v>34b</v>
      </c>
      <c r="B60" s="42" t="s">
        <v>52</v>
      </c>
      <c r="C60" s="43">
        <f t="shared" si="5"/>
        <v>400</v>
      </c>
      <c r="D60" s="44" t="s">
        <v>34</v>
      </c>
      <c r="E60" s="47" t="str">
        <f>"Use NHHD/METeOR definition.
An indicator of whether data reported under item "&amp;A59&amp;" above has been estimated rather than directly sourced, as represented by a code.
1=yes
2=no"</f>
        <v>Use NHHD/METeOR definition.
An indicator of whether data reported under item 34a above has been estimated rather than directly sourced, as represented by a code.
1=yes
2=no</v>
      </c>
      <c r="F60" s="31"/>
      <c r="G60" s="32"/>
      <c r="H60" s="33"/>
    </row>
    <row r="61" spans="1:8" ht="62.5" x14ac:dyDescent="0.25">
      <c r="A61" s="44" t="str">
        <f t="shared" si="4"/>
        <v>35a</v>
      </c>
      <c r="B61" s="42" t="s">
        <v>72</v>
      </c>
      <c r="C61" s="43" t="str">
        <f t="shared" si="5"/>
        <v>401-414</v>
      </c>
      <c r="D61" s="44" t="s">
        <v>35</v>
      </c>
      <c r="E61" s="47" t="s">
        <v>73</v>
      </c>
      <c r="F61" s="31"/>
      <c r="G61" s="32"/>
      <c r="H61" s="33"/>
    </row>
    <row r="62" spans="1:8" ht="74" customHeight="1" x14ac:dyDescent="0.25">
      <c r="A62" s="44" t="str">
        <f t="shared" si="4"/>
        <v>35b</v>
      </c>
      <c r="B62" s="42" t="s">
        <v>52</v>
      </c>
      <c r="C62" s="43">
        <f t="shared" si="5"/>
        <v>415</v>
      </c>
      <c r="D62" s="44" t="s">
        <v>34</v>
      </c>
      <c r="E62" s="47" t="str">
        <f>"Use NHHD/METeOR definition.
An indicator of whether data reported under item "&amp;A61&amp;" above has been estimated rather than directly sourced, as represented by a code.
1=yes
2=no"</f>
        <v>Use NHHD/METeOR definition.
An indicator of whether data reported under item 35a above has been estimated rather than directly sourced, as represented by a code.
1=yes
2=no</v>
      </c>
      <c r="F62" s="31"/>
      <c r="G62" s="32"/>
      <c r="H62" s="33"/>
    </row>
    <row r="63" spans="1:8" ht="62.5" x14ac:dyDescent="0.25">
      <c r="A63" s="44" t="str">
        <f t="shared" si="4"/>
        <v>36a</v>
      </c>
      <c r="B63" s="42" t="s">
        <v>74</v>
      </c>
      <c r="C63" s="43" t="str">
        <f t="shared" si="5"/>
        <v>416-429</v>
      </c>
      <c r="D63" s="44" t="s">
        <v>35</v>
      </c>
      <c r="E63" s="47" t="s">
        <v>75</v>
      </c>
      <c r="F63" s="31"/>
      <c r="G63" s="32"/>
      <c r="H63" s="33"/>
    </row>
    <row r="64" spans="1:8" ht="75" customHeight="1" x14ac:dyDescent="0.25">
      <c r="A64" s="44" t="str">
        <f t="shared" si="4"/>
        <v>36b</v>
      </c>
      <c r="B64" s="42" t="s">
        <v>52</v>
      </c>
      <c r="C64" s="43">
        <f t="shared" si="5"/>
        <v>430</v>
      </c>
      <c r="D64" s="44" t="s">
        <v>34</v>
      </c>
      <c r="E64" s="47" t="str">
        <f>"Use NHHD/METeOR definition.
An indicator of whether data reported under item "&amp;A63&amp;" above has been estimated rather than directly sourced, as represented by a code.
1=yes
2=no"</f>
        <v>Use NHHD/METeOR definition.
An indicator of whether data reported under item 36a above has been estimated rather than directly sourced, as represented by a code.
1=yes
2=no</v>
      </c>
      <c r="F64" s="31"/>
      <c r="G64" s="32"/>
      <c r="H64" s="33"/>
    </row>
    <row r="65" spans="1:8" ht="62.5" x14ac:dyDescent="0.25">
      <c r="A65" s="44" t="str">
        <f t="shared" si="4"/>
        <v>37a</v>
      </c>
      <c r="B65" s="42" t="s">
        <v>76</v>
      </c>
      <c r="C65" s="43" t="str">
        <f t="shared" si="5"/>
        <v>431-444</v>
      </c>
      <c r="D65" s="44" t="s">
        <v>35</v>
      </c>
      <c r="E65" s="47" t="s">
        <v>77</v>
      </c>
      <c r="F65" s="31"/>
      <c r="G65" s="32"/>
      <c r="H65" s="33"/>
    </row>
    <row r="66" spans="1:8" ht="74" customHeight="1" x14ac:dyDescent="0.25">
      <c r="A66" s="44" t="str">
        <f t="shared" si="4"/>
        <v>37b</v>
      </c>
      <c r="B66" s="42" t="s">
        <v>52</v>
      </c>
      <c r="C66" s="43">
        <f t="shared" si="5"/>
        <v>445</v>
      </c>
      <c r="D66" s="44" t="s">
        <v>34</v>
      </c>
      <c r="E66" s="47" t="str">
        <f>"Use NHHD/METeOR definition.
An indicator of whether data reported under item "&amp;A65&amp;" above has been estimated rather than directly sourced, as represented by a code.
1=yes
2=no"</f>
        <v>Use NHHD/METeOR definition.
An indicator of whether data reported under item 37a above has been estimated rather than directly sourced, as represented by a code.
1=yes
2=no</v>
      </c>
      <c r="F66" s="31"/>
      <c r="G66" s="32"/>
      <c r="H66" s="33"/>
    </row>
    <row r="67" spans="1:8" ht="282.64999999999998" customHeight="1" x14ac:dyDescent="0.25">
      <c r="A67" s="44" t="str">
        <f t="shared" si="4"/>
        <v>38a</v>
      </c>
      <c r="B67" s="42" t="s">
        <v>78</v>
      </c>
      <c r="C67" s="43" t="str">
        <f t="shared" si="5"/>
        <v>446-459</v>
      </c>
      <c r="D67" s="44" t="s">
        <v>35</v>
      </c>
      <c r="E67" s="47" t="s">
        <v>80</v>
      </c>
      <c r="F67" s="31"/>
      <c r="G67" s="32"/>
      <c r="H67" s="33"/>
    </row>
    <row r="68" spans="1:8" ht="62.5" x14ac:dyDescent="0.25">
      <c r="A68" s="44" t="str">
        <f t="shared" si="4"/>
        <v>38b</v>
      </c>
      <c r="B68" s="42" t="s">
        <v>52</v>
      </c>
      <c r="C68" s="43">
        <f t="shared" si="5"/>
        <v>460</v>
      </c>
      <c r="D68" s="44" t="s">
        <v>34</v>
      </c>
      <c r="E68" s="47" t="str">
        <f>"Use NHHD/METeOR definition.
An indicator of whether data reported under item "&amp;A67&amp;" above has been estimated rather than directly sourced, as represented by a code.
1=yes
2=no"</f>
        <v>Use NHHD/METeOR definition.
An indicator of whether data reported under item 38a above has been estimated rather than directly sourced, as represented by a code.
1=yes
2=no</v>
      </c>
      <c r="F68" s="31"/>
      <c r="G68" s="32"/>
      <c r="H68" s="33"/>
    </row>
    <row r="69" spans="1:8" ht="262.5" x14ac:dyDescent="0.25">
      <c r="A69" s="44" t="str">
        <f t="shared" si="4"/>
        <v>39a</v>
      </c>
      <c r="B69" s="42" t="s">
        <v>79</v>
      </c>
      <c r="C69" s="43" t="str">
        <f t="shared" si="5"/>
        <v>461-474</v>
      </c>
      <c r="D69" s="44" t="s">
        <v>35</v>
      </c>
      <c r="E69" s="47" t="s">
        <v>256</v>
      </c>
      <c r="F69" s="31"/>
      <c r="G69" s="32"/>
      <c r="H69" s="33"/>
    </row>
    <row r="70" spans="1:8" ht="74.5" customHeight="1" x14ac:dyDescent="0.25">
      <c r="A70" s="44" t="str">
        <f t="shared" si="4"/>
        <v>39b</v>
      </c>
      <c r="B70" s="42" t="s">
        <v>52</v>
      </c>
      <c r="C70" s="43">
        <f t="shared" si="5"/>
        <v>475</v>
      </c>
      <c r="D70" s="44" t="s">
        <v>34</v>
      </c>
      <c r="E70" s="47" t="str">
        <f>"Use NHHD/METeOR definition.
An indicator of whether data reported under item "&amp;A69&amp;" above has been estimated rather than directly sourced, as represented by a code.
1=yes
2=no"</f>
        <v>Use NHHD/METeOR definition.
An indicator of whether data reported under item 39a above has been estimated rather than directly sourced, as represented by a code.
1=yes
2=no</v>
      </c>
      <c r="F70" s="31"/>
      <c r="G70" s="32"/>
      <c r="H70" s="33"/>
    </row>
    <row r="71" spans="1:8" ht="50" x14ac:dyDescent="0.25">
      <c r="A71" s="44" t="str">
        <f t="shared" si="4"/>
        <v>40a</v>
      </c>
      <c r="B71" s="42" t="s">
        <v>81</v>
      </c>
      <c r="C71" s="43" t="str">
        <f t="shared" si="5"/>
        <v>476-489</v>
      </c>
      <c r="D71" s="44" t="s">
        <v>35</v>
      </c>
      <c r="E71" s="47" t="s">
        <v>82</v>
      </c>
      <c r="F71" s="31"/>
      <c r="G71" s="32"/>
      <c r="H71" s="33"/>
    </row>
    <row r="72" spans="1:8" ht="74" customHeight="1" x14ac:dyDescent="0.25">
      <c r="A72" s="44" t="str">
        <f t="shared" si="4"/>
        <v>40b</v>
      </c>
      <c r="B72" s="42" t="s">
        <v>52</v>
      </c>
      <c r="C72" s="43">
        <f t="shared" si="5"/>
        <v>490</v>
      </c>
      <c r="D72" s="44" t="s">
        <v>34</v>
      </c>
      <c r="E72" s="47" t="str">
        <f>"Use NHHD/METeOR definition.
An indicator of whether data reported under item "&amp;A71&amp;" above has been estimated rather than directly sourced, as represented by a code.
1=yes
2=no"</f>
        <v>Use NHHD/METeOR definition.
An indicator of whether data reported under item 40a above has been estimated rather than directly sourced, as represented by a code.
1=yes
2=no</v>
      </c>
      <c r="F72" s="31"/>
      <c r="G72" s="32"/>
      <c r="H72" s="33"/>
    </row>
    <row r="73" spans="1:8" ht="60.65" customHeight="1" x14ac:dyDescent="0.25">
      <c r="A73" s="44" t="str">
        <f t="shared" si="4"/>
        <v>41a</v>
      </c>
      <c r="B73" s="42" t="s">
        <v>83</v>
      </c>
      <c r="C73" s="43" t="str">
        <f t="shared" si="5"/>
        <v>491-504</v>
      </c>
      <c r="D73" s="44" t="s">
        <v>35</v>
      </c>
      <c r="E73" s="47" t="s">
        <v>257</v>
      </c>
      <c r="F73" s="31"/>
      <c r="G73" s="32"/>
      <c r="H73" s="33"/>
    </row>
    <row r="74" spans="1:8" ht="75" customHeight="1" x14ac:dyDescent="0.25">
      <c r="A74" s="44" t="str">
        <f t="shared" si="4"/>
        <v>41b</v>
      </c>
      <c r="B74" s="42" t="s">
        <v>52</v>
      </c>
      <c r="C74" s="43">
        <f t="shared" si="5"/>
        <v>505</v>
      </c>
      <c r="D74" s="44" t="s">
        <v>34</v>
      </c>
      <c r="E74" s="47" t="str">
        <f>"Use NHHD/METeOR definition.
An indicator of whether data reported under item "&amp;A73&amp;" above has been estimated rather than directly sourced, as represented by a code.
1=yes
2=no"</f>
        <v>Use NHHD/METeOR definition.
An indicator of whether data reported under item 41a above has been estimated rather than directly sourced, as represented by a code.
1=yes
2=no</v>
      </c>
      <c r="F74" s="31"/>
      <c r="G74" s="32"/>
      <c r="H74" s="33"/>
    </row>
    <row r="75" spans="1:8" ht="66" customHeight="1" x14ac:dyDescent="0.25">
      <c r="A75" s="44" t="str">
        <f t="shared" si="4"/>
        <v>42a</v>
      </c>
      <c r="B75" s="42" t="s">
        <v>84</v>
      </c>
      <c r="C75" s="43" t="str">
        <f t="shared" si="5"/>
        <v>506-519</v>
      </c>
      <c r="D75" s="44" t="s">
        <v>35</v>
      </c>
      <c r="E75" s="47" t="s">
        <v>85</v>
      </c>
      <c r="F75" s="31"/>
      <c r="G75" s="32"/>
      <c r="H75" s="33"/>
    </row>
    <row r="76" spans="1:8" ht="75" customHeight="1" x14ac:dyDescent="0.25">
      <c r="A76" s="44" t="str">
        <f t="shared" si="4"/>
        <v>42b</v>
      </c>
      <c r="B76" s="42" t="s">
        <v>52</v>
      </c>
      <c r="C76" s="43">
        <f t="shared" si="5"/>
        <v>520</v>
      </c>
      <c r="D76" s="44" t="s">
        <v>34</v>
      </c>
      <c r="E76" s="47" t="str">
        <f>"Use NHHD/METeOR definition.
An indicator of whether data reported under item "&amp;A75&amp;" above has been estimated rather than directly sourced, as represented by a code.
1=yes
2=no"</f>
        <v>Use NHHD/METeOR definition.
An indicator of whether data reported under item 42a above has been estimated rather than directly sourced, as represented by a code.
1=yes
2=no</v>
      </c>
      <c r="F76" s="31"/>
      <c r="G76" s="32"/>
      <c r="H76" s="33"/>
    </row>
    <row r="77" spans="1:8" ht="175" x14ac:dyDescent="0.25">
      <c r="A77" s="44" t="str">
        <f t="shared" si="4"/>
        <v>43a</v>
      </c>
      <c r="B77" s="42" t="s">
        <v>86</v>
      </c>
      <c r="C77" s="43" t="str">
        <f t="shared" si="5"/>
        <v>521-534</v>
      </c>
      <c r="D77" s="44" t="s">
        <v>35</v>
      </c>
      <c r="E77" s="47" t="s">
        <v>87</v>
      </c>
      <c r="F77" s="31"/>
      <c r="G77" s="32"/>
      <c r="H77" s="33"/>
    </row>
    <row r="78" spans="1:8" ht="75.5" customHeight="1" x14ac:dyDescent="0.25">
      <c r="A78" s="44" t="str">
        <f t="shared" si="4"/>
        <v>43b</v>
      </c>
      <c r="B78" s="42" t="s">
        <v>52</v>
      </c>
      <c r="C78" s="43">
        <f t="shared" si="5"/>
        <v>535</v>
      </c>
      <c r="D78" s="44" t="s">
        <v>34</v>
      </c>
      <c r="E78" s="47" t="str">
        <f>"Use NHHD/METeOR definition.
An indicator of whether data reported under item "&amp;A77&amp;" above has been estimated rather than directly sourced, as represented by a code.
1=yes
2=no"</f>
        <v>Use NHHD/METeOR definition.
An indicator of whether data reported under item 43a above has been estimated rather than directly sourced, as represented by a code.
1=yes
2=no</v>
      </c>
      <c r="F78" s="31"/>
      <c r="G78" s="32"/>
      <c r="H78" s="33"/>
    </row>
    <row r="79" spans="1:8" ht="100" x14ac:dyDescent="0.25">
      <c r="A79" s="44" t="str">
        <f t="shared" si="4"/>
        <v>44a</v>
      </c>
      <c r="B79" s="42" t="s">
        <v>88</v>
      </c>
      <c r="C79" s="43" t="str">
        <f t="shared" si="5"/>
        <v>536-549</v>
      </c>
      <c r="D79" s="44" t="s">
        <v>35</v>
      </c>
      <c r="E79" s="47" t="s">
        <v>89</v>
      </c>
      <c r="F79" s="31"/>
      <c r="G79" s="32"/>
      <c r="H79" s="33"/>
    </row>
    <row r="80" spans="1:8" ht="73.5" customHeight="1" x14ac:dyDescent="0.25">
      <c r="A80" s="44" t="str">
        <f t="shared" si="4"/>
        <v>44b</v>
      </c>
      <c r="B80" s="42" t="s">
        <v>52</v>
      </c>
      <c r="C80" s="43">
        <f t="shared" si="5"/>
        <v>550</v>
      </c>
      <c r="D80" s="44" t="s">
        <v>34</v>
      </c>
      <c r="E80" s="47" t="str">
        <f>"Use NHHD/METeOR definition.
An indicator of whether data reported under item "&amp;A79&amp;" above has been estimated rather than directly sourced, as represented by a code.
1=yes
2=no"</f>
        <v>Use NHHD/METeOR definition.
An indicator of whether data reported under item 44a above has been estimated rather than directly sourced, as represented by a code.
1=yes
2=no</v>
      </c>
      <c r="F80" s="31"/>
      <c r="G80" s="32"/>
      <c r="H80" s="33"/>
    </row>
    <row r="81" spans="1:16" ht="38" customHeight="1" x14ac:dyDescent="0.25">
      <c r="A81" s="44" t="str">
        <f t="shared" si="4"/>
        <v>45a</v>
      </c>
      <c r="B81" s="42" t="s">
        <v>18</v>
      </c>
      <c r="C81" s="43" t="str">
        <f t="shared" si="5"/>
        <v>551-564</v>
      </c>
      <c r="D81" s="44" t="s">
        <v>35</v>
      </c>
      <c r="E81" s="47" t="str">
        <f>"The sum of data items "&amp;A49&amp;" to "&amp;A79&amp;" above, excluding items on Estimated data indicators.
Round to nearest dollar. Right justify, zero fill."</f>
        <v>The sum of data items 29a to 44a above, excluding items on Estimated data indicators.
Round to nearest dollar. Right justify, zero fill.</v>
      </c>
      <c r="F81" s="31"/>
      <c r="G81" s="32"/>
      <c r="H81" s="33"/>
    </row>
    <row r="82" spans="1:16" ht="74" customHeight="1" x14ac:dyDescent="0.25">
      <c r="A82" s="44" t="str">
        <f t="shared" si="4"/>
        <v>45b</v>
      </c>
      <c r="B82" s="42" t="s">
        <v>52</v>
      </c>
      <c r="C82" s="43">
        <f t="shared" si="5"/>
        <v>565</v>
      </c>
      <c r="D82" s="44" t="s">
        <v>34</v>
      </c>
      <c r="E82" s="47" t="str">
        <f>"Use NHHD/METeOR definition.
An indicator of whether data reported under item "&amp;A81&amp;" above has been estimated rather than directly sourced, as represented by a code.
1=yes
2=no"</f>
        <v>Use NHHD/METeOR definition.
An indicator of whether data reported under item 45a above has been estimated rather than directly sourced, as represented by a code.
1=yes
2=no</v>
      </c>
      <c r="F82" s="31"/>
      <c r="G82" s="32"/>
      <c r="H82" s="33"/>
    </row>
    <row r="83" spans="1:16" ht="37.5" x14ac:dyDescent="0.25">
      <c r="A83" s="44" t="str">
        <f t="shared" si="4"/>
        <v>46a</v>
      </c>
      <c r="B83" s="42" t="s">
        <v>19</v>
      </c>
      <c r="C83" s="43" t="str">
        <f t="shared" si="5"/>
        <v>566-579</v>
      </c>
      <c r="D83" s="44" t="s">
        <v>35</v>
      </c>
      <c r="E83" s="47" t="s">
        <v>258</v>
      </c>
      <c r="F83" s="31"/>
      <c r="G83" s="32"/>
      <c r="H83" s="33"/>
      <c r="I83" s="52"/>
      <c r="J83" s="52"/>
      <c r="K83" s="52"/>
      <c r="L83" s="52"/>
      <c r="M83" s="52"/>
      <c r="N83" s="52"/>
      <c r="O83" s="52"/>
      <c r="P83" s="52"/>
    </row>
    <row r="84" spans="1:16" ht="71.5" customHeight="1" x14ac:dyDescent="0.25">
      <c r="A84" s="44" t="str">
        <f t="shared" si="4"/>
        <v>46b</v>
      </c>
      <c r="B84" s="42" t="s">
        <v>52</v>
      </c>
      <c r="C84" s="43">
        <f t="shared" si="5"/>
        <v>580</v>
      </c>
      <c r="D84" s="44" t="s">
        <v>34</v>
      </c>
      <c r="E84" s="47" t="str">
        <f>"Use NHHD/METeOR definition.
An indicator of whether data reported under item "&amp;A83&amp;" above has been estimated rather than directly sourced, as represented by a code.
1=yes
2=no"</f>
        <v>Use NHHD/METeOR definition.
An indicator of whether data reported under item 46a above has been estimated rather than directly sourced, as represented by a code.
1=yes
2=no</v>
      </c>
      <c r="F84" s="31"/>
      <c r="G84" s="32"/>
      <c r="H84" s="33"/>
    </row>
    <row r="85" spans="1:16" s="51" customFormat="1" ht="101" customHeight="1" collapsed="1" x14ac:dyDescent="0.25">
      <c r="A85" s="70" t="s">
        <v>321</v>
      </c>
      <c r="B85" s="71"/>
      <c r="C85" s="71"/>
      <c r="D85" s="71"/>
      <c r="E85" s="89" t="str">
        <f>"This section reports total recurrent expenditure on contracted care broken down by National Health Reform Agreement (2011) product stream."&amp;"
The scope of the National Health Reform Agreement (NHRA) should be defined using the most recent National Efficient Price Determination produced by the Independent Hospital Pricing Authority (IHPA). "&amp;"
All data reported in this section are expected to be estimates. "&amp;"
The total recurrent expenditure on contracted care is included in item "&amp;A79&amp;" of the Non-salary recurrent expenditure section above."</f>
        <v>This section reports total recurrent expenditure on contracted care broken down by National Health Reform Agreement (2011) product stream.
The scope of the National Health Reform Agreement (NHRA) should be defined using the most recent National Efficient Price Determination produced by the Independent Hospital Pricing Authority (IHPA). 
All data reported in this section are expected to be estimates. 
The total recurrent expenditure on contracted care is included in item 44a of the Non-salary recurrent expenditure section above.</v>
      </c>
      <c r="F85" s="31"/>
      <c r="G85" s="32"/>
      <c r="H85" s="33"/>
    </row>
    <row r="86" spans="1:16" ht="62.5" x14ac:dyDescent="0.25">
      <c r="A86" s="44">
        <f>LEFT(A84,2)+1</f>
        <v>47</v>
      </c>
      <c r="B86" s="47" t="s">
        <v>259</v>
      </c>
      <c r="C86" s="43" t="str">
        <f>IF(MID(D86,FIND("(",D86)+1,FIND(")",D86)-FIND("(",D86)-1)-1=0,RIGHT(C84,LEN(C84)-IFERROR(FIND("-",C84),0))+1,(RIGHT(C84,LEN(C84)-IFERROR(FIND("-",C84),0))+1)&amp;"-"&amp;(RIGHT(C84,LEN(C84)-IFERROR(FIND("-",C84),0))+MID(D86,FIND("(",D86)+1,FIND(")",D86)-FIND("(",D86)-1)))</f>
        <v>581-594</v>
      </c>
      <c r="D86" s="44" t="s">
        <v>35</v>
      </c>
      <c r="E86" s="47" t="s">
        <v>324</v>
      </c>
      <c r="F86" s="31"/>
      <c r="G86" s="32"/>
      <c r="H86" s="33"/>
      <c r="I86" s="52"/>
      <c r="J86" s="52"/>
      <c r="K86" s="52"/>
      <c r="L86" s="52"/>
      <c r="M86" s="52"/>
      <c r="N86" s="52"/>
      <c r="O86" s="52"/>
      <c r="P86" s="52"/>
    </row>
    <row r="87" spans="1:16" ht="75" x14ac:dyDescent="0.25">
      <c r="A87" s="44">
        <f>A86+1</f>
        <v>48</v>
      </c>
      <c r="B87" s="47" t="s">
        <v>260</v>
      </c>
      <c r="C87" s="43" t="str">
        <f>IF(MID(D87,FIND("(",D87)+1,FIND(")",D87)-FIND("(",D87)-1)-1=0,RIGHT(C86,LEN(C86)-IFERROR(FIND("-",C86),0))+1,(RIGHT(C86,LEN(C86)-IFERROR(FIND("-",C86),0))+1)&amp;"-"&amp;(RIGHT(C86,LEN(C86)-IFERROR(FIND("-",C86),0))+MID(D87,FIND("(",D87)+1,FIND(")",D87)-FIND("(",D87)-1)))</f>
        <v>595-608</v>
      </c>
      <c r="D87" s="44" t="s">
        <v>35</v>
      </c>
      <c r="E87" s="47" t="s">
        <v>324</v>
      </c>
      <c r="F87" s="31"/>
      <c r="G87" s="32"/>
      <c r="H87" s="33"/>
      <c r="I87" s="52"/>
      <c r="J87" s="52"/>
      <c r="K87" s="52"/>
      <c r="L87" s="52"/>
      <c r="M87" s="52"/>
      <c r="N87" s="52"/>
      <c r="O87" s="52"/>
      <c r="P87" s="52"/>
    </row>
    <row r="88" spans="1:16" ht="62.5" x14ac:dyDescent="0.25">
      <c r="A88" s="44">
        <f t="shared" ref="A88:A103" si="6">A87+1</f>
        <v>49</v>
      </c>
      <c r="B88" s="47" t="s">
        <v>261</v>
      </c>
      <c r="C88" s="43" t="str">
        <f t="shared" ref="C88:C103" si="7">IF(MID(D88,FIND("(",D88)+1,FIND(")",D88)-FIND("(",D88)-1)-1=0,RIGHT(C87,LEN(C87)-IFERROR(FIND("-",C87),0))+1,(RIGHT(C87,LEN(C87)-IFERROR(FIND("-",C87),0))+1)&amp;"-"&amp;(RIGHT(C87,LEN(C87)-IFERROR(FIND("-",C87),0))+MID(D88,FIND("(",D88)+1,FIND(")",D88)-FIND("(",D88)-1)))</f>
        <v>609-622</v>
      </c>
      <c r="D88" s="44" t="s">
        <v>35</v>
      </c>
      <c r="E88" s="47" t="s">
        <v>324</v>
      </c>
      <c r="F88" s="31"/>
      <c r="G88" s="32"/>
      <c r="H88" s="33"/>
      <c r="I88" s="52"/>
      <c r="J88" s="52"/>
      <c r="K88" s="52"/>
      <c r="L88" s="52"/>
      <c r="M88" s="52"/>
      <c r="N88" s="52"/>
      <c r="O88" s="52"/>
      <c r="P88" s="52"/>
    </row>
    <row r="89" spans="1:16" ht="50" x14ac:dyDescent="0.25">
      <c r="A89" s="44">
        <f t="shared" si="6"/>
        <v>50</v>
      </c>
      <c r="B89" s="47" t="s">
        <v>262</v>
      </c>
      <c r="C89" s="43" t="str">
        <f t="shared" si="7"/>
        <v>623-636</v>
      </c>
      <c r="D89" s="44" t="s">
        <v>35</v>
      </c>
      <c r="E89" s="47" t="s">
        <v>324</v>
      </c>
      <c r="F89" s="31"/>
      <c r="G89" s="32"/>
      <c r="H89" s="33"/>
      <c r="I89" s="52"/>
      <c r="J89" s="52"/>
      <c r="K89" s="52"/>
      <c r="L89" s="52"/>
      <c r="M89" s="52"/>
      <c r="N89" s="52"/>
      <c r="O89" s="52"/>
      <c r="P89" s="52"/>
    </row>
    <row r="90" spans="1:16" ht="50" x14ac:dyDescent="0.25">
      <c r="A90" s="44">
        <f>A89+1</f>
        <v>51</v>
      </c>
      <c r="B90" s="42" t="s">
        <v>263</v>
      </c>
      <c r="C90" s="43" t="str">
        <f t="shared" si="7"/>
        <v>637-650</v>
      </c>
      <c r="D90" s="44" t="s">
        <v>35</v>
      </c>
      <c r="E90" s="47" t="s">
        <v>324</v>
      </c>
      <c r="F90" s="31"/>
      <c r="G90" s="32"/>
      <c r="H90" s="33"/>
      <c r="I90" s="52"/>
      <c r="J90" s="52"/>
      <c r="K90" s="52"/>
      <c r="L90" s="52"/>
      <c r="M90" s="52"/>
      <c r="N90" s="52"/>
      <c r="O90" s="52"/>
      <c r="P90" s="52"/>
    </row>
    <row r="91" spans="1:16" ht="62.5" x14ac:dyDescent="0.25">
      <c r="A91" s="44">
        <f t="shared" si="6"/>
        <v>52</v>
      </c>
      <c r="B91" s="42" t="s">
        <v>264</v>
      </c>
      <c r="C91" s="43" t="str">
        <f t="shared" si="7"/>
        <v>651-664</v>
      </c>
      <c r="D91" s="44" t="s">
        <v>35</v>
      </c>
      <c r="E91" s="47" t="s">
        <v>324</v>
      </c>
      <c r="F91" s="31"/>
      <c r="G91" s="32"/>
      <c r="H91" s="33"/>
      <c r="I91" s="52"/>
      <c r="J91" s="52"/>
      <c r="K91" s="52"/>
      <c r="L91" s="52"/>
      <c r="M91" s="52"/>
      <c r="N91" s="52"/>
      <c r="O91" s="52"/>
      <c r="P91" s="52"/>
    </row>
    <row r="92" spans="1:16" ht="50" x14ac:dyDescent="0.25">
      <c r="A92" s="44">
        <f t="shared" si="6"/>
        <v>53</v>
      </c>
      <c r="B92" s="42" t="s">
        <v>90</v>
      </c>
      <c r="C92" s="43" t="str">
        <f t="shared" si="7"/>
        <v>665-678</v>
      </c>
      <c r="D92" s="44" t="s">
        <v>35</v>
      </c>
      <c r="E92" s="47" t="s">
        <v>325</v>
      </c>
      <c r="F92" s="31"/>
      <c r="G92" s="32"/>
      <c r="H92" s="33"/>
      <c r="I92" s="52"/>
      <c r="J92" s="52"/>
      <c r="K92" s="52"/>
      <c r="L92" s="52"/>
      <c r="M92" s="52"/>
      <c r="N92" s="52"/>
      <c r="O92" s="52"/>
      <c r="P92" s="52"/>
    </row>
    <row r="93" spans="1:16" ht="50" x14ac:dyDescent="0.25">
      <c r="A93" s="44">
        <f t="shared" si="6"/>
        <v>54</v>
      </c>
      <c r="B93" s="42" t="s">
        <v>91</v>
      </c>
      <c r="C93" s="43" t="str">
        <f t="shared" si="7"/>
        <v>679-692</v>
      </c>
      <c r="D93" s="44" t="s">
        <v>35</v>
      </c>
      <c r="E93" s="47" t="s">
        <v>325</v>
      </c>
      <c r="F93" s="31"/>
      <c r="G93" s="32"/>
      <c r="H93" s="33"/>
      <c r="I93" s="52"/>
      <c r="J93" s="52"/>
      <c r="K93" s="52"/>
      <c r="L93" s="52"/>
      <c r="M93" s="52"/>
      <c r="N93" s="52"/>
      <c r="O93" s="52"/>
      <c r="P93" s="52"/>
    </row>
    <row r="94" spans="1:16" ht="50" x14ac:dyDescent="0.25">
      <c r="A94" s="44">
        <f t="shared" si="6"/>
        <v>55</v>
      </c>
      <c r="B94" s="42" t="s">
        <v>92</v>
      </c>
      <c r="C94" s="43" t="str">
        <f t="shared" si="7"/>
        <v>693-706</v>
      </c>
      <c r="D94" s="44" t="s">
        <v>35</v>
      </c>
      <c r="E94" s="47" t="s">
        <v>325</v>
      </c>
      <c r="F94" s="31"/>
      <c r="G94" s="32"/>
      <c r="H94" s="33"/>
      <c r="I94" s="52"/>
      <c r="J94" s="52"/>
      <c r="K94" s="52"/>
      <c r="L94" s="52"/>
      <c r="M94" s="52"/>
      <c r="N94" s="52"/>
      <c r="O94" s="52"/>
      <c r="P94" s="52"/>
    </row>
    <row r="95" spans="1:16" ht="62.5" x14ac:dyDescent="0.25">
      <c r="A95" s="44">
        <f t="shared" si="6"/>
        <v>56</v>
      </c>
      <c r="B95" s="42" t="s">
        <v>265</v>
      </c>
      <c r="C95" s="43" t="str">
        <f t="shared" si="7"/>
        <v>707-720</v>
      </c>
      <c r="D95" s="44" t="s">
        <v>35</v>
      </c>
      <c r="E95" s="47" t="s">
        <v>324</v>
      </c>
      <c r="F95" s="31"/>
      <c r="G95" s="32"/>
      <c r="H95" s="33"/>
      <c r="I95" s="52"/>
      <c r="J95" s="52"/>
      <c r="K95" s="52"/>
      <c r="L95" s="52"/>
      <c r="M95" s="52"/>
      <c r="N95" s="52"/>
      <c r="O95" s="52"/>
      <c r="P95" s="52"/>
    </row>
    <row r="96" spans="1:16" ht="75" x14ac:dyDescent="0.25">
      <c r="A96" s="44">
        <f t="shared" ref="A96:A102" si="8">A95+1</f>
        <v>57</v>
      </c>
      <c r="B96" s="42" t="s">
        <v>266</v>
      </c>
      <c r="C96" s="43" t="str">
        <f t="shared" ref="C96:C102" si="9">IF(MID(D96,FIND("(",D96)+1,FIND(")",D96)-FIND("(",D96)-1)-1=0,RIGHT(C95,LEN(C95)-IFERROR(FIND("-",C95),0))+1,(RIGHT(C95,LEN(C95)-IFERROR(FIND("-",C95),0))+1)&amp;"-"&amp;(RIGHT(C95,LEN(C95)-IFERROR(FIND("-",C95),0))+MID(D96,FIND("(",D96)+1,FIND(")",D96)-FIND("(",D96)-1)))</f>
        <v>721-734</v>
      </c>
      <c r="D96" s="44" t="s">
        <v>35</v>
      </c>
      <c r="E96" s="47" t="s">
        <v>324</v>
      </c>
      <c r="F96" s="31"/>
      <c r="G96" s="32"/>
      <c r="H96" s="33"/>
      <c r="I96" s="52"/>
      <c r="J96" s="52"/>
      <c r="K96" s="52"/>
      <c r="L96" s="52"/>
      <c r="M96" s="52"/>
      <c r="N96" s="52"/>
      <c r="O96" s="52"/>
      <c r="P96" s="52"/>
    </row>
    <row r="97" spans="1:16" ht="62.5" x14ac:dyDescent="0.25">
      <c r="A97" s="44">
        <f t="shared" si="8"/>
        <v>58</v>
      </c>
      <c r="B97" s="42" t="s">
        <v>267</v>
      </c>
      <c r="C97" s="43" t="str">
        <f t="shared" si="9"/>
        <v>735-748</v>
      </c>
      <c r="D97" s="44" t="s">
        <v>35</v>
      </c>
      <c r="E97" s="47" t="s">
        <v>324</v>
      </c>
      <c r="F97" s="31"/>
      <c r="G97" s="32"/>
      <c r="H97" s="33"/>
      <c r="I97" s="52"/>
      <c r="J97" s="52"/>
      <c r="K97" s="52"/>
      <c r="L97" s="52"/>
      <c r="M97" s="52"/>
      <c r="N97" s="52"/>
      <c r="O97" s="52"/>
      <c r="P97" s="52"/>
    </row>
    <row r="98" spans="1:16" ht="50" x14ac:dyDescent="0.25">
      <c r="A98" s="44">
        <f t="shared" si="8"/>
        <v>59</v>
      </c>
      <c r="B98" s="42" t="s">
        <v>217</v>
      </c>
      <c r="C98" s="43" t="str">
        <f t="shared" si="9"/>
        <v>749-762</v>
      </c>
      <c r="D98" s="44" t="s">
        <v>35</v>
      </c>
      <c r="E98" s="47" t="s">
        <v>325</v>
      </c>
      <c r="F98" s="31"/>
      <c r="G98" s="32"/>
      <c r="H98" s="33"/>
      <c r="I98" s="52"/>
      <c r="J98" s="52"/>
      <c r="K98" s="52"/>
      <c r="L98" s="52"/>
      <c r="M98" s="52"/>
      <c r="N98" s="52"/>
      <c r="O98" s="52"/>
      <c r="P98" s="52"/>
    </row>
    <row r="99" spans="1:16" ht="50" x14ac:dyDescent="0.25">
      <c r="A99" s="44">
        <f t="shared" si="8"/>
        <v>60</v>
      </c>
      <c r="B99" s="42" t="s">
        <v>218</v>
      </c>
      <c r="C99" s="43" t="str">
        <f t="shared" si="9"/>
        <v>763-776</v>
      </c>
      <c r="D99" s="44" t="s">
        <v>35</v>
      </c>
      <c r="E99" s="47" t="s">
        <v>325</v>
      </c>
      <c r="F99" s="31"/>
      <c r="G99" s="32"/>
      <c r="H99" s="33"/>
      <c r="I99" s="52"/>
      <c r="J99" s="52"/>
      <c r="K99" s="52"/>
      <c r="L99" s="52"/>
      <c r="M99" s="52"/>
      <c r="N99" s="52"/>
      <c r="O99" s="52"/>
      <c r="P99" s="52"/>
    </row>
    <row r="100" spans="1:16" ht="62.5" x14ac:dyDescent="0.25">
      <c r="A100" s="44">
        <f t="shared" si="8"/>
        <v>61</v>
      </c>
      <c r="B100" s="42" t="s">
        <v>268</v>
      </c>
      <c r="C100" s="43" t="str">
        <f t="shared" si="9"/>
        <v>777-790</v>
      </c>
      <c r="D100" s="44" t="s">
        <v>35</v>
      </c>
      <c r="E100" s="47" t="s">
        <v>324</v>
      </c>
      <c r="F100" s="31"/>
      <c r="G100" s="32"/>
      <c r="H100" s="33"/>
      <c r="I100" s="52"/>
      <c r="J100" s="52"/>
      <c r="K100" s="52"/>
      <c r="L100" s="52"/>
      <c r="M100" s="52"/>
      <c r="N100" s="52"/>
      <c r="O100" s="52"/>
      <c r="P100" s="52"/>
    </row>
    <row r="101" spans="1:16" ht="50" x14ac:dyDescent="0.25">
      <c r="A101" s="44">
        <f t="shared" si="8"/>
        <v>62</v>
      </c>
      <c r="B101" s="42" t="s">
        <v>219</v>
      </c>
      <c r="C101" s="43" t="str">
        <f t="shared" si="9"/>
        <v>791-804</v>
      </c>
      <c r="D101" s="44" t="s">
        <v>35</v>
      </c>
      <c r="E101" s="47" t="s">
        <v>325</v>
      </c>
      <c r="F101" s="31"/>
      <c r="G101" s="32"/>
      <c r="H101" s="33"/>
      <c r="I101" s="52"/>
      <c r="J101" s="52"/>
      <c r="K101" s="52"/>
      <c r="L101" s="52"/>
      <c r="M101" s="52"/>
      <c r="N101" s="52"/>
      <c r="O101" s="52"/>
      <c r="P101" s="52"/>
    </row>
    <row r="102" spans="1:16" ht="50" x14ac:dyDescent="0.25">
      <c r="A102" s="44">
        <f t="shared" si="8"/>
        <v>63</v>
      </c>
      <c r="B102" s="42" t="s">
        <v>213</v>
      </c>
      <c r="C102" s="43" t="str">
        <f t="shared" si="9"/>
        <v>805-818</v>
      </c>
      <c r="D102" s="44" t="s">
        <v>35</v>
      </c>
      <c r="E102" s="47" t="s">
        <v>325</v>
      </c>
      <c r="F102" s="31"/>
      <c r="G102" s="32"/>
      <c r="H102" s="33"/>
      <c r="I102" s="52"/>
      <c r="J102" s="52"/>
      <c r="K102" s="52"/>
      <c r="L102" s="52"/>
      <c r="M102" s="52"/>
      <c r="N102" s="52"/>
      <c r="O102" s="52"/>
      <c r="P102" s="52"/>
    </row>
    <row r="103" spans="1:16" ht="74" customHeight="1" x14ac:dyDescent="0.25">
      <c r="A103" s="44">
        <f t="shared" si="6"/>
        <v>64</v>
      </c>
      <c r="B103" s="42" t="s">
        <v>93</v>
      </c>
      <c r="C103" s="43" t="str">
        <f t="shared" si="7"/>
        <v>819-832</v>
      </c>
      <c r="D103" s="44" t="s">
        <v>35</v>
      </c>
      <c r="E103" s="47" t="str">
        <f>"Use NHHD/METeOR definition.
Sum of item "&amp;A86&amp;"-"&amp;A102&amp;". 
This is the total recurrent expenditure on provision of contracted care by private hospitals incurred by an establishment, should also be included in item "&amp;A79&amp;".
Round to nearest dollar. Right justify, zero fill."</f>
        <v>Use NHHD/METeOR definition.
Sum of item 47-63. 
This is the total recurrent expenditure on provision of contracted care by private hospitals incurred by an establishment, should also be included in item 44a.
Round to nearest dollar. Right justify, zero fill.</v>
      </c>
      <c r="F103" s="31"/>
      <c r="G103" s="32"/>
      <c r="H103" s="33"/>
      <c r="I103" s="52"/>
      <c r="J103" s="52"/>
      <c r="K103" s="52"/>
      <c r="L103" s="52"/>
      <c r="M103" s="52"/>
      <c r="N103" s="52"/>
      <c r="O103" s="52"/>
      <c r="P103" s="52"/>
    </row>
    <row r="104" spans="1:16" s="51" customFormat="1" ht="129" customHeight="1" collapsed="1" x14ac:dyDescent="0.25">
      <c r="A104" s="70" t="s">
        <v>322</v>
      </c>
      <c r="B104" s="71"/>
      <c r="C104" s="71"/>
      <c r="D104" s="71"/>
      <c r="E104" s="89" t="str">
        <f>"This section reports total recurrent expenditure broken down by National Health Reform Agreement (2011) product stream."&amp;"
The scope of the National Health Reform Agreement (NHRA) should be defined using the most recent National Efficient Price Determination produced by the Independent Hospital Pricing Authority (IHPA). "&amp;"
All data reported in this section are expected to be estimates. "&amp;"
The total recurrent expenditure includes both salary and wage recurrent expenditure and non-salary recurrent expenditure(such as depreciation, lease costs, administration expenses etc), and it should equal to item "&amp;A83&amp;"."</f>
        <v>This section reports total recurrent expenditure broken down by National Health Reform Agreement (2011) product stream.
The scope of the National Health Reform Agreement (NHRA) should be defined using the most recent National Efficient Price Determination produced by the Independent Hospital Pricing Authority (IHPA). 
All data reported in this section are expected to be estimates. 
The total recurrent expenditure includes both salary and wage recurrent expenditure and non-salary recurrent expenditure(such as depreciation, lease costs, administration expenses etc), and it should equal to item 46a.</v>
      </c>
      <c r="F104" s="31"/>
      <c r="G104" s="32"/>
      <c r="H104" s="33"/>
    </row>
    <row r="105" spans="1:16" ht="62.5" x14ac:dyDescent="0.25">
      <c r="A105" s="44">
        <f>A103+1</f>
        <v>65</v>
      </c>
      <c r="B105" s="47" t="s">
        <v>259</v>
      </c>
      <c r="C105" s="43" t="str">
        <f>IF(MID(D105,FIND("(",D105)+1,FIND(")",D105)-FIND("(",D105)-1)-1=0,RIGHT(C103,LEN(C103)-IFERROR(FIND("-",C103),0))+1,(RIGHT(C103,LEN(C103)-IFERROR(FIND("-",C103),0))+1)&amp;"-"&amp;(RIGHT(C103,LEN(C103)-IFERROR(FIND("-",C103),0))+MID(D105,FIND("(",D105)+1,FIND(")",D105)-FIND("(",D105)-1)))</f>
        <v>833-846</v>
      </c>
      <c r="D105" s="44" t="s">
        <v>35</v>
      </c>
      <c r="E105" s="47" t="s">
        <v>323</v>
      </c>
      <c r="F105" s="31"/>
      <c r="G105" s="32"/>
      <c r="H105" s="33"/>
      <c r="I105" s="52"/>
      <c r="J105" s="52"/>
      <c r="K105" s="52"/>
      <c r="L105" s="52"/>
      <c r="M105" s="52"/>
      <c r="N105" s="52"/>
      <c r="O105" s="52"/>
      <c r="P105" s="52"/>
    </row>
    <row r="106" spans="1:16" ht="75" x14ac:dyDescent="0.25">
      <c r="A106" s="44">
        <f>A105+1</f>
        <v>66</v>
      </c>
      <c r="B106" s="47" t="s">
        <v>260</v>
      </c>
      <c r="C106" s="43" t="str">
        <f>IF(MID(D106,FIND("(",D106)+1,FIND(")",D106)-FIND("(",D106)-1)-1=0,RIGHT(C105,LEN(C105)-IFERROR(FIND("-",C105),0))+1,(RIGHT(C105,LEN(C105)-IFERROR(FIND("-",C105),0))+1)&amp;"-"&amp;(RIGHT(C105,LEN(C105)-IFERROR(FIND("-",C105),0))+MID(D106,FIND("(",D106)+1,FIND(")",D106)-FIND("(",D106)-1)))</f>
        <v>847-860</v>
      </c>
      <c r="D106" s="44" t="s">
        <v>35</v>
      </c>
      <c r="E106" s="47" t="s">
        <v>323</v>
      </c>
      <c r="F106" s="31"/>
      <c r="G106" s="32"/>
      <c r="H106" s="33"/>
      <c r="I106" s="52"/>
      <c r="J106" s="52"/>
      <c r="K106" s="52"/>
      <c r="L106" s="52"/>
      <c r="M106" s="52"/>
      <c r="N106" s="52"/>
      <c r="O106" s="52"/>
      <c r="P106" s="52"/>
    </row>
    <row r="107" spans="1:16" ht="62.5" x14ac:dyDescent="0.25">
      <c r="A107" s="44">
        <f t="shared" ref="A107:A122" si="10">A106+1</f>
        <v>67</v>
      </c>
      <c r="B107" s="47" t="s">
        <v>261</v>
      </c>
      <c r="C107" s="43" t="str">
        <f t="shared" ref="C107:C122" si="11">IF(MID(D107,FIND("(",D107)+1,FIND(")",D107)-FIND("(",D107)-1)-1=0,RIGHT(C106,LEN(C106)-IFERROR(FIND("-",C106),0))+1,(RIGHT(C106,LEN(C106)-IFERROR(FIND("-",C106),0))+1)&amp;"-"&amp;(RIGHT(C106,LEN(C106)-IFERROR(FIND("-",C106),0))+MID(D107,FIND("(",D107)+1,FIND(")",D107)-FIND("(",D107)-1)))</f>
        <v>861-874</v>
      </c>
      <c r="D107" s="44" t="s">
        <v>35</v>
      </c>
      <c r="E107" s="47" t="s">
        <v>323</v>
      </c>
      <c r="F107" s="31"/>
      <c r="G107" s="32"/>
      <c r="H107" s="33"/>
      <c r="I107" s="52"/>
      <c r="J107" s="52"/>
      <c r="K107" s="52"/>
      <c r="L107" s="52"/>
      <c r="M107" s="52"/>
      <c r="N107" s="52"/>
      <c r="O107" s="52"/>
      <c r="P107" s="52"/>
    </row>
    <row r="108" spans="1:16" ht="37.5" x14ac:dyDescent="0.25">
      <c r="A108" s="44">
        <f t="shared" si="10"/>
        <v>68</v>
      </c>
      <c r="B108" s="47" t="s">
        <v>226</v>
      </c>
      <c r="C108" s="43" t="str">
        <f t="shared" si="11"/>
        <v>875-888</v>
      </c>
      <c r="D108" s="44" t="s">
        <v>35</v>
      </c>
      <c r="E108" s="47" t="s">
        <v>323</v>
      </c>
      <c r="F108" s="31"/>
      <c r="G108" s="32"/>
      <c r="H108" s="33"/>
      <c r="I108" s="52"/>
      <c r="J108" s="52"/>
      <c r="K108" s="52"/>
      <c r="L108" s="52"/>
      <c r="M108" s="52"/>
      <c r="N108" s="52"/>
      <c r="O108" s="52"/>
      <c r="P108" s="52"/>
    </row>
    <row r="109" spans="1:16" ht="37.5" x14ac:dyDescent="0.25">
      <c r="A109" s="44">
        <f>A108+1</f>
        <v>69</v>
      </c>
      <c r="B109" s="42" t="s">
        <v>227</v>
      </c>
      <c r="C109" s="43" t="str">
        <f t="shared" si="11"/>
        <v>889-902</v>
      </c>
      <c r="D109" s="44" t="s">
        <v>35</v>
      </c>
      <c r="E109" s="47" t="s">
        <v>323</v>
      </c>
      <c r="F109" s="31"/>
      <c r="G109" s="32"/>
      <c r="H109" s="33"/>
      <c r="I109" s="52"/>
      <c r="J109" s="52"/>
      <c r="K109" s="52"/>
      <c r="L109" s="52"/>
      <c r="M109" s="52"/>
      <c r="N109" s="52"/>
      <c r="O109" s="52"/>
      <c r="P109" s="52"/>
    </row>
    <row r="110" spans="1:16" ht="62.5" x14ac:dyDescent="0.25">
      <c r="A110" s="44">
        <f t="shared" si="10"/>
        <v>70</v>
      </c>
      <c r="B110" s="42" t="s">
        <v>264</v>
      </c>
      <c r="C110" s="43" t="str">
        <f t="shared" si="11"/>
        <v>903-916</v>
      </c>
      <c r="D110" s="44" t="s">
        <v>35</v>
      </c>
      <c r="E110" s="47" t="s">
        <v>323</v>
      </c>
      <c r="F110" s="31"/>
      <c r="G110" s="32"/>
      <c r="H110" s="33"/>
      <c r="I110" s="52"/>
      <c r="J110" s="52"/>
      <c r="K110" s="52"/>
      <c r="L110" s="52"/>
      <c r="M110" s="52"/>
      <c r="N110" s="52"/>
      <c r="O110" s="52"/>
      <c r="P110" s="52"/>
    </row>
    <row r="111" spans="1:16" ht="37.5" x14ac:dyDescent="0.25">
      <c r="A111" s="44">
        <f t="shared" si="10"/>
        <v>71</v>
      </c>
      <c r="B111" s="42" t="s">
        <v>90</v>
      </c>
      <c r="C111" s="43" t="str">
        <f t="shared" si="11"/>
        <v>917-930</v>
      </c>
      <c r="D111" s="44" t="s">
        <v>35</v>
      </c>
      <c r="E111" s="47" t="s">
        <v>323</v>
      </c>
      <c r="F111" s="31"/>
      <c r="G111" s="32"/>
      <c r="H111" s="33"/>
      <c r="I111" s="52"/>
      <c r="J111" s="52"/>
      <c r="K111" s="52"/>
      <c r="L111" s="52"/>
      <c r="M111" s="52"/>
      <c r="N111" s="52"/>
      <c r="O111" s="52"/>
      <c r="P111" s="52"/>
    </row>
    <row r="112" spans="1:16" ht="37.5" x14ac:dyDescent="0.25">
      <c r="A112" s="44">
        <f t="shared" si="10"/>
        <v>72</v>
      </c>
      <c r="B112" s="42" t="s">
        <v>91</v>
      </c>
      <c r="C112" s="43" t="str">
        <f t="shared" si="11"/>
        <v>931-944</v>
      </c>
      <c r="D112" s="44" t="s">
        <v>35</v>
      </c>
      <c r="E112" s="47" t="s">
        <v>323</v>
      </c>
      <c r="F112" s="31"/>
      <c r="G112" s="32"/>
      <c r="H112" s="33"/>
      <c r="I112" s="52"/>
      <c r="J112" s="52"/>
      <c r="K112" s="52"/>
      <c r="L112" s="52"/>
      <c r="M112" s="52"/>
      <c r="N112" s="52"/>
      <c r="O112" s="52"/>
      <c r="P112" s="52"/>
    </row>
    <row r="113" spans="1:16" ht="37.5" x14ac:dyDescent="0.25">
      <c r="A113" s="44">
        <f t="shared" si="10"/>
        <v>73</v>
      </c>
      <c r="B113" s="42" t="s">
        <v>92</v>
      </c>
      <c r="C113" s="43" t="str">
        <f t="shared" si="11"/>
        <v>945-958</v>
      </c>
      <c r="D113" s="44" t="s">
        <v>35</v>
      </c>
      <c r="E113" s="47" t="s">
        <v>323</v>
      </c>
      <c r="F113" s="31"/>
      <c r="G113" s="32"/>
      <c r="H113" s="33"/>
      <c r="I113" s="52"/>
      <c r="J113" s="52"/>
      <c r="K113" s="52"/>
      <c r="L113" s="52"/>
      <c r="M113" s="52"/>
      <c r="N113" s="52"/>
      <c r="O113" s="52"/>
      <c r="P113" s="52"/>
    </row>
    <row r="114" spans="1:16" ht="62.5" x14ac:dyDescent="0.25">
      <c r="A114" s="44">
        <f>A113+1</f>
        <v>74</v>
      </c>
      <c r="B114" s="42" t="s">
        <v>265</v>
      </c>
      <c r="C114" s="43" t="str">
        <f t="shared" ref="C114:C121" si="12">IF(MID(D114,FIND("(",D114)+1,FIND(")",D114)-FIND("(",D114)-1)-1=0,RIGHT(C113,LEN(C113)-IFERROR(FIND("-",C113),0))+1,(RIGHT(C113,LEN(C113)-IFERROR(FIND("-",C113),0))+1)&amp;"-"&amp;(RIGHT(C113,LEN(C113)-IFERROR(FIND("-",C113),0))+MID(D114,FIND("(",D114)+1,FIND(")",D114)-FIND("(",D114)-1)))</f>
        <v>959-972</v>
      </c>
      <c r="D114" s="44" t="s">
        <v>35</v>
      </c>
      <c r="E114" s="47" t="s">
        <v>323</v>
      </c>
      <c r="F114" s="31"/>
      <c r="G114" s="32"/>
      <c r="H114" s="33"/>
      <c r="I114" s="52"/>
      <c r="J114" s="52"/>
      <c r="K114" s="52"/>
      <c r="L114" s="52"/>
      <c r="M114" s="52"/>
      <c r="N114" s="52"/>
      <c r="O114" s="52"/>
      <c r="P114" s="52"/>
    </row>
    <row r="115" spans="1:16" ht="75" x14ac:dyDescent="0.25">
      <c r="A115" s="44">
        <f t="shared" ref="A115:A121" si="13">A114+1</f>
        <v>75</v>
      </c>
      <c r="B115" s="42" t="s">
        <v>266</v>
      </c>
      <c r="C115" s="43" t="str">
        <f t="shared" si="12"/>
        <v>973-986</v>
      </c>
      <c r="D115" s="44" t="s">
        <v>35</v>
      </c>
      <c r="E115" s="47" t="s">
        <v>323</v>
      </c>
      <c r="F115" s="31"/>
      <c r="G115" s="32"/>
      <c r="H115" s="33"/>
      <c r="I115" s="52"/>
      <c r="J115" s="52"/>
      <c r="K115" s="52"/>
      <c r="L115" s="52"/>
      <c r="M115" s="52"/>
      <c r="N115" s="52"/>
      <c r="O115" s="52"/>
      <c r="P115" s="52"/>
    </row>
    <row r="116" spans="1:16" ht="62.5" x14ac:dyDescent="0.25">
      <c r="A116" s="44">
        <f t="shared" si="13"/>
        <v>76</v>
      </c>
      <c r="B116" s="42" t="s">
        <v>267</v>
      </c>
      <c r="C116" s="43" t="str">
        <f t="shared" si="12"/>
        <v>987-1000</v>
      </c>
      <c r="D116" s="44" t="s">
        <v>35</v>
      </c>
      <c r="E116" s="47" t="s">
        <v>323</v>
      </c>
      <c r="F116" s="31"/>
      <c r="G116" s="32"/>
      <c r="H116" s="33"/>
      <c r="I116" s="52"/>
      <c r="J116" s="52"/>
      <c r="K116" s="52"/>
      <c r="L116" s="52"/>
      <c r="M116" s="52"/>
      <c r="N116" s="52"/>
      <c r="O116" s="52"/>
      <c r="P116" s="52"/>
    </row>
    <row r="117" spans="1:16" ht="50" x14ac:dyDescent="0.25">
      <c r="A117" s="44">
        <f t="shared" si="13"/>
        <v>77</v>
      </c>
      <c r="B117" s="42" t="s">
        <v>269</v>
      </c>
      <c r="C117" s="43" t="str">
        <f t="shared" si="12"/>
        <v>1001-1014</v>
      </c>
      <c r="D117" s="44" t="s">
        <v>35</v>
      </c>
      <c r="E117" s="47" t="s">
        <v>323</v>
      </c>
      <c r="F117" s="31"/>
      <c r="G117" s="32"/>
      <c r="H117" s="33"/>
      <c r="I117" s="52"/>
      <c r="J117" s="52"/>
      <c r="K117" s="52"/>
      <c r="L117" s="52"/>
      <c r="M117" s="52"/>
      <c r="N117" s="52"/>
      <c r="O117" s="52"/>
      <c r="P117" s="52"/>
    </row>
    <row r="118" spans="1:16" ht="50" x14ac:dyDescent="0.25">
      <c r="A118" s="44">
        <f t="shared" si="13"/>
        <v>78</v>
      </c>
      <c r="B118" s="42" t="s">
        <v>270</v>
      </c>
      <c r="C118" s="43" t="str">
        <f t="shared" si="12"/>
        <v>1015-1028</v>
      </c>
      <c r="D118" s="44" t="s">
        <v>35</v>
      </c>
      <c r="E118" s="47" t="s">
        <v>323</v>
      </c>
      <c r="F118" s="31"/>
      <c r="G118" s="32"/>
      <c r="H118" s="33"/>
      <c r="I118" s="52"/>
      <c r="J118" s="52"/>
      <c r="K118" s="52"/>
      <c r="L118" s="52"/>
      <c r="M118" s="52"/>
      <c r="N118" s="52"/>
      <c r="O118" s="52"/>
      <c r="P118" s="52"/>
    </row>
    <row r="119" spans="1:16" ht="62.5" x14ac:dyDescent="0.25">
      <c r="A119" s="44">
        <f t="shared" si="13"/>
        <v>79</v>
      </c>
      <c r="B119" s="42" t="s">
        <v>268</v>
      </c>
      <c r="C119" s="43" t="str">
        <f t="shared" si="12"/>
        <v>1029-1042</v>
      </c>
      <c r="D119" s="44" t="s">
        <v>35</v>
      </c>
      <c r="E119" s="47" t="s">
        <v>323</v>
      </c>
      <c r="F119" s="31"/>
      <c r="G119" s="32"/>
      <c r="H119" s="33"/>
      <c r="I119" s="52"/>
      <c r="J119" s="52"/>
      <c r="K119" s="52"/>
      <c r="L119" s="52"/>
      <c r="M119" s="52"/>
      <c r="N119" s="52"/>
      <c r="O119" s="52"/>
      <c r="P119" s="52"/>
    </row>
    <row r="120" spans="1:16" ht="37.5" x14ac:dyDescent="0.25">
      <c r="A120" s="44">
        <f>A119+1</f>
        <v>80</v>
      </c>
      <c r="B120" s="42" t="s">
        <v>219</v>
      </c>
      <c r="C120" s="43" t="str">
        <f t="shared" si="12"/>
        <v>1043-1056</v>
      </c>
      <c r="D120" s="44" t="s">
        <v>35</v>
      </c>
      <c r="E120" s="47" t="s">
        <v>323</v>
      </c>
      <c r="F120" s="31"/>
      <c r="G120" s="32"/>
      <c r="H120" s="33"/>
      <c r="I120" s="52"/>
      <c r="J120" s="52"/>
      <c r="K120" s="52"/>
      <c r="L120" s="52"/>
      <c r="M120" s="52"/>
      <c r="N120" s="52"/>
      <c r="O120" s="52"/>
      <c r="P120" s="52"/>
    </row>
    <row r="121" spans="1:16" ht="37.5" x14ac:dyDescent="0.25">
      <c r="A121" s="44">
        <f t="shared" si="13"/>
        <v>81</v>
      </c>
      <c r="B121" s="42" t="s">
        <v>213</v>
      </c>
      <c r="C121" s="43" t="str">
        <f t="shared" si="12"/>
        <v>1057-1070</v>
      </c>
      <c r="D121" s="44" t="s">
        <v>35</v>
      </c>
      <c r="E121" s="47" t="s">
        <v>323</v>
      </c>
      <c r="F121" s="31"/>
      <c r="G121" s="32"/>
      <c r="H121" s="33"/>
      <c r="I121" s="52"/>
      <c r="J121" s="52"/>
      <c r="K121" s="52"/>
      <c r="L121" s="52"/>
      <c r="M121" s="52"/>
      <c r="N121" s="52"/>
      <c r="O121" s="52"/>
      <c r="P121" s="52"/>
    </row>
    <row r="122" spans="1:16" ht="37.5" x14ac:dyDescent="0.25">
      <c r="A122" s="44">
        <f t="shared" si="10"/>
        <v>82</v>
      </c>
      <c r="B122" s="42" t="s">
        <v>93</v>
      </c>
      <c r="C122" s="43" t="str">
        <f t="shared" si="11"/>
        <v>1071-1084</v>
      </c>
      <c r="D122" s="44" t="s">
        <v>35</v>
      </c>
      <c r="E122" s="47" t="str">
        <f>"Use NHHD/METeOR definition.
Sum of item "&amp;A105&amp;"-"&amp;A121&amp;". This total should equal to item "&amp;A83&amp;".
Round to nearest dollar. Right justify, zero fill."</f>
        <v>Use NHHD/METeOR definition.
Sum of item 65-81. This total should equal to item 46a.
Round to nearest dollar. Right justify, zero fill.</v>
      </c>
      <c r="F122" s="31"/>
      <c r="G122" s="32"/>
      <c r="H122" s="33"/>
      <c r="I122" s="52"/>
      <c r="J122" s="52"/>
      <c r="K122" s="52"/>
      <c r="L122" s="52"/>
      <c r="M122" s="52"/>
      <c r="N122" s="52"/>
      <c r="O122" s="52"/>
      <c r="P122" s="52"/>
    </row>
    <row r="123" spans="1:16" s="51" customFormat="1" ht="77.150000000000006" customHeight="1" collapsed="1" x14ac:dyDescent="0.25">
      <c r="A123" s="70" t="s">
        <v>220</v>
      </c>
      <c r="B123" s="71"/>
      <c r="C123" s="71"/>
      <c r="D123" s="71"/>
      <c r="E123" s="89" t="s">
        <v>205</v>
      </c>
      <c r="F123" s="31"/>
      <c r="G123" s="32"/>
      <c r="H123" s="33"/>
    </row>
    <row r="124" spans="1:16" ht="50" x14ac:dyDescent="0.25">
      <c r="A124" s="44" t="str">
        <f>(A122+1)&amp;"a"</f>
        <v>83a</v>
      </c>
      <c r="B124" s="42" t="s">
        <v>94</v>
      </c>
      <c r="C124" s="43" t="str">
        <f>IF(MID(D124,FIND("(",D124)+1,FIND(")",D124)-FIND("(",D124)-1)-1=0,RIGHT(C122,LEN(C122)-IFERROR(FIND("-",C122),0))+1,(RIGHT(C122,LEN(C122)-IFERROR(FIND("-",C122),0))+1)&amp;"-"&amp;(RIGHT(C122,LEN(C122)-IFERROR(FIND("-",C122),0))+MID(D124,FIND("(",D124)+1,FIND(")",D124)-FIND("(",D124)-1)))</f>
        <v>1085-1098</v>
      </c>
      <c r="D124" s="44" t="s">
        <v>35</v>
      </c>
      <c r="E124" s="47" t="s">
        <v>271</v>
      </c>
      <c r="F124" s="31"/>
      <c r="G124" s="32"/>
      <c r="H124" s="33"/>
    </row>
    <row r="125" spans="1:16" ht="73.5" customHeight="1" x14ac:dyDescent="0.25">
      <c r="A125" s="44" t="str">
        <f>(A122+1)&amp;"b"</f>
        <v>83b</v>
      </c>
      <c r="B125" s="42" t="s">
        <v>52</v>
      </c>
      <c r="C125" s="43">
        <f>IF(MID(D125,FIND("(",D125)+1,FIND(")",D125)-FIND("(",D125)-1)-1=0,RIGHT(C124,LEN(C124)-IFERROR(FIND("-",C124),0))+1,(RIGHT(C124,LEN(C124)-IFERROR(FIND("-",C124),0))+1)&amp;"-"&amp;(RIGHT(C124,LEN(C124)-IFERROR(FIND("-",C124),0))+MID(D125,FIND("(",D125)+1,FIND(")",D125)-FIND("(",D125)-1)))</f>
        <v>1099</v>
      </c>
      <c r="D125" s="44" t="s">
        <v>34</v>
      </c>
      <c r="E125" s="47" t="str">
        <f>"Use NHHD/METeOR definition.
An indicator of whether data reported under item "&amp;A124&amp;" above has been estimated rather than directly sourced, as represented by a code.
1=yes
2=no"</f>
        <v>Use NHHD/METeOR definition.
An indicator of whether data reported under item 83a above has been estimated rather than directly sourced, as represented by a code.
1=yes
2=no</v>
      </c>
      <c r="F125" s="31"/>
      <c r="G125" s="32"/>
      <c r="H125" s="33"/>
    </row>
    <row r="126" spans="1:16" ht="50" x14ac:dyDescent="0.25">
      <c r="A126" s="44" t="str">
        <f t="shared" ref="A126:A147" si="14">(LEFT(A124,2)+1)&amp;RIGHT(A124,1)</f>
        <v>84a</v>
      </c>
      <c r="B126" s="42" t="s">
        <v>95</v>
      </c>
      <c r="C126" s="43" t="str">
        <f t="shared" ref="C126:C147" si="15">IF(MID(D126,FIND("(",D126)+1,FIND(")",D126)-FIND("(",D126)-1)-1=0,RIGHT(C125,LEN(C125)-IFERROR(FIND("-",C125),0))+1,(RIGHT(C125,LEN(C125)-IFERROR(FIND("-",C125),0))+1)&amp;"-"&amp;(RIGHT(C125,LEN(C125)-IFERROR(FIND("-",C125),0))+MID(D126,FIND("(",D126)+1,FIND(")",D126)-FIND("(",D126)-1)))</f>
        <v>1100-1113</v>
      </c>
      <c r="D126" s="44" t="s">
        <v>35</v>
      </c>
      <c r="E126" s="47" t="s">
        <v>271</v>
      </c>
      <c r="F126" s="31"/>
      <c r="G126" s="32"/>
      <c r="H126" s="33"/>
    </row>
    <row r="127" spans="1:16" ht="74.5" customHeight="1" x14ac:dyDescent="0.25">
      <c r="A127" s="44" t="str">
        <f t="shared" si="14"/>
        <v>84b</v>
      </c>
      <c r="B127" s="42" t="s">
        <v>52</v>
      </c>
      <c r="C127" s="43">
        <f t="shared" si="15"/>
        <v>1114</v>
      </c>
      <c r="D127" s="44" t="s">
        <v>34</v>
      </c>
      <c r="E127" s="47" t="str">
        <f>"Use NHHD/METeOR definition.
An indicator of whether data reported under item "&amp;A126&amp;" above has been estimated rather than directly sourced, as represented by a code.
1=yes
2=no"</f>
        <v>Use NHHD/METeOR definition.
An indicator of whether data reported under item 84a above has been estimated rather than directly sourced, as represented by a code.
1=yes
2=no</v>
      </c>
      <c r="F127" s="31"/>
      <c r="G127" s="32"/>
      <c r="H127" s="33"/>
    </row>
    <row r="128" spans="1:16" ht="50" x14ac:dyDescent="0.25">
      <c r="A128" s="44" t="str">
        <f t="shared" si="14"/>
        <v>85a</v>
      </c>
      <c r="B128" s="42" t="s">
        <v>96</v>
      </c>
      <c r="C128" s="43" t="str">
        <f t="shared" si="15"/>
        <v>1115-1128</v>
      </c>
      <c r="D128" s="44" t="s">
        <v>35</v>
      </c>
      <c r="E128" s="47" t="s">
        <v>271</v>
      </c>
      <c r="F128" s="31"/>
      <c r="G128" s="32"/>
      <c r="H128" s="33"/>
    </row>
    <row r="129" spans="1:8" ht="75" customHeight="1" x14ac:dyDescent="0.25">
      <c r="A129" s="44" t="str">
        <f t="shared" si="14"/>
        <v>85b</v>
      </c>
      <c r="B129" s="42" t="s">
        <v>52</v>
      </c>
      <c r="C129" s="43">
        <f t="shared" si="15"/>
        <v>1129</v>
      </c>
      <c r="D129" s="44" t="s">
        <v>34</v>
      </c>
      <c r="E129" s="47" t="str">
        <f>"Use NHHD/METeOR definition.
An indicator of whether data reported under item "&amp;A128&amp;" above has been estimated rather than directly sourced, as represented by a code.
1=yes
2=no"</f>
        <v>Use NHHD/METeOR definition.
An indicator of whether data reported under item 85a above has been estimated rather than directly sourced, as represented by a code.
1=yes
2=no</v>
      </c>
      <c r="F129" s="31"/>
      <c r="G129" s="32"/>
      <c r="H129" s="33"/>
    </row>
    <row r="130" spans="1:8" ht="50" x14ac:dyDescent="0.25">
      <c r="A130" s="44" t="str">
        <f t="shared" si="14"/>
        <v>86a</v>
      </c>
      <c r="B130" s="42" t="s">
        <v>97</v>
      </c>
      <c r="C130" s="43" t="str">
        <f t="shared" si="15"/>
        <v>1130-1143</v>
      </c>
      <c r="D130" s="44" t="s">
        <v>35</v>
      </c>
      <c r="E130" s="47" t="s">
        <v>271</v>
      </c>
      <c r="F130" s="31"/>
      <c r="G130" s="32"/>
      <c r="H130" s="33"/>
    </row>
    <row r="131" spans="1:8" ht="75.5" customHeight="1" x14ac:dyDescent="0.25">
      <c r="A131" s="44" t="str">
        <f t="shared" si="14"/>
        <v>86b</v>
      </c>
      <c r="B131" s="42" t="s">
        <v>52</v>
      </c>
      <c r="C131" s="43">
        <f t="shared" si="15"/>
        <v>1144</v>
      </c>
      <c r="D131" s="44" t="s">
        <v>34</v>
      </c>
      <c r="E131" s="47" t="str">
        <f>"Use NHHD/METeOR definition.
An indicator of whether data reported under item "&amp;A130&amp;" above has been estimated rather than directly sourced, as represented by a code.
1=yes
2=no"</f>
        <v>Use NHHD/METeOR definition.
An indicator of whether data reported under item 86a above has been estimated rather than directly sourced, as represented by a code.
1=yes
2=no</v>
      </c>
      <c r="F131" s="31"/>
      <c r="G131" s="32"/>
      <c r="H131" s="33"/>
    </row>
    <row r="132" spans="1:8" ht="50" x14ac:dyDescent="0.25">
      <c r="A132" s="44" t="str">
        <f t="shared" si="14"/>
        <v>87a</v>
      </c>
      <c r="B132" s="42" t="s">
        <v>98</v>
      </c>
      <c r="C132" s="43" t="str">
        <f t="shared" si="15"/>
        <v>1145-1158</v>
      </c>
      <c r="D132" s="44" t="s">
        <v>35</v>
      </c>
      <c r="E132" s="47" t="s">
        <v>271</v>
      </c>
      <c r="F132" s="31"/>
      <c r="G132" s="32"/>
      <c r="H132" s="33"/>
    </row>
    <row r="133" spans="1:8" ht="73.5" customHeight="1" x14ac:dyDescent="0.25">
      <c r="A133" s="44" t="str">
        <f t="shared" si="14"/>
        <v>87b</v>
      </c>
      <c r="B133" s="42" t="s">
        <v>52</v>
      </c>
      <c r="C133" s="43">
        <f t="shared" si="15"/>
        <v>1159</v>
      </c>
      <c r="D133" s="44" t="s">
        <v>34</v>
      </c>
      <c r="E133" s="47" t="str">
        <f>"Use NHHD/METeOR definition.
An indicator of whether data reported under item "&amp;A132&amp;" above has been estimated rather than directly sourced, as represented by a code.
1=yes
2=no"</f>
        <v>Use NHHD/METeOR definition.
An indicator of whether data reported under item 87a above has been estimated rather than directly sourced, as represented by a code.
1=yes
2=no</v>
      </c>
      <c r="F133" s="31"/>
      <c r="G133" s="32"/>
      <c r="H133" s="33"/>
    </row>
    <row r="134" spans="1:8" ht="50" x14ac:dyDescent="0.25">
      <c r="A134" s="44" t="str">
        <f t="shared" si="14"/>
        <v>88a</v>
      </c>
      <c r="B134" s="42" t="s">
        <v>99</v>
      </c>
      <c r="C134" s="43" t="str">
        <f t="shared" si="15"/>
        <v>1160-1173</v>
      </c>
      <c r="D134" s="44" t="s">
        <v>35</v>
      </c>
      <c r="E134" s="47" t="s">
        <v>271</v>
      </c>
      <c r="F134" s="31"/>
      <c r="G134" s="32"/>
      <c r="H134" s="33"/>
    </row>
    <row r="135" spans="1:8" ht="75" customHeight="1" x14ac:dyDescent="0.25">
      <c r="A135" s="44" t="str">
        <f t="shared" si="14"/>
        <v>88b</v>
      </c>
      <c r="B135" s="42" t="s">
        <v>52</v>
      </c>
      <c r="C135" s="43">
        <f t="shared" si="15"/>
        <v>1174</v>
      </c>
      <c r="D135" s="44" t="s">
        <v>34</v>
      </c>
      <c r="E135" s="47" t="str">
        <f>"Use NHHD/METeOR definition.
An indicator of whether data reported under item "&amp;A134&amp;" above has been estimated rather than directly sourced, as represented by a code.
1=yes
2=no"</f>
        <v>Use NHHD/METeOR definition.
An indicator of whether data reported under item 88a above has been estimated rather than directly sourced, as represented by a code.
1=yes
2=no</v>
      </c>
      <c r="F135" s="31"/>
      <c r="G135" s="32"/>
      <c r="H135" s="33"/>
    </row>
    <row r="136" spans="1:8" ht="50" x14ac:dyDescent="0.25">
      <c r="A136" s="44" t="str">
        <f t="shared" si="14"/>
        <v>89a</v>
      </c>
      <c r="B136" s="42" t="s">
        <v>100</v>
      </c>
      <c r="C136" s="43" t="str">
        <f t="shared" si="15"/>
        <v>1175-1188</v>
      </c>
      <c r="D136" s="44" t="s">
        <v>35</v>
      </c>
      <c r="E136" s="47" t="s">
        <v>271</v>
      </c>
      <c r="F136" s="31"/>
      <c r="G136" s="32"/>
      <c r="H136" s="33"/>
    </row>
    <row r="137" spans="1:8" ht="75" customHeight="1" x14ac:dyDescent="0.25">
      <c r="A137" s="44" t="str">
        <f t="shared" si="14"/>
        <v>89b</v>
      </c>
      <c r="B137" s="42" t="s">
        <v>52</v>
      </c>
      <c r="C137" s="43">
        <f t="shared" si="15"/>
        <v>1189</v>
      </c>
      <c r="D137" s="44" t="s">
        <v>34</v>
      </c>
      <c r="E137" s="47" t="str">
        <f>"Use NHHD/METeOR definition.
An indicator of whether data reported under item "&amp;A136&amp;" above has been estimated rather than directly sourced, as represented by a code.
1=yes
2=no"</f>
        <v>Use NHHD/METeOR definition.
An indicator of whether data reported under item 89a above has been estimated rather than directly sourced, as represented by a code.
1=yes
2=no</v>
      </c>
      <c r="F137" s="31"/>
      <c r="G137" s="32"/>
      <c r="H137" s="33"/>
    </row>
    <row r="138" spans="1:8" ht="61.5" customHeight="1" x14ac:dyDescent="0.25">
      <c r="A138" s="44" t="str">
        <f t="shared" si="14"/>
        <v>90a</v>
      </c>
      <c r="B138" s="42" t="s">
        <v>272</v>
      </c>
      <c r="C138" s="43" t="str">
        <f t="shared" si="15"/>
        <v>1190-1203</v>
      </c>
      <c r="D138" s="44" t="s">
        <v>35</v>
      </c>
      <c r="E138" s="47" t="s">
        <v>204</v>
      </c>
      <c r="F138" s="31"/>
      <c r="G138" s="32"/>
      <c r="H138" s="33"/>
    </row>
    <row r="139" spans="1:8" ht="74" customHeight="1" x14ac:dyDescent="0.25">
      <c r="A139" s="44" t="str">
        <f t="shared" si="14"/>
        <v>90b</v>
      </c>
      <c r="B139" s="42" t="s">
        <v>52</v>
      </c>
      <c r="C139" s="43">
        <f t="shared" si="15"/>
        <v>1204</v>
      </c>
      <c r="D139" s="44" t="s">
        <v>34</v>
      </c>
      <c r="E139" s="47" t="str">
        <f>"Use NHHD/METeOR definition.
An indicator of whether data reported under item "&amp;A138&amp;" above has been estimated rather than directly sourced, as represented by a code.
1=yes
2=no"</f>
        <v>Use NHHD/METeOR definition.
An indicator of whether data reported under item 90a above has been estimated rather than directly sourced, as represented by a code.
1=yes
2=no</v>
      </c>
      <c r="F139" s="31"/>
      <c r="G139" s="32"/>
      <c r="H139" s="33"/>
    </row>
    <row r="140" spans="1:8" ht="50" x14ac:dyDescent="0.25">
      <c r="A140" s="44" t="str">
        <f t="shared" si="14"/>
        <v>91a</v>
      </c>
      <c r="B140" s="42" t="s">
        <v>102</v>
      </c>
      <c r="C140" s="43" t="str">
        <f t="shared" si="15"/>
        <v>1205-1218</v>
      </c>
      <c r="D140" s="44" t="s">
        <v>35</v>
      </c>
      <c r="E140" s="47" t="s">
        <v>271</v>
      </c>
      <c r="F140" s="31"/>
      <c r="G140" s="32"/>
      <c r="H140" s="33"/>
    </row>
    <row r="141" spans="1:8" ht="75.5" customHeight="1" x14ac:dyDescent="0.25">
      <c r="A141" s="44" t="str">
        <f t="shared" si="14"/>
        <v>91b</v>
      </c>
      <c r="B141" s="42" t="s">
        <v>52</v>
      </c>
      <c r="C141" s="43">
        <f t="shared" si="15"/>
        <v>1219</v>
      </c>
      <c r="D141" s="44" t="s">
        <v>34</v>
      </c>
      <c r="E141" s="47" t="str">
        <f>"Use NHHD/METeOR definition.
An indicator of whether data reported under item "&amp;A140&amp;" above has been estimated rather than directly sourced, as represented by a code.
1=yes
2=no"</f>
        <v>Use NHHD/METeOR definition.
An indicator of whether data reported under item 91a above has been estimated rather than directly sourced, as represented by a code.
1=yes
2=no</v>
      </c>
      <c r="F141" s="31"/>
      <c r="G141" s="32"/>
      <c r="H141" s="33"/>
    </row>
    <row r="142" spans="1:8" ht="50" x14ac:dyDescent="0.25">
      <c r="A142" s="44" t="str">
        <f t="shared" si="14"/>
        <v>92a</v>
      </c>
      <c r="B142" s="42" t="s">
        <v>103</v>
      </c>
      <c r="C142" s="43" t="str">
        <f t="shared" si="15"/>
        <v>1220-1233</v>
      </c>
      <c r="D142" s="44" t="s">
        <v>35</v>
      </c>
      <c r="E142" s="47" t="s">
        <v>271</v>
      </c>
      <c r="F142" s="31"/>
      <c r="G142" s="32"/>
      <c r="H142" s="33"/>
    </row>
    <row r="143" spans="1:8" ht="71" customHeight="1" x14ac:dyDescent="0.25">
      <c r="A143" s="44" t="str">
        <f t="shared" si="14"/>
        <v>92b</v>
      </c>
      <c r="B143" s="42" t="s">
        <v>52</v>
      </c>
      <c r="C143" s="43">
        <f t="shared" si="15"/>
        <v>1234</v>
      </c>
      <c r="D143" s="44" t="s">
        <v>34</v>
      </c>
      <c r="E143" s="47" t="str">
        <f>"Use NHHD/METeOR definition.
An indicator of whether data reported under item "&amp;A142&amp;" above has been estimated rather than directly sourced, as represented by a code.
1=yes
2=no"</f>
        <v>Use NHHD/METeOR definition.
An indicator of whether data reported under item 92a above has been estimated rather than directly sourced, as represented by a code.
1=yes
2=no</v>
      </c>
      <c r="F143" s="31"/>
      <c r="G143" s="32"/>
      <c r="H143" s="33"/>
    </row>
    <row r="144" spans="1:8" ht="50" x14ac:dyDescent="0.25">
      <c r="A144" s="44" t="str">
        <f t="shared" si="14"/>
        <v>93a</v>
      </c>
      <c r="B144" s="42" t="s">
        <v>104</v>
      </c>
      <c r="C144" s="43" t="str">
        <f t="shared" si="15"/>
        <v>1235-1248</v>
      </c>
      <c r="D144" s="44" t="s">
        <v>35</v>
      </c>
      <c r="E144" s="47" t="s">
        <v>271</v>
      </c>
      <c r="F144" s="31"/>
      <c r="G144" s="32"/>
      <c r="H144" s="33"/>
    </row>
    <row r="145" spans="1:8" ht="74" customHeight="1" x14ac:dyDescent="0.25">
      <c r="A145" s="44" t="str">
        <f t="shared" si="14"/>
        <v>93b</v>
      </c>
      <c r="B145" s="42" t="s">
        <v>52</v>
      </c>
      <c r="C145" s="43">
        <f t="shared" si="15"/>
        <v>1249</v>
      </c>
      <c r="D145" s="44" t="s">
        <v>34</v>
      </c>
      <c r="E145" s="47" t="str">
        <f>"Use NHHD/METeOR definition.
An indicator of whether data reported under item "&amp;A144&amp;" above has been estimated rather than directly sourced, as represented by a code.
1=yes
2=no"</f>
        <v>Use NHHD/METeOR definition.
An indicator of whether data reported under item 93a above has been estimated rather than directly sourced, as represented by a code.
1=yes
2=no</v>
      </c>
      <c r="F145" s="31"/>
      <c r="G145" s="32"/>
      <c r="H145" s="33"/>
    </row>
    <row r="146" spans="1:8" ht="36" customHeight="1" x14ac:dyDescent="0.25">
      <c r="A146" s="44" t="str">
        <f t="shared" si="14"/>
        <v>94a</v>
      </c>
      <c r="B146" s="42" t="s">
        <v>32</v>
      </c>
      <c r="C146" s="43" t="str">
        <f t="shared" si="15"/>
        <v>1250-1263</v>
      </c>
      <c r="D146" s="44" t="s">
        <v>35</v>
      </c>
      <c r="E146" s="42" t="str">
        <f>"The sum of data items "&amp;A124&amp;"-"&amp;A144&amp;" excluding items on estimated data indicators.
Round to nearest dollar. Right justify, zero fill."</f>
        <v>The sum of data items 83a-93a excluding items on estimated data indicators.
Round to nearest dollar. Right justify, zero fill.</v>
      </c>
      <c r="F146" s="31"/>
      <c r="G146" s="32"/>
      <c r="H146" s="33"/>
    </row>
    <row r="147" spans="1:8" ht="73" customHeight="1" x14ac:dyDescent="0.25">
      <c r="A147" s="44" t="str">
        <f t="shared" si="14"/>
        <v>94b</v>
      </c>
      <c r="B147" s="42" t="s">
        <v>52</v>
      </c>
      <c r="C147" s="43">
        <f t="shared" si="15"/>
        <v>1264</v>
      </c>
      <c r="D147" s="44" t="s">
        <v>34</v>
      </c>
      <c r="E147" s="47" t="str">
        <f>"Use NHHD/METeOR definition.
An indicator of whether data reported under item "&amp;A146&amp;" above has been estimated rather than directly sourced, as represented by a code.
1=yes
2=no"</f>
        <v>Use NHHD/METeOR definition.
An indicator of whether data reported under item 94a above has been estimated rather than directly sourced, as represented by a code.
1=yes
2=no</v>
      </c>
      <c r="F147" s="31"/>
      <c r="G147" s="32"/>
      <c r="H147" s="33"/>
    </row>
    <row r="148" spans="1:8" s="51" customFormat="1" ht="32.15" customHeight="1" collapsed="1" x14ac:dyDescent="0.25">
      <c r="A148" s="70" t="s">
        <v>106</v>
      </c>
      <c r="B148" s="71"/>
      <c r="C148" s="71"/>
      <c r="D148" s="71"/>
      <c r="E148" s="89"/>
      <c r="F148" s="31"/>
      <c r="G148" s="32"/>
      <c r="H148" s="33"/>
    </row>
    <row r="149" spans="1:8" ht="150" x14ac:dyDescent="0.25">
      <c r="A149" s="44">
        <f>LEFT(A147,2)+1</f>
        <v>95</v>
      </c>
      <c r="B149" s="42" t="s">
        <v>20</v>
      </c>
      <c r="C149" s="43" t="str">
        <f>IF(MID(D149,FIND("(",D149)+1,FIND(")",D149)-FIND("(",D149)-1)-1=0,RIGHT(C147,LEN(C147)-IFERROR(FIND("-",C147),0))+1,(RIGHT(C147,LEN(C147)-IFERROR(FIND("-",C147),0))+1)&amp;"-"&amp;(RIGHT(C147,LEN(C147)-IFERROR(FIND("-",C147),0))+MID(D149,FIND("(",D149)+1,FIND(")",D149)-FIND("(",D149)-1)))</f>
        <v>1265-1274</v>
      </c>
      <c r="D149" s="44" t="s">
        <v>36</v>
      </c>
      <c r="E149" s="42" t="s">
        <v>273</v>
      </c>
      <c r="F149" s="31"/>
      <c r="G149" s="32"/>
      <c r="H149" s="33"/>
    </row>
    <row r="150" spans="1:8" ht="87.5" x14ac:dyDescent="0.25">
      <c r="A150" s="44">
        <f>A149+1</f>
        <v>96</v>
      </c>
      <c r="B150" s="42" t="s">
        <v>21</v>
      </c>
      <c r="C150" s="43" t="str">
        <f>IF(MID(D150,FIND("(",D150)+1,FIND(")",D150)-FIND("(",D150)-1)-1=0,RIGHT(C149,LEN(C149)-IFERROR(FIND("-",C149),0))+1,(RIGHT(C149,LEN(C149)-IFERROR(FIND("-",C149),0))+1)&amp;"-"&amp;(RIGHT(C149,LEN(C149)-IFERROR(FIND("-",C149),0))+MID(D150,FIND("(",D150)+1,FIND(")",D150)-FIND("(",D150)-1)))</f>
        <v>1275-1284</v>
      </c>
      <c r="D150" s="44" t="s">
        <v>36</v>
      </c>
      <c r="E150" s="42" t="s">
        <v>274</v>
      </c>
      <c r="F150" s="31"/>
      <c r="G150" s="32"/>
      <c r="H150" s="33"/>
    </row>
    <row r="151" spans="1:8" ht="75" x14ac:dyDescent="0.25">
      <c r="A151" s="44">
        <f>A150+1</f>
        <v>97</v>
      </c>
      <c r="B151" s="42" t="s">
        <v>22</v>
      </c>
      <c r="C151" s="43" t="str">
        <f>IF(MID(D151,FIND("(",D151)+1,FIND(")",D151)-FIND("(",D151)-1)-1=0,RIGHT(C150,LEN(C150)-IFERROR(FIND("-",C150),0))+1,(RIGHT(C150,LEN(C150)-IFERROR(FIND("-",C150),0))+1)&amp;"-"&amp;(RIGHT(C150,LEN(C150)-IFERROR(FIND("-",C150),0))+MID(D151,FIND("(",D151)+1,FIND(")",D151)-FIND("(",D151)-1)))</f>
        <v>1285-1294</v>
      </c>
      <c r="D151" s="44" t="s">
        <v>36</v>
      </c>
      <c r="E151" s="42" t="s">
        <v>275</v>
      </c>
      <c r="F151" s="31"/>
      <c r="G151" s="32"/>
      <c r="H151" s="33"/>
    </row>
    <row r="152" spans="1:8" s="51" customFormat="1" ht="35.5" customHeight="1" x14ac:dyDescent="0.25">
      <c r="A152" s="70" t="s">
        <v>40</v>
      </c>
      <c r="B152" s="72"/>
      <c r="C152" s="72"/>
      <c r="D152" s="72"/>
      <c r="E152" s="48"/>
      <c r="F152" s="31"/>
      <c r="G152" s="32"/>
      <c r="H152" s="33"/>
    </row>
    <row r="153" spans="1:8" ht="50" x14ac:dyDescent="0.25">
      <c r="A153" s="53">
        <f>A151+1</f>
        <v>98</v>
      </c>
      <c r="B153" s="42" t="s">
        <v>221</v>
      </c>
      <c r="C153" s="43">
        <f>IF(MID(D153,FIND("(",D153)+1,FIND(")",D153)-FIND("(",D153)-1)-1=0,RIGHT(C151,LEN(C151)-IFERROR(FIND("-",C151),0))+1,(RIGHT(C151,LEN(C151)-IFERROR(FIND("-",C151),0))+1)&amp;"-"&amp;(RIGHT(C151,LEN(C151)-IFERROR(FIND("-",C151),0))+MID(D153,FIND("(",D153)+1,FIND(")",D153)-FIND("(",D153)-1)))</f>
        <v>1295</v>
      </c>
      <c r="D153" s="44" t="s">
        <v>34</v>
      </c>
      <c r="E153" s="47" t="s">
        <v>29</v>
      </c>
      <c r="F153" s="31"/>
      <c r="G153" s="32"/>
      <c r="H153" s="33"/>
    </row>
    <row r="154" spans="1:8" ht="62.5" x14ac:dyDescent="0.25">
      <c r="A154" s="44">
        <f t="shared" ref="A154:A186" si="16">A153+1</f>
        <v>99</v>
      </c>
      <c r="B154" s="42" t="s">
        <v>276</v>
      </c>
      <c r="C154" s="43">
        <f>IF(MID(D154,FIND("(",D154)+1,FIND(")",D154)-FIND("(",D154)-1)-1=0,RIGHT(C153,LEN(C153)-IFERROR(FIND("-",C153),0))+1,(RIGHT(C153,LEN(C153)-IFERROR(FIND("-",C153),0))+1)&amp;"-"&amp;(RIGHT(C153,LEN(C153)-IFERROR(FIND("-",C153),0))+MID(D154,FIND("(",D154)+1,FIND(")",D154)-FIND("(",D154)-1)))</f>
        <v>1296</v>
      </c>
      <c r="D154" s="44" t="s">
        <v>34</v>
      </c>
      <c r="E154" s="47" t="s">
        <v>8</v>
      </c>
      <c r="F154" s="31"/>
      <c r="G154" s="32"/>
      <c r="H154" s="33"/>
    </row>
    <row r="155" spans="1:8" ht="50" x14ac:dyDescent="0.25">
      <c r="A155" s="44">
        <f t="shared" si="16"/>
        <v>100</v>
      </c>
      <c r="B155" s="42" t="s">
        <v>277</v>
      </c>
      <c r="C155" s="43">
        <f t="shared" ref="C155:C184" si="17">IF(MID(D155,FIND("(",D155)+1,FIND(")",D155)-FIND("(",D155)-1)-1=0,RIGHT(C154,LEN(C154)-IFERROR(FIND("-",C154),0))+1,(RIGHT(C154,LEN(C154)-IFERROR(FIND("-",C154),0))+1)&amp;"-"&amp;(RIGHT(C154,LEN(C154)-IFERROR(FIND("-",C154),0))+MID(D155,FIND("(",D155)+1,FIND(")",D155)-FIND("(",D155)-1)))</f>
        <v>1297</v>
      </c>
      <c r="D155" s="44" t="s">
        <v>34</v>
      </c>
      <c r="E155" s="47" t="s">
        <v>29</v>
      </c>
      <c r="F155" s="31"/>
      <c r="G155" s="32"/>
      <c r="H155" s="33"/>
    </row>
    <row r="156" spans="1:8" ht="62.5" x14ac:dyDescent="0.25">
      <c r="A156" s="44">
        <f t="shared" si="16"/>
        <v>101</v>
      </c>
      <c r="B156" s="42" t="s">
        <v>278</v>
      </c>
      <c r="C156" s="43">
        <f t="shared" si="17"/>
        <v>1298</v>
      </c>
      <c r="D156" s="44" t="s">
        <v>34</v>
      </c>
      <c r="E156" s="47" t="s">
        <v>29</v>
      </c>
      <c r="F156" s="31"/>
      <c r="G156" s="32"/>
      <c r="H156" s="33"/>
    </row>
    <row r="157" spans="1:8" ht="50" x14ac:dyDescent="0.25">
      <c r="A157" s="44">
        <f t="shared" si="16"/>
        <v>102</v>
      </c>
      <c r="B157" s="42" t="s">
        <v>279</v>
      </c>
      <c r="C157" s="43">
        <f t="shared" si="17"/>
        <v>1299</v>
      </c>
      <c r="D157" s="44" t="s">
        <v>34</v>
      </c>
      <c r="E157" s="47" t="s">
        <v>29</v>
      </c>
      <c r="F157" s="31"/>
      <c r="G157" s="32"/>
      <c r="H157" s="33"/>
    </row>
    <row r="158" spans="1:8" ht="50" x14ac:dyDescent="0.25">
      <c r="A158" s="44">
        <f t="shared" si="16"/>
        <v>103</v>
      </c>
      <c r="B158" s="42" t="s">
        <v>280</v>
      </c>
      <c r="C158" s="43">
        <f t="shared" si="17"/>
        <v>1300</v>
      </c>
      <c r="D158" s="44" t="s">
        <v>34</v>
      </c>
      <c r="E158" s="47" t="s">
        <v>29</v>
      </c>
      <c r="F158" s="31"/>
      <c r="G158" s="32"/>
      <c r="H158" s="33"/>
    </row>
    <row r="159" spans="1:8" ht="62.5" x14ac:dyDescent="0.25">
      <c r="A159" s="44">
        <f t="shared" si="16"/>
        <v>104</v>
      </c>
      <c r="B159" s="42" t="s">
        <v>281</v>
      </c>
      <c r="C159" s="43">
        <f t="shared" si="17"/>
        <v>1301</v>
      </c>
      <c r="D159" s="44" t="s">
        <v>34</v>
      </c>
      <c r="E159" s="47" t="s">
        <v>29</v>
      </c>
      <c r="F159" s="31"/>
      <c r="G159" s="32"/>
      <c r="H159" s="33"/>
    </row>
    <row r="160" spans="1:8" ht="62.5" x14ac:dyDescent="0.25">
      <c r="A160" s="44">
        <f t="shared" si="16"/>
        <v>105</v>
      </c>
      <c r="B160" s="42" t="s">
        <v>282</v>
      </c>
      <c r="C160" s="43">
        <f t="shared" si="17"/>
        <v>1302</v>
      </c>
      <c r="D160" s="44" t="s">
        <v>34</v>
      </c>
      <c r="E160" s="47" t="s">
        <v>29</v>
      </c>
      <c r="F160" s="31"/>
      <c r="G160" s="32"/>
      <c r="H160" s="33"/>
    </row>
    <row r="161" spans="1:8" ht="50" x14ac:dyDescent="0.25">
      <c r="A161" s="44">
        <f t="shared" si="16"/>
        <v>106</v>
      </c>
      <c r="B161" s="42" t="s">
        <v>283</v>
      </c>
      <c r="C161" s="43">
        <f t="shared" si="17"/>
        <v>1303</v>
      </c>
      <c r="D161" s="44" t="s">
        <v>34</v>
      </c>
      <c r="E161" s="47" t="s">
        <v>29</v>
      </c>
      <c r="F161" s="31"/>
      <c r="G161" s="32"/>
      <c r="H161" s="33"/>
    </row>
    <row r="162" spans="1:8" ht="62.5" x14ac:dyDescent="0.25">
      <c r="A162" s="44">
        <f t="shared" si="16"/>
        <v>107</v>
      </c>
      <c r="B162" s="42" t="s">
        <v>284</v>
      </c>
      <c r="C162" s="43">
        <f t="shared" si="17"/>
        <v>1304</v>
      </c>
      <c r="D162" s="44" t="s">
        <v>34</v>
      </c>
      <c r="E162" s="47" t="s">
        <v>29</v>
      </c>
      <c r="F162" s="31"/>
      <c r="G162" s="32"/>
      <c r="H162" s="33"/>
    </row>
    <row r="163" spans="1:8" ht="50" x14ac:dyDescent="0.25">
      <c r="A163" s="44">
        <f t="shared" si="16"/>
        <v>108</v>
      </c>
      <c r="B163" s="42" t="s">
        <v>285</v>
      </c>
      <c r="C163" s="43">
        <f t="shared" si="17"/>
        <v>1305</v>
      </c>
      <c r="D163" s="44" t="s">
        <v>34</v>
      </c>
      <c r="E163" s="47" t="s">
        <v>29</v>
      </c>
      <c r="F163" s="31"/>
      <c r="G163" s="32"/>
      <c r="H163" s="33"/>
    </row>
    <row r="164" spans="1:8" ht="50" x14ac:dyDescent="0.25">
      <c r="A164" s="44">
        <f t="shared" si="16"/>
        <v>109</v>
      </c>
      <c r="B164" s="42" t="s">
        <v>286</v>
      </c>
      <c r="C164" s="43">
        <f t="shared" si="17"/>
        <v>1306</v>
      </c>
      <c r="D164" s="44" t="s">
        <v>34</v>
      </c>
      <c r="E164" s="47" t="s">
        <v>29</v>
      </c>
      <c r="F164" s="31"/>
      <c r="G164" s="32"/>
      <c r="H164" s="33"/>
    </row>
    <row r="165" spans="1:8" ht="62.5" x14ac:dyDescent="0.25">
      <c r="A165" s="44">
        <f t="shared" si="16"/>
        <v>110</v>
      </c>
      <c r="B165" s="42" t="s">
        <v>287</v>
      </c>
      <c r="C165" s="43">
        <f t="shared" si="17"/>
        <v>1307</v>
      </c>
      <c r="D165" s="44" t="s">
        <v>34</v>
      </c>
      <c r="E165" s="47" t="s">
        <v>29</v>
      </c>
      <c r="F165" s="31"/>
      <c r="G165" s="32"/>
      <c r="H165" s="33"/>
    </row>
    <row r="166" spans="1:8" ht="62.5" x14ac:dyDescent="0.25">
      <c r="A166" s="44">
        <f t="shared" si="16"/>
        <v>111</v>
      </c>
      <c r="B166" s="42" t="s">
        <v>288</v>
      </c>
      <c r="C166" s="43">
        <f t="shared" si="17"/>
        <v>1308</v>
      </c>
      <c r="D166" s="44" t="s">
        <v>34</v>
      </c>
      <c r="E166" s="47" t="s">
        <v>29</v>
      </c>
      <c r="F166" s="31"/>
      <c r="G166" s="32"/>
      <c r="H166" s="33"/>
    </row>
    <row r="167" spans="1:8" ht="50" x14ac:dyDescent="0.25">
      <c r="A167" s="44">
        <f t="shared" si="16"/>
        <v>112</v>
      </c>
      <c r="B167" s="42" t="s">
        <v>289</v>
      </c>
      <c r="C167" s="43">
        <f t="shared" si="17"/>
        <v>1309</v>
      </c>
      <c r="D167" s="44" t="s">
        <v>34</v>
      </c>
      <c r="E167" s="47" t="s">
        <v>29</v>
      </c>
      <c r="F167" s="31"/>
      <c r="G167" s="32"/>
      <c r="H167" s="33"/>
    </row>
    <row r="168" spans="1:8" ht="75" x14ac:dyDescent="0.25">
      <c r="A168" s="44">
        <f t="shared" si="16"/>
        <v>113</v>
      </c>
      <c r="B168" s="42" t="s">
        <v>291</v>
      </c>
      <c r="C168" s="43">
        <f t="shared" si="17"/>
        <v>1310</v>
      </c>
      <c r="D168" s="44" t="s">
        <v>34</v>
      </c>
      <c r="E168" s="47" t="s">
        <v>29</v>
      </c>
      <c r="F168" s="31"/>
      <c r="G168" s="32"/>
      <c r="H168" s="33"/>
    </row>
    <row r="169" spans="1:8" ht="50" x14ac:dyDescent="0.25">
      <c r="A169" s="44">
        <f t="shared" si="16"/>
        <v>114</v>
      </c>
      <c r="B169" s="42" t="s">
        <v>290</v>
      </c>
      <c r="C169" s="43">
        <f t="shared" si="17"/>
        <v>1311</v>
      </c>
      <c r="D169" s="44" t="s">
        <v>34</v>
      </c>
      <c r="E169" s="47" t="s">
        <v>29</v>
      </c>
      <c r="F169" s="31"/>
      <c r="G169" s="32"/>
      <c r="H169" s="33"/>
    </row>
    <row r="170" spans="1:8" ht="62.5" x14ac:dyDescent="0.25">
      <c r="A170" s="44">
        <f t="shared" si="16"/>
        <v>115</v>
      </c>
      <c r="B170" s="42" t="s">
        <v>292</v>
      </c>
      <c r="C170" s="43">
        <f t="shared" si="17"/>
        <v>1312</v>
      </c>
      <c r="D170" s="44" t="s">
        <v>34</v>
      </c>
      <c r="E170" s="47" t="s">
        <v>29</v>
      </c>
      <c r="F170" s="31"/>
      <c r="G170" s="32"/>
      <c r="H170" s="33"/>
    </row>
    <row r="171" spans="1:8" ht="50" x14ac:dyDescent="0.25">
      <c r="A171" s="44">
        <f t="shared" si="16"/>
        <v>116</v>
      </c>
      <c r="B171" s="42" t="s">
        <v>293</v>
      </c>
      <c r="C171" s="43">
        <f t="shared" si="17"/>
        <v>1313</v>
      </c>
      <c r="D171" s="44" t="s">
        <v>34</v>
      </c>
      <c r="E171" s="47" t="s">
        <v>29</v>
      </c>
      <c r="F171" s="31"/>
      <c r="G171" s="32"/>
      <c r="H171" s="33"/>
    </row>
    <row r="172" spans="1:8" ht="62.5" x14ac:dyDescent="0.25">
      <c r="A172" s="44">
        <f t="shared" si="16"/>
        <v>117</v>
      </c>
      <c r="B172" s="42" t="s">
        <v>294</v>
      </c>
      <c r="C172" s="43">
        <f t="shared" si="17"/>
        <v>1314</v>
      </c>
      <c r="D172" s="44" t="s">
        <v>34</v>
      </c>
      <c r="E172" s="47" t="s">
        <v>29</v>
      </c>
      <c r="F172" s="31"/>
      <c r="G172" s="32"/>
      <c r="H172" s="33"/>
    </row>
    <row r="173" spans="1:8" ht="62.5" x14ac:dyDescent="0.25">
      <c r="A173" s="44">
        <f t="shared" si="16"/>
        <v>118</v>
      </c>
      <c r="B173" s="42" t="s">
        <v>295</v>
      </c>
      <c r="C173" s="43">
        <f t="shared" si="17"/>
        <v>1315</v>
      </c>
      <c r="D173" s="44" t="s">
        <v>34</v>
      </c>
      <c r="E173" s="47" t="s">
        <v>29</v>
      </c>
      <c r="F173" s="31"/>
      <c r="G173" s="32"/>
      <c r="H173" s="33"/>
    </row>
    <row r="174" spans="1:8" ht="62.5" x14ac:dyDescent="0.25">
      <c r="A174" s="44">
        <f t="shared" si="16"/>
        <v>119</v>
      </c>
      <c r="B174" s="42" t="s">
        <v>296</v>
      </c>
      <c r="C174" s="43">
        <f t="shared" si="17"/>
        <v>1316</v>
      </c>
      <c r="D174" s="44" t="s">
        <v>34</v>
      </c>
      <c r="E174" s="47" t="s">
        <v>29</v>
      </c>
      <c r="F174" s="31"/>
      <c r="G174" s="32"/>
      <c r="H174" s="33"/>
    </row>
    <row r="175" spans="1:8" ht="50" x14ac:dyDescent="0.25">
      <c r="A175" s="44">
        <f t="shared" si="16"/>
        <v>120</v>
      </c>
      <c r="B175" s="42" t="s">
        <v>222</v>
      </c>
      <c r="C175" s="43">
        <f t="shared" si="17"/>
        <v>1317</v>
      </c>
      <c r="D175" s="44" t="s">
        <v>34</v>
      </c>
      <c r="E175" s="47" t="s">
        <v>29</v>
      </c>
      <c r="F175" s="31"/>
      <c r="G175" s="32"/>
      <c r="H175" s="33"/>
    </row>
    <row r="176" spans="1:8" ht="62.5" x14ac:dyDescent="0.25">
      <c r="A176" s="44">
        <f t="shared" si="16"/>
        <v>121</v>
      </c>
      <c r="B176" s="42" t="s">
        <v>297</v>
      </c>
      <c r="C176" s="43">
        <f t="shared" si="17"/>
        <v>1318</v>
      </c>
      <c r="D176" s="44" t="s">
        <v>34</v>
      </c>
      <c r="E176" s="47" t="s">
        <v>29</v>
      </c>
      <c r="F176" s="31"/>
      <c r="G176" s="32"/>
      <c r="H176" s="33"/>
    </row>
    <row r="177" spans="1:8" ht="62.5" x14ac:dyDescent="0.25">
      <c r="A177" s="44">
        <f t="shared" si="16"/>
        <v>122</v>
      </c>
      <c r="B177" s="42" t="s">
        <v>298</v>
      </c>
      <c r="C177" s="43">
        <f t="shared" si="17"/>
        <v>1319</v>
      </c>
      <c r="D177" s="44" t="s">
        <v>34</v>
      </c>
      <c r="E177" s="47" t="s">
        <v>29</v>
      </c>
      <c r="F177" s="31"/>
      <c r="G177" s="32"/>
      <c r="H177" s="33"/>
    </row>
    <row r="178" spans="1:8" ht="50" x14ac:dyDescent="0.25">
      <c r="A178" s="44">
        <f t="shared" si="16"/>
        <v>123</v>
      </c>
      <c r="B178" s="42" t="s">
        <v>299</v>
      </c>
      <c r="C178" s="43">
        <f t="shared" si="17"/>
        <v>1320</v>
      </c>
      <c r="D178" s="44" t="s">
        <v>34</v>
      </c>
      <c r="E178" s="47" t="s">
        <v>29</v>
      </c>
      <c r="F178" s="31"/>
      <c r="G178" s="32"/>
      <c r="H178" s="33"/>
    </row>
    <row r="179" spans="1:8" ht="50" x14ac:dyDescent="0.25">
      <c r="A179" s="44">
        <f t="shared" si="16"/>
        <v>124</v>
      </c>
      <c r="B179" s="42" t="s">
        <v>300</v>
      </c>
      <c r="C179" s="43">
        <f t="shared" si="17"/>
        <v>1321</v>
      </c>
      <c r="D179" s="44" t="s">
        <v>34</v>
      </c>
      <c r="E179" s="47" t="s">
        <v>29</v>
      </c>
      <c r="F179" s="31"/>
      <c r="G179" s="32"/>
      <c r="H179" s="33"/>
    </row>
    <row r="180" spans="1:8" ht="50" x14ac:dyDescent="0.25">
      <c r="A180" s="44">
        <f t="shared" si="16"/>
        <v>125</v>
      </c>
      <c r="B180" s="42" t="s">
        <v>301</v>
      </c>
      <c r="C180" s="43">
        <f t="shared" si="17"/>
        <v>1322</v>
      </c>
      <c r="D180" s="44" t="s">
        <v>34</v>
      </c>
      <c r="E180" s="47" t="s">
        <v>29</v>
      </c>
      <c r="F180" s="31"/>
      <c r="G180" s="32"/>
      <c r="H180" s="33"/>
    </row>
    <row r="181" spans="1:8" ht="62.5" x14ac:dyDescent="0.25">
      <c r="A181" s="44">
        <f t="shared" si="16"/>
        <v>126</v>
      </c>
      <c r="B181" s="42" t="s">
        <v>302</v>
      </c>
      <c r="C181" s="43">
        <f t="shared" si="17"/>
        <v>1323</v>
      </c>
      <c r="D181" s="44" t="s">
        <v>34</v>
      </c>
      <c r="E181" s="47" t="s">
        <v>29</v>
      </c>
      <c r="F181" s="31"/>
      <c r="G181" s="32"/>
      <c r="H181" s="33"/>
    </row>
    <row r="182" spans="1:8" ht="50" x14ac:dyDescent="0.25">
      <c r="A182" s="44">
        <f t="shared" si="16"/>
        <v>127</v>
      </c>
      <c r="B182" s="42" t="s">
        <v>303</v>
      </c>
      <c r="C182" s="43">
        <f t="shared" si="17"/>
        <v>1324</v>
      </c>
      <c r="D182" s="44" t="s">
        <v>34</v>
      </c>
      <c r="E182" s="47" t="s">
        <v>29</v>
      </c>
      <c r="F182" s="31"/>
      <c r="G182" s="32"/>
      <c r="H182" s="33"/>
    </row>
    <row r="183" spans="1:8" ht="50" x14ac:dyDescent="0.25">
      <c r="A183" s="44">
        <f t="shared" si="16"/>
        <v>128</v>
      </c>
      <c r="B183" s="42" t="s">
        <v>304</v>
      </c>
      <c r="C183" s="43">
        <f t="shared" si="17"/>
        <v>1325</v>
      </c>
      <c r="D183" s="44" t="s">
        <v>34</v>
      </c>
      <c r="E183" s="47" t="s">
        <v>29</v>
      </c>
      <c r="F183" s="31"/>
      <c r="G183" s="32"/>
      <c r="H183" s="33"/>
    </row>
    <row r="184" spans="1:8" ht="50" x14ac:dyDescent="0.25">
      <c r="A184" s="44">
        <f t="shared" si="16"/>
        <v>129</v>
      </c>
      <c r="B184" s="42" t="s">
        <v>305</v>
      </c>
      <c r="C184" s="43">
        <f t="shared" si="17"/>
        <v>1326</v>
      </c>
      <c r="D184" s="44" t="s">
        <v>34</v>
      </c>
      <c r="E184" s="47" t="s">
        <v>29</v>
      </c>
      <c r="F184" s="31"/>
      <c r="G184" s="32"/>
      <c r="H184" s="33"/>
    </row>
    <row r="185" spans="1:8" ht="62.5" x14ac:dyDescent="0.25">
      <c r="A185" s="44">
        <f t="shared" si="16"/>
        <v>130</v>
      </c>
      <c r="B185" s="42" t="s">
        <v>326</v>
      </c>
      <c r="C185" s="43">
        <f t="shared" ref="C185:C186" si="18">IF(MID(D185,FIND("(",D185)+1,FIND(")",D185)-FIND("(",D185)-1)-1=0,RIGHT(C184,LEN(C184)-IFERROR(FIND("-",C184),0))+1,(RIGHT(C184,LEN(C184)-IFERROR(FIND("-",C184),0))+1)&amp;"-"&amp;(RIGHT(C184,LEN(C184)-IFERROR(FIND("-",C184),0))+MID(D185,FIND("(",D185)+1,FIND(")",D185)-FIND("(",D185)-1)))</f>
        <v>1327</v>
      </c>
      <c r="D185" s="44" t="s">
        <v>34</v>
      </c>
      <c r="E185" s="47" t="s">
        <v>29</v>
      </c>
      <c r="F185" s="31"/>
      <c r="G185" s="32"/>
      <c r="H185" s="33"/>
    </row>
    <row r="186" spans="1:8" ht="62.5" x14ac:dyDescent="0.25">
      <c r="A186" s="44">
        <f t="shared" si="16"/>
        <v>131</v>
      </c>
      <c r="B186" s="42" t="s">
        <v>223</v>
      </c>
      <c r="C186" s="43">
        <f t="shared" si="18"/>
        <v>1328</v>
      </c>
      <c r="D186" s="44" t="s">
        <v>34</v>
      </c>
      <c r="E186" s="47" t="s">
        <v>306</v>
      </c>
      <c r="F186" s="31"/>
      <c r="G186" s="32"/>
      <c r="H186" s="33"/>
    </row>
    <row r="187" spans="1:8" s="51" customFormat="1" ht="52.5" customHeight="1" collapsed="1" x14ac:dyDescent="0.25">
      <c r="A187" s="68" t="s">
        <v>307</v>
      </c>
      <c r="B187" s="69"/>
      <c r="C187" s="69"/>
      <c r="D187" s="69"/>
      <c r="E187" s="46" t="s">
        <v>228</v>
      </c>
      <c r="F187" s="31"/>
      <c r="G187" s="32"/>
      <c r="H187" s="33"/>
    </row>
    <row r="188" spans="1:8" ht="87.5" x14ac:dyDescent="0.25">
      <c r="A188" s="44">
        <f>A186+1</f>
        <v>132</v>
      </c>
      <c r="B188" s="42" t="s">
        <v>308</v>
      </c>
      <c r="C188" s="43">
        <f>IF(MID(D188,FIND("(",D188)+1,FIND(")",D188)-FIND("(",D188)-1)-1=0,RIGHT(C186,LEN(C186)-IFERROR(FIND("-",C186),0))+1,(RIGHT(C186,LEN(C186)-IFERROR(FIND("-",C186),0))+1)&amp;"-"&amp;(RIGHT(C186,LEN(C186)-IFERROR(FIND("-",C186),0))+MID(D188,FIND("(",D188)+1,FIND(")",D188)-FIND("(",D188)-1)))</f>
        <v>1329</v>
      </c>
      <c r="D188" s="44" t="s">
        <v>34</v>
      </c>
      <c r="E188" s="42" t="s">
        <v>0</v>
      </c>
      <c r="F188" s="31"/>
      <c r="G188" s="32"/>
      <c r="H188" s="33"/>
    </row>
    <row r="189" spans="1:8" ht="75" x14ac:dyDescent="0.25">
      <c r="A189" s="44">
        <f>A188+1</f>
        <v>133</v>
      </c>
      <c r="B189" s="42" t="s">
        <v>309</v>
      </c>
      <c r="C189" s="43">
        <f>IF(MID(D189,FIND("(",D189)+1,FIND(")",D189)-FIND("(",D189)-1)-1=0,RIGHT(C188,LEN(C188)-IFERROR(FIND("-",C188),0))+1,(RIGHT(C188,LEN(C188)-IFERROR(FIND("-",C188),0))+1)&amp;"-"&amp;(RIGHT(C188,LEN(C188)-IFERROR(FIND("-",C188),0))+MID(D189,FIND("(",D189)+1,FIND(")",D189)-FIND("(",D189)-1)))</f>
        <v>1330</v>
      </c>
      <c r="D189" s="44" t="s">
        <v>34</v>
      </c>
      <c r="E189" s="42" t="s">
        <v>1</v>
      </c>
      <c r="F189" s="31"/>
      <c r="G189" s="32"/>
      <c r="H189" s="33"/>
    </row>
    <row r="190" spans="1:8" ht="62.5" x14ac:dyDescent="0.25">
      <c r="A190" s="44">
        <f t="shared" ref="A190:A194" si="19">A189+1</f>
        <v>134</v>
      </c>
      <c r="B190" s="42" t="s">
        <v>27</v>
      </c>
      <c r="C190" s="43">
        <f t="shared" ref="C190:C194" si="20">IF(MID(D190,FIND("(",D190)+1,FIND(")",D190)-FIND("(",D190)-1)-1=0,RIGHT(C189,LEN(C189)-IFERROR(FIND("-",C189),0))+1,(RIGHT(C189,LEN(C189)-IFERROR(FIND("-",C189),0))+1)&amp;"-"&amp;(RIGHT(C189,LEN(C189)-IFERROR(FIND("-",C189),0))+MID(D190,FIND("(",D190)+1,FIND(")",D190)-FIND("(",D190)-1)))</f>
        <v>1331</v>
      </c>
      <c r="D190" s="44" t="s">
        <v>34</v>
      </c>
      <c r="E190" s="42" t="s">
        <v>0</v>
      </c>
      <c r="F190" s="31"/>
      <c r="G190" s="32"/>
      <c r="H190" s="33"/>
    </row>
    <row r="191" spans="1:8" ht="62.5" x14ac:dyDescent="0.25">
      <c r="A191" s="44">
        <f t="shared" si="19"/>
        <v>135</v>
      </c>
      <c r="B191" s="42" t="s">
        <v>28</v>
      </c>
      <c r="C191" s="43">
        <f t="shared" si="20"/>
        <v>1332</v>
      </c>
      <c r="D191" s="44" t="s">
        <v>34</v>
      </c>
      <c r="E191" s="42" t="s">
        <v>0</v>
      </c>
      <c r="F191" s="31"/>
      <c r="G191" s="32"/>
      <c r="H191" s="33"/>
    </row>
    <row r="192" spans="1:8" ht="50" x14ac:dyDescent="0.25">
      <c r="A192" s="44">
        <f t="shared" si="19"/>
        <v>136</v>
      </c>
      <c r="B192" s="42" t="s">
        <v>311</v>
      </c>
      <c r="C192" s="43">
        <f t="shared" si="20"/>
        <v>1333</v>
      </c>
      <c r="D192" s="44" t="s">
        <v>34</v>
      </c>
      <c r="E192" s="42" t="s">
        <v>191</v>
      </c>
      <c r="F192" s="31"/>
      <c r="G192" s="32"/>
      <c r="H192" s="33"/>
    </row>
    <row r="193" spans="1:8" ht="37.5" x14ac:dyDescent="0.25">
      <c r="A193" s="44">
        <f t="shared" si="19"/>
        <v>137</v>
      </c>
      <c r="B193" s="42" t="s">
        <v>192</v>
      </c>
      <c r="C193" s="43">
        <f t="shared" si="20"/>
        <v>1334</v>
      </c>
      <c r="D193" s="44" t="s">
        <v>34</v>
      </c>
      <c r="E193" s="42" t="s">
        <v>310</v>
      </c>
      <c r="F193" s="31"/>
      <c r="G193" s="32"/>
      <c r="H193" s="33"/>
    </row>
    <row r="194" spans="1:8" ht="50" x14ac:dyDescent="0.25">
      <c r="A194" s="44">
        <f t="shared" si="19"/>
        <v>138</v>
      </c>
      <c r="B194" s="42" t="s">
        <v>312</v>
      </c>
      <c r="C194" s="43" t="str">
        <f t="shared" si="20"/>
        <v>1335-1434</v>
      </c>
      <c r="D194" s="44" t="s">
        <v>4</v>
      </c>
      <c r="E194" s="42" t="str">
        <f>"Specify other accreditation held by the establishment if reported yes to item "&amp;A193&amp;". 
Leave blank if not applicable."</f>
        <v>Specify other accreditation held by the establishment if reported yes to item 137. 
Leave blank if not applicable.</v>
      </c>
      <c r="F194" s="31"/>
      <c r="G194" s="32"/>
      <c r="H194" s="33"/>
    </row>
    <row r="195" spans="1:8" s="55" customFormat="1" ht="33" customHeight="1" collapsed="1" x14ac:dyDescent="0.25">
      <c r="A195" s="70" t="s">
        <v>134</v>
      </c>
      <c r="B195" s="73"/>
      <c r="C195" s="73"/>
      <c r="D195" s="73"/>
      <c r="E195" s="54"/>
      <c r="F195" s="31"/>
      <c r="G195" s="32"/>
      <c r="H195" s="33"/>
    </row>
    <row r="196" spans="1:8" ht="137.5" x14ac:dyDescent="0.25">
      <c r="A196" s="44" t="str">
        <f>(A194+1)&amp;"a"</f>
        <v>139a</v>
      </c>
      <c r="B196" s="42" t="s">
        <v>198</v>
      </c>
      <c r="C196" s="43" t="str">
        <f>IF(MID(D196,FIND("(",D196)+1,FIND(")",D196)-FIND("(",D196)-1)-1=0,RIGHT(C194,LEN(C194)-IFERROR(FIND("-",C194),0))+1,(RIGHT(C194,LEN(C194)-IFERROR(FIND("-",C194),0))+1)&amp;"-"&amp;(RIGHT(C194,LEN(C194)-IFERROR(FIND("-",C194),0))+MID(D196,FIND("(",D196)+1,FIND(")",D196)-FIND("(",D196)-1)))</f>
        <v>1435-1443</v>
      </c>
      <c r="D196" s="44" t="s">
        <v>39</v>
      </c>
      <c r="E196" s="47" t="s">
        <v>133</v>
      </c>
      <c r="F196" s="31"/>
      <c r="G196" s="32"/>
      <c r="H196" s="33"/>
    </row>
    <row r="197" spans="1:8" ht="77.5" customHeight="1" x14ac:dyDescent="0.25">
      <c r="A197" s="44" t="str">
        <f>(A194+1)&amp;"b"</f>
        <v>139b</v>
      </c>
      <c r="B197" s="42" t="s">
        <v>52</v>
      </c>
      <c r="C197" s="43">
        <f>IF(MID(D197,FIND("(",D197)+1,FIND(")",D197)-FIND("(",D197)-1)-1=0,RIGHT(C196,LEN(C196)-IFERROR(FIND("-",C196),0))+1,(RIGHT(C196,LEN(C196)-IFERROR(FIND("-",C196),0))+1)&amp;"-"&amp;(RIGHT(C196,LEN(C196)-IFERROR(FIND("-",C196),0))+MID(D197,FIND("(",D197)+1,FIND(")",D197)-FIND("(",D197)-1)))</f>
        <v>1444</v>
      </c>
      <c r="D197" s="44" t="s">
        <v>34</v>
      </c>
      <c r="E197" s="47" t="str">
        <f>"Use NHHD/METeOR definition.
An indicator of whether data reported under item "&amp;A196&amp;" above has been estimated rather than directly sourced, as represented by a code.
1=yes
2=no"</f>
        <v>Use NHHD/METeOR definition.
An indicator of whether data reported under item 139a above has been estimated rather than directly sourced, as represented by a code.
1=yes
2=no</v>
      </c>
      <c r="F197" s="31"/>
      <c r="G197" s="32"/>
      <c r="H197" s="33"/>
    </row>
    <row r="198" spans="1:8" ht="100" x14ac:dyDescent="0.25">
      <c r="A198" s="44">
        <f>LEFT(A197,3)+1</f>
        <v>140</v>
      </c>
      <c r="B198" s="42" t="s">
        <v>199</v>
      </c>
      <c r="C198" s="43" t="str">
        <f t="shared" ref="C198:C205" si="21">IF(MID(D198,FIND("(",D198)+1,FIND(")",D198)-FIND("(",D198)-1)-1=0,RIGHT(C197,LEN(C197)-IFERROR(FIND("-",C197),0))+1,(RIGHT(C197,LEN(C197)-IFERROR(FIND("-",C197),0))+1)&amp;"-"&amp;(RIGHT(C197,LEN(C197)-IFERROR(FIND("-",C197),0))+MID(D198,FIND("(",D198)+1,FIND(")",D198)-FIND("(",D198)-1)))</f>
        <v>1445-1453</v>
      </c>
      <c r="D198" s="44" t="s">
        <v>39</v>
      </c>
      <c r="E198" s="47" t="s">
        <v>229</v>
      </c>
      <c r="F198" s="31"/>
      <c r="G198" s="32"/>
      <c r="H198" s="33"/>
    </row>
    <row r="199" spans="1:8" ht="100" x14ac:dyDescent="0.25">
      <c r="A199" s="44">
        <f t="shared" ref="A199:A205" si="22">A198+1</f>
        <v>141</v>
      </c>
      <c r="B199" s="42" t="s">
        <v>200</v>
      </c>
      <c r="C199" s="43" t="str">
        <f t="shared" si="21"/>
        <v>1454-1462</v>
      </c>
      <c r="D199" s="44" t="s">
        <v>39</v>
      </c>
      <c r="E199" s="47" t="s">
        <v>230</v>
      </c>
      <c r="F199" s="31"/>
      <c r="G199" s="32"/>
      <c r="H199" s="33"/>
    </row>
    <row r="200" spans="1:8" ht="113.5" x14ac:dyDescent="0.25">
      <c r="A200" s="44">
        <f t="shared" si="22"/>
        <v>142</v>
      </c>
      <c r="B200" s="42" t="s">
        <v>23</v>
      </c>
      <c r="C200" s="43" t="str">
        <f t="shared" si="21"/>
        <v>1463-1470</v>
      </c>
      <c r="D200" s="44" t="s">
        <v>2</v>
      </c>
      <c r="E200" s="42" t="s">
        <v>337</v>
      </c>
      <c r="F200" s="31"/>
      <c r="G200" s="32"/>
      <c r="H200" s="33"/>
    </row>
    <row r="201" spans="1:8" ht="263.14999999999998" customHeight="1" x14ac:dyDescent="0.25">
      <c r="A201" s="44">
        <f t="shared" si="22"/>
        <v>143</v>
      </c>
      <c r="B201" s="47" t="s">
        <v>231</v>
      </c>
      <c r="C201" s="43" t="str">
        <f t="shared" si="21"/>
        <v>1471-1476</v>
      </c>
      <c r="D201" s="56" t="s">
        <v>5</v>
      </c>
      <c r="E201" s="57" t="s">
        <v>313</v>
      </c>
      <c r="F201" s="31"/>
      <c r="G201" s="32"/>
      <c r="H201" s="33"/>
    </row>
    <row r="202" spans="1:8" ht="200" x14ac:dyDescent="0.25">
      <c r="A202" s="44">
        <f t="shared" si="22"/>
        <v>144</v>
      </c>
      <c r="B202" s="47" t="s">
        <v>232</v>
      </c>
      <c r="C202" s="43">
        <f t="shared" si="21"/>
        <v>1477</v>
      </c>
      <c r="D202" s="56" t="s">
        <v>34</v>
      </c>
      <c r="E202" s="47" t="s">
        <v>314</v>
      </c>
      <c r="F202" s="31"/>
      <c r="G202" s="32"/>
      <c r="H202" s="33"/>
    </row>
    <row r="203" spans="1:8" ht="237.5" x14ac:dyDescent="0.25">
      <c r="A203" s="44">
        <f t="shared" si="22"/>
        <v>145</v>
      </c>
      <c r="B203" s="42" t="s">
        <v>224</v>
      </c>
      <c r="C203" s="43" t="str">
        <f t="shared" si="21"/>
        <v>1478-1486</v>
      </c>
      <c r="D203" s="44" t="s">
        <v>41</v>
      </c>
      <c r="E203" s="58" t="s">
        <v>315</v>
      </c>
      <c r="F203" s="31"/>
      <c r="G203" s="32"/>
      <c r="H203" s="33"/>
    </row>
    <row r="204" spans="1:8" ht="37.5" x14ac:dyDescent="0.25">
      <c r="A204" s="44">
        <f t="shared" si="22"/>
        <v>146</v>
      </c>
      <c r="B204" s="42" t="s">
        <v>316</v>
      </c>
      <c r="C204" s="43" t="str">
        <f t="shared" si="21"/>
        <v>1487-1495</v>
      </c>
      <c r="D204" s="44" t="s">
        <v>37</v>
      </c>
      <c r="E204" s="42" t="s">
        <v>17</v>
      </c>
      <c r="F204" s="31"/>
      <c r="G204" s="32"/>
      <c r="H204" s="33"/>
    </row>
    <row r="205" spans="1:8" ht="25" x14ac:dyDescent="0.25">
      <c r="A205" s="44">
        <f t="shared" si="22"/>
        <v>147</v>
      </c>
      <c r="B205" s="59" t="s">
        <v>16</v>
      </c>
      <c r="C205" s="43" t="str">
        <f t="shared" si="21"/>
        <v>1496-1595</v>
      </c>
      <c r="D205" s="44" t="s">
        <v>4</v>
      </c>
      <c r="E205" s="47" t="s">
        <v>10</v>
      </c>
      <c r="F205" s="31"/>
      <c r="G205" s="32"/>
      <c r="H205" s="33"/>
    </row>
    <row r="206" spans="1:8" ht="31" customHeight="1" collapsed="1" x14ac:dyDescent="0.25">
      <c r="A206" s="66" t="s">
        <v>186</v>
      </c>
      <c r="B206" s="67"/>
      <c r="C206" s="67"/>
      <c r="D206" s="67"/>
      <c r="E206" s="67"/>
      <c r="F206" s="31"/>
      <c r="G206" s="32"/>
      <c r="H206" s="33"/>
    </row>
    <row r="207" spans="1:8" ht="62.5" x14ac:dyDescent="0.25">
      <c r="A207" s="44">
        <f>A205+1</f>
        <v>148</v>
      </c>
      <c r="B207" s="42" t="s">
        <v>317</v>
      </c>
      <c r="C207" s="43" t="str">
        <f>IF(MID(D207,FIND("(",D207)+1,FIND(")",D207)-FIND("(",D207)-1)-1=0,RIGHT(C205,LEN(C205)-IFERROR(FIND("-",C205),0))+1,(RIGHT(C205,LEN(C205)-IFERROR(FIND("-",C205),0))+1)&amp;"-"&amp;(RIGHT(C205,LEN(C205)-IFERROR(FIND("-",C205),0))+MID(D207,FIND("(",D207)+1,FIND(")",D207)-FIND("(",D207)-1)))</f>
        <v>1596-1601</v>
      </c>
      <c r="D207" s="53" t="s">
        <v>44</v>
      </c>
      <c r="E207" s="42" t="s">
        <v>338</v>
      </c>
      <c r="F207" s="31"/>
      <c r="G207" s="32"/>
      <c r="H207" s="33"/>
    </row>
    <row r="208" spans="1:8" ht="63.5" x14ac:dyDescent="0.25">
      <c r="A208" s="44">
        <f>A207+1</f>
        <v>149</v>
      </c>
      <c r="B208" s="42" t="s">
        <v>51</v>
      </c>
      <c r="C208" s="43" t="str">
        <f>IF(MID(D208,FIND("(",D208)+1,FIND(")",D208)-FIND("(",D208)-1)-1=0,RIGHT(C207,LEN(C207)-IFERROR(FIND("-",C207),0))+1,(RIGHT(C207,LEN(C207)-IFERROR(FIND("-",C207),0))+1)&amp;"-"&amp;(RIGHT(C207,LEN(C207)-IFERROR(FIND("-",C207),0))+MID(D208,FIND("(",D208)+1,FIND(")",D208)-FIND("(",D208)-1)))</f>
        <v>1602-1607</v>
      </c>
      <c r="D208" s="53" t="s">
        <v>44</v>
      </c>
      <c r="E208" s="42" t="s">
        <v>339</v>
      </c>
      <c r="F208" s="31"/>
      <c r="G208" s="32"/>
      <c r="H208" s="33"/>
    </row>
    <row r="209" spans="1:8" ht="50" x14ac:dyDescent="0.25">
      <c r="A209" s="44">
        <f t="shared" ref="A209:A212" si="23">A208+1</f>
        <v>150</v>
      </c>
      <c r="B209" s="42" t="s">
        <v>318</v>
      </c>
      <c r="C209" s="43" t="str">
        <f t="shared" ref="C209:C212" si="24">IF(MID(D209,FIND("(",D209)+1,FIND(")",D209)-FIND("(",D209)-1)-1=0,RIGHT(C208,LEN(C208)-IFERROR(FIND("-",C208),0))+1,(RIGHT(C208,LEN(C208)-IFERROR(FIND("-",C208),0))+1)&amp;"-"&amp;(RIGHT(C208,LEN(C208)-IFERROR(FIND("-",C208),0))+MID(D209,FIND("(",D209)+1,FIND(")",D209)-FIND("(",D209)-1)))</f>
        <v>1608-1652</v>
      </c>
      <c r="D209" s="53" t="s">
        <v>45</v>
      </c>
      <c r="E209" s="42" t="s">
        <v>47</v>
      </c>
      <c r="F209" s="31"/>
      <c r="G209" s="32"/>
      <c r="H209" s="33"/>
    </row>
    <row r="210" spans="1:8" ht="62.15" customHeight="1" x14ac:dyDescent="0.25">
      <c r="A210" s="44">
        <f t="shared" si="23"/>
        <v>151</v>
      </c>
      <c r="B210" s="42" t="s">
        <v>48</v>
      </c>
      <c r="C210" s="43" t="str">
        <f t="shared" si="24"/>
        <v>1653-1656</v>
      </c>
      <c r="D210" s="53" t="s">
        <v>42</v>
      </c>
      <c r="E210" s="42" t="s">
        <v>50</v>
      </c>
      <c r="F210" s="31"/>
      <c r="G210" s="32"/>
      <c r="H210" s="33"/>
    </row>
    <row r="211" spans="1:8" ht="62.5" x14ac:dyDescent="0.25">
      <c r="A211" s="44">
        <f t="shared" si="23"/>
        <v>152</v>
      </c>
      <c r="B211" s="42" t="s">
        <v>319</v>
      </c>
      <c r="C211" s="43" t="str">
        <f t="shared" si="24"/>
        <v>1657-1702</v>
      </c>
      <c r="D211" s="53" t="s">
        <v>46</v>
      </c>
      <c r="E211" s="42" t="s">
        <v>49</v>
      </c>
      <c r="F211" s="31"/>
      <c r="G211" s="32"/>
      <c r="H211" s="33"/>
    </row>
    <row r="212" spans="1:8" ht="50" x14ac:dyDescent="0.25">
      <c r="A212" s="44">
        <f t="shared" si="23"/>
        <v>153</v>
      </c>
      <c r="B212" s="42" t="s">
        <v>201</v>
      </c>
      <c r="C212" s="43" t="str">
        <f t="shared" si="24"/>
        <v>1703-1706</v>
      </c>
      <c r="D212" s="44" t="s">
        <v>42</v>
      </c>
      <c r="E212" s="42" t="s">
        <v>340</v>
      </c>
      <c r="F212" s="31"/>
      <c r="G212" s="32"/>
      <c r="H212" s="33"/>
    </row>
    <row r="213" spans="1:8" ht="31" customHeight="1" collapsed="1" x14ac:dyDescent="0.25">
      <c r="A213" s="66" t="s">
        <v>202</v>
      </c>
      <c r="B213" s="67"/>
      <c r="C213" s="67"/>
      <c r="D213" s="67"/>
      <c r="E213" s="67"/>
      <c r="F213" s="31"/>
      <c r="G213" s="32"/>
      <c r="H213" s="33"/>
    </row>
    <row r="214" spans="1:8" ht="200" x14ac:dyDescent="0.25">
      <c r="A214" s="44">
        <f>A212+1</f>
        <v>154</v>
      </c>
      <c r="B214" s="42" t="s">
        <v>202</v>
      </c>
      <c r="C214" s="43">
        <f>IF(MID(D214,FIND("(",D214)+1,FIND(")",D214)-FIND("(",D214)-1)-1=0,RIGHT(C212,LEN(C212)-IFERROR(FIND("-",C212),0))+1,(RIGHT(C212,LEN(C212)-IFERROR(FIND("-",C212),0))+1)&amp;"-"&amp;(RIGHT(C212,LEN(C212)-IFERROR(FIND("-",C212),0))+MID(D214,FIND("(",D214)+1,FIND(")",D214)-FIND("(",D214)-1)))</f>
        <v>1707</v>
      </c>
      <c r="D214" s="53" t="s">
        <v>203</v>
      </c>
      <c r="E214" s="42" t="s">
        <v>320</v>
      </c>
      <c r="F214" s="31"/>
      <c r="G214" s="32"/>
      <c r="H214" s="33"/>
    </row>
  </sheetData>
  <mergeCells count="14">
    <mergeCell ref="A2:E2"/>
    <mergeCell ref="A3:E3"/>
    <mergeCell ref="A206:E206"/>
    <mergeCell ref="A213:E213"/>
    <mergeCell ref="A10:D10"/>
    <mergeCell ref="A23:D23"/>
    <mergeCell ref="A123:D123"/>
    <mergeCell ref="A85:D85"/>
    <mergeCell ref="A104:D104"/>
    <mergeCell ref="A48:D48"/>
    <mergeCell ref="A152:D152"/>
    <mergeCell ref="A187:D187"/>
    <mergeCell ref="A195:D195"/>
    <mergeCell ref="A148:D148"/>
  </mergeCells>
  <phoneticPr fontId="0" type="noConversion"/>
  <pageMargins left="0.39370078740157483" right="0.39370078740157483" top="0.78740157480314965" bottom="0.59055118110236227" header="0.51181102362204722" footer="0.31496062992125984"/>
  <pageSetup paperSize="9" scale="71" fitToHeight="0" orientation="landscape" r:id="rId1"/>
  <headerFooter>
    <oddHeader>&amp;L&amp;8Data specifications for the 2021-22 National Public Hospital Establishments Database Request - Establishment Level</oddHeader>
    <oddFooter>&amp;R&amp;8Page &amp;P of &amp;N</oddFooter>
  </headerFooter>
  <rowBreaks count="7" manualBreakCount="7">
    <brk id="3" max="16383" man="1"/>
    <brk id="47" max="16383" man="1"/>
    <brk id="103" max="16383" man="1"/>
    <brk id="122" max="16383" man="1"/>
    <brk id="147" max="16383" man="1"/>
    <brk id="151" max="16383" man="1"/>
    <brk id="186" max="16383" man="1"/>
  </rowBreaks>
  <colBreaks count="2" manualBreakCount="2">
    <brk id="2" max="1048575" man="1"/>
    <brk id="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GM10"/>
  <sheetViews>
    <sheetView workbookViewId="0">
      <selection sqref="A1:XFD1048576"/>
    </sheetView>
  </sheetViews>
  <sheetFormatPr defaultColWidth="8.81640625" defaultRowHeight="12.5" x14ac:dyDescent="0.25"/>
  <cols>
    <col min="1" max="1" width="1.1796875" style="2" customWidth="1"/>
    <col min="2" max="2" width="10.1796875" style="2" customWidth="1"/>
    <col min="3" max="3" width="6.1796875" style="2" bestFit="1" customWidth="1"/>
    <col min="4" max="4" width="6.1796875" style="2" customWidth="1"/>
    <col min="5" max="5" width="5" style="2" bestFit="1" customWidth="1"/>
    <col min="6" max="13" width="8.1796875" style="2" bestFit="1" customWidth="1"/>
    <col min="14" max="14" width="9.1796875" style="2" bestFit="1" customWidth="1"/>
    <col min="15" max="17" width="8.1796875" style="2" bestFit="1" customWidth="1"/>
    <col min="18" max="18" width="7.1796875" style="2" bestFit="1" customWidth="1"/>
    <col min="19" max="19" width="5.1796875" style="2" customWidth="1"/>
    <col min="20" max="20" width="5.81640625" style="2" bestFit="1" customWidth="1"/>
    <col min="21" max="21" width="5.453125" style="2" bestFit="1" customWidth="1"/>
    <col min="22" max="22" width="7.81640625" style="2" bestFit="1" customWidth="1"/>
    <col min="23" max="23" width="5.1796875" style="2" customWidth="1"/>
    <col min="24" max="24" width="6" style="2" bestFit="1" customWidth="1"/>
    <col min="25" max="25" width="5.1796875" style="2" customWidth="1"/>
    <col min="26" max="26" width="5.54296875" style="2" bestFit="1" customWidth="1"/>
    <col min="27" max="27" width="5.453125" style="2" customWidth="1"/>
    <col min="28" max="28" width="5.54296875" style="2" customWidth="1"/>
    <col min="29" max="29" width="5.1796875" style="2" customWidth="1"/>
    <col min="30" max="30" width="5" style="2" bestFit="1" customWidth="1"/>
    <col min="31" max="31" width="5.1796875" style="2" customWidth="1"/>
    <col min="32" max="32" width="6.54296875" style="2" bestFit="1" customWidth="1"/>
    <col min="33" max="33" width="5.453125" style="2" customWidth="1"/>
    <col min="34" max="34" width="9.1796875" style="2" customWidth="1"/>
    <col min="35" max="35" width="5.453125" style="2" customWidth="1"/>
    <col min="36" max="36" width="5.81640625" style="2" customWidth="1"/>
    <col min="37" max="37" width="5.453125" style="2" customWidth="1"/>
    <col min="38" max="38" width="6.81640625" style="2" customWidth="1"/>
    <col min="39" max="39" width="5.1796875" style="2" customWidth="1"/>
    <col min="40" max="40" width="6.81640625" style="2" bestFit="1" customWidth="1"/>
    <col min="41" max="41" width="5.1796875" style="2" customWidth="1"/>
    <col min="42" max="42" width="7.453125" style="2" customWidth="1"/>
    <col min="43" max="43" width="5.1796875" style="2" customWidth="1"/>
    <col min="44" max="44" width="7.453125" style="2" customWidth="1"/>
    <col min="45" max="45" width="5.1796875" style="2" customWidth="1"/>
    <col min="46" max="46" width="6.453125" style="2" customWidth="1"/>
    <col min="47" max="47" width="5.1796875" style="2" customWidth="1"/>
    <col min="48" max="48" width="6" style="2" customWidth="1"/>
    <col min="49" max="49" width="5.1796875" style="2" customWidth="1"/>
    <col min="50" max="50" width="6.81640625" style="2" bestFit="1" customWidth="1"/>
    <col min="51" max="51" width="5.1796875" style="2" customWidth="1"/>
    <col min="52" max="52" width="6.81640625" style="2" bestFit="1" customWidth="1"/>
    <col min="53" max="53" width="5.1796875" style="2" customWidth="1"/>
    <col min="54" max="54" width="4.81640625" style="2" bestFit="1" customWidth="1"/>
    <col min="55" max="55" width="5.1796875" style="2" customWidth="1"/>
    <col min="56" max="56" width="6.453125" style="2" bestFit="1" customWidth="1"/>
    <col min="57" max="57" width="5.1796875" style="2" customWidth="1"/>
    <col min="58" max="58" width="5.81640625" style="2" customWidth="1"/>
    <col min="59" max="59" width="5.1796875" style="2" customWidth="1"/>
    <col min="60" max="60" width="8" style="2" customWidth="1"/>
    <col min="61" max="61" width="5.1796875" style="2" customWidth="1"/>
    <col min="62" max="62" width="4.1796875" style="2" bestFit="1" customWidth="1"/>
    <col min="63" max="63" width="5.1796875" style="2" customWidth="1"/>
    <col min="64" max="64" width="6.1796875" style="2" customWidth="1"/>
    <col min="65" max="65" width="5.1796875" style="2" customWidth="1"/>
    <col min="66" max="66" width="6.453125" style="2" customWidth="1"/>
    <col min="67" max="67" width="5.1796875" style="2" customWidth="1"/>
    <col min="68" max="68" width="6.453125" style="2" customWidth="1"/>
    <col min="69" max="69" width="5.1796875" style="2" customWidth="1"/>
    <col min="70" max="70" width="7.453125" style="2" customWidth="1"/>
    <col min="71" max="71" width="5.1796875" style="2" customWidth="1"/>
    <col min="72" max="72" width="7.453125" style="2" customWidth="1"/>
    <col min="73" max="73" width="5.1796875" style="2" customWidth="1"/>
    <col min="74" max="74" width="8.1796875" style="2" customWidth="1"/>
    <col min="75" max="75" width="5.1796875" style="2" customWidth="1"/>
    <col min="76" max="76" width="8.1796875" style="2" customWidth="1"/>
    <col min="77" max="77" width="5.1796875" style="2" customWidth="1"/>
    <col min="78" max="78" width="13.6328125" style="2" bestFit="1" customWidth="1"/>
    <col min="79" max="79" width="13.90625" style="2" bestFit="1" customWidth="1"/>
    <col min="80" max="80" width="13.453125" style="2" bestFit="1" customWidth="1"/>
    <col min="81" max="81" width="8.81640625" style="2" bestFit="1" customWidth="1"/>
    <col min="82" max="82" width="8" style="2" bestFit="1" customWidth="1"/>
    <col min="83" max="83" width="10.36328125" style="2" bestFit="1" customWidth="1"/>
    <col min="84" max="84" width="6.36328125" style="2" bestFit="1" customWidth="1"/>
    <col min="85" max="85" width="5.90625" style="2" bestFit="1" customWidth="1"/>
    <col min="86" max="86" width="4.1796875" style="2" bestFit="1" customWidth="1"/>
    <col min="87" max="87" width="12.81640625" style="2" bestFit="1" customWidth="1"/>
    <col min="88" max="88" width="13.90625" style="2" bestFit="1" customWidth="1"/>
    <col min="89" max="89" width="12.81640625" style="2" bestFit="1" customWidth="1"/>
    <col min="90" max="90" width="9.08984375" style="2" bestFit="1" customWidth="1"/>
    <col min="91" max="91" width="8.81640625" style="2" bestFit="1" customWidth="1"/>
    <col min="92" max="92" width="11.453125" style="2" bestFit="1" customWidth="1"/>
    <col min="93" max="93" width="9" style="2" bestFit="1" customWidth="1"/>
    <col min="94" max="94" width="6.81640625" style="2" customWidth="1"/>
    <col min="95" max="95" width="4.6328125" style="2" customWidth="1"/>
    <col min="96" max="96" width="13.6328125" style="2" bestFit="1" customWidth="1"/>
    <col min="97" max="97" width="13.90625" style="2" bestFit="1" customWidth="1"/>
    <col min="98" max="98" width="13.453125" style="2" bestFit="1" customWidth="1"/>
    <col min="99" max="99" width="9.08984375" style="2" bestFit="1" customWidth="1"/>
    <col min="100" max="100" width="9.1796875" style="2" bestFit="1" customWidth="1"/>
    <col min="101" max="101" width="10.36328125" style="2" bestFit="1" customWidth="1"/>
    <col min="102" max="102" width="8.1796875" style="2" bestFit="1" customWidth="1"/>
    <col min="103" max="103" width="9.54296875" style="2" bestFit="1" customWidth="1"/>
    <col min="104" max="104" width="7.90625" style="2" bestFit="1" customWidth="1"/>
    <col min="105" max="105" width="12.81640625" style="2" bestFit="1" customWidth="1"/>
    <col min="106" max="106" width="13.90625" style="2" bestFit="1" customWidth="1"/>
    <col min="107" max="107" width="12.81640625" style="2" bestFit="1" customWidth="1"/>
    <col min="108" max="108" width="9.08984375" style="2" bestFit="1" customWidth="1"/>
    <col min="109" max="109" width="8.81640625" style="2" bestFit="1" customWidth="1"/>
    <col min="110" max="110" width="11.453125" style="2" bestFit="1" customWidth="1"/>
    <col min="111" max="111" width="9" style="2" bestFit="1" customWidth="1"/>
    <col min="112" max="112" width="6.81640625" style="2" customWidth="1"/>
    <col min="113" max="113" width="3.81640625" style="2" customWidth="1"/>
    <col min="114" max="114" width="8.1796875" style="2" customWidth="1"/>
    <col min="115" max="115" width="5.1796875" style="2" customWidth="1"/>
    <col min="116" max="116" width="6.54296875" style="2" customWidth="1"/>
    <col min="117" max="117" width="5.1796875" style="2" customWidth="1"/>
    <col min="118" max="118" width="5.81640625" style="2" bestFit="1" customWidth="1"/>
    <col min="119" max="119" width="5.1796875" style="2" customWidth="1"/>
    <col min="120" max="120" width="6.54296875" style="2" customWidth="1"/>
    <col min="121" max="121" width="5.1796875" style="2" customWidth="1"/>
    <col min="122" max="122" width="9.81640625" style="2" customWidth="1"/>
    <col min="123" max="123" width="5.1796875" style="2" customWidth="1"/>
    <col min="124" max="124" width="7.81640625" style="2" bestFit="1" customWidth="1"/>
    <col min="125" max="125" width="5.1796875" style="2" customWidth="1"/>
    <col min="126" max="126" width="10.54296875" style="2" customWidth="1"/>
    <col min="127" max="127" width="5.1796875" style="2" customWidth="1"/>
    <col min="128" max="128" width="10.81640625" style="2" customWidth="1"/>
    <col min="129" max="129" width="5.1796875" style="2" customWidth="1"/>
    <col min="130" max="130" width="8.54296875" style="2" customWidth="1"/>
    <col min="131" max="131" width="5.1796875" style="2" customWidth="1"/>
    <col min="132" max="132" width="8.1796875" style="2" customWidth="1"/>
    <col min="133" max="133" width="5.1796875" style="2" customWidth="1"/>
    <col min="134" max="134" width="7.1796875" style="2" bestFit="1" customWidth="1"/>
    <col min="135" max="135" width="5.1796875" style="2" customWidth="1"/>
    <col min="136" max="136" width="5.81640625" style="2" bestFit="1" customWidth="1"/>
    <col min="137" max="137" width="5.1796875" style="2" customWidth="1"/>
    <col min="138" max="140" width="8.81640625" style="2"/>
    <col min="141" max="141" width="7" style="2" customWidth="1"/>
    <col min="142" max="142" width="7.1796875" style="2" bestFit="1" customWidth="1"/>
    <col min="143" max="143" width="7.81640625" style="2" bestFit="1" customWidth="1"/>
    <col min="144" max="145" width="6.1796875" style="2" bestFit="1" customWidth="1"/>
    <col min="146" max="146" width="7.54296875" style="2" bestFit="1" customWidth="1"/>
    <col min="147" max="147" width="8.453125" style="2" bestFit="1" customWidth="1"/>
    <col min="148" max="148" width="8.54296875" style="2" bestFit="1" customWidth="1"/>
    <col min="149" max="149" width="8.1796875" style="2" bestFit="1" customWidth="1"/>
    <col min="150" max="150" width="8.54296875" style="2" bestFit="1" customWidth="1"/>
    <col min="151" max="151" width="6.54296875" style="2" bestFit="1" customWidth="1"/>
    <col min="152" max="152" width="8" style="2" bestFit="1" customWidth="1"/>
    <col min="153" max="154" width="8.1796875" style="2" bestFit="1" customWidth="1"/>
    <col min="155" max="155" width="6" style="2" customWidth="1"/>
    <col min="156" max="156" width="8.1796875" style="2" customWidth="1"/>
    <col min="157" max="157" width="7.1796875" style="2" bestFit="1" customWidth="1"/>
    <col min="158" max="158" width="6.453125" style="2" bestFit="1" customWidth="1"/>
    <col min="159" max="159" width="7.54296875" style="2" bestFit="1" customWidth="1"/>
    <col min="160" max="160" width="8.1796875" style="2" bestFit="1" customWidth="1"/>
    <col min="161" max="165" width="8.453125" style="2" bestFit="1" customWidth="1"/>
    <col min="166" max="166" width="8.81640625" style="2"/>
    <col min="167" max="167" width="4.81640625" style="2" bestFit="1" customWidth="1"/>
    <col min="168" max="168" width="8.453125" style="2" bestFit="1" customWidth="1"/>
    <col min="169" max="170" width="6.81640625" style="2" bestFit="1" customWidth="1"/>
    <col min="171" max="171" width="6.54296875" style="2" bestFit="1" customWidth="1"/>
    <col min="172" max="172" width="6.1796875" style="2" customWidth="1"/>
    <col min="173" max="173" width="11.81640625" style="2" customWidth="1"/>
    <col min="174" max="174" width="6.54296875" style="2" bestFit="1" customWidth="1"/>
    <col min="175" max="175" width="11.81640625" style="2" customWidth="1"/>
    <col min="176" max="177" width="8.81640625" style="2"/>
    <col min="178" max="178" width="7.1796875" style="2" bestFit="1" customWidth="1"/>
    <col min="179" max="179" width="12.1796875" style="2" bestFit="1" customWidth="1"/>
    <col min="180" max="180" width="6" style="2" customWidth="1"/>
    <col min="181" max="182" width="11.81640625" style="2" bestFit="1" customWidth="1"/>
    <col min="183" max="183" width="7.54296875" style="2" bestFit="1" customWidth="1"/>
    <col min="184" max="184" width="6.81640625" style="2" customWidth="1"/>
    <col min="185" max="185" width="8.1796875" style="2" bestFit="1" customWidth="1"/>
    <col min="186" max="186" width="8.81640625" style="2"/>
    <col min="187" max="187" width="6.81640625" style="2" bestFit="1" customWidth="1"/>
    <col min="188" max="188" width="6.54296875" style="2" customWidth="1"/>
    <col min="189" max="190" width="7.1796875" style="2" customWidth="1"/>
    <col min="191" max="191" width="6.453125" style="2" customWidth="1"/>
    <col min="192" max="192" width="6.54296875" style="2" customWidth="1"/>
    <col min="193" max="193" width="6.81640625" style="2" customWidth="1"/>
    <col min="194" max="194" width="7.453125" style="2" customWidth="1"/>
    <col min="195" max="195" width="14.453125" style="2" customWidth="1"/>
    <col min="196" max="16384" width="8.81640625" style="2"/>
  </cols>
  <sheetData>
    <row r="1" spans="2:195" s="3" customFormat="1" ht="24" customHeight="1" x14ac:dyDescent="0.25">
      <c r="B1" s="4" t="s">
        <v>208</v>
      </c>
    </row>
    <row r="2" spans="2:195" ht="61" customHeight="1" x14ac:dyDescent="0.25">
      <c r="B2" s="80" t="s">
        <v>210</v>
      </c>
      <c r="C2" s="81"/>
      <c r="D2" s="81"/>
      <c r="E2" s="81"/>
      <c r="F2" s="81"/>
      <c r="G2" s="81"/>
      <c r="H2" s="81"/>
      <c r="I2" s="81"/>
      <c r="J2" s="81"/>
      <c r="K2" s="81"/>
      <c r="L2" s="82"/>
      <c r="M2" s="5"/>
    </row>
    <row r="3" spans="2:195" ht="15.65" customHeight="1" x14ac:dyDescent="0.25">
      <c r="B3" s="83" t="s">
        <v>107</v>
      </c>
      <c r="C3" s="84"/>
      <c r="D3" s="84"/>
      <c r="E3" s="84"/>
      <c r="F3" s="84"/>
      <c r="G3" s="84"/>
      <c r="H3" s="84"/>
      <c r="I3" s="84"/>
      <c r="J3" s="84"/>
      <c r="K3" s="84"/>
      <c r="L3" s="85"/>
    </row>
    <row r="4" spans="2:195" ht="38.5" customHeight="1" x14ac:dyDescent="0.25">
      <c r="B4" s="6" t="s">
        <v>206</v>
      </c>
      <c r="C4" s="84" t="s">
        <v>211</v>
      </c>
      <c r="D4" s="84"/>
      <c r="E4" s="84"/>
      <c r="F4" s="84"/>
      <c r="G4" s="84"/>
      <c r="H4" s="84"/>
      <c r="I4" s="84"/>
      <c r="J4" s="84"/>
      <c r="K4" s="84"/>
      <c r="L4" s="85"/>
    </row>
    <row r="5" spans="2:195" ht="69.650000000000006" customHeight="1" x14ac:dyDescent="0.25">
      <c r="B5" s="7" t="s">
        <v>207</v>
      </c>
      <c r="C5" s="86" t="s">
        <v>212</v>
      </c>
      <c r="D5" s="86"/>
      <c r="E5" s="86"/>
      <c r="F5" s="86"/>
      <c r="G5" s="86"/>
      <c r="H5" s="86"/>
      <c r="I5" s="86"/>
      <c r="J5" s="86"/>
      <c r="K5" s="86"/>
      <c r="L5" s="87"/>
    </row>
    <row r="6" spans="2:195" ht="13" x14ac:dyDescent="0.25">
      <c r="B6" s="8"/>
    </row>
    <row r="7" spans="2:195" s="13" customFormat="1" ht="17.5" customHeight="1" x14ac:dyDescent="0.3">
      <c r="B7" s="9"/>
      <c r="C7" s="10"/>
      <c r="D7" s="10"/>
      <c r="E7" s="11"/>
      <c r="F7" s="75" t="s">
        <v>108</v>
      </c>
      <c r="G7" s="75"/>
      <c r="H7" s="75"/>
      <c r="I7" s="75"/>
      <c r="J7" s="75"/>
      <c r="K7" s="75"/>
      <c r="L7" s="75"/>
      <c r="M7" s="75"/>
      <c r="N7" s="75"/>
      <c r="O7" s="75"/>
      <c r="P7" s="75"/>
      <c r="Q7" s="76"/>
      <c r="R7" s="74" t="s">
        <v>109</v>
      </c>
      <c r="S7" s="75"/>
      <c r="T7" s="75"/>
      <c r="U7" s="75"/>
      <c r="V7" s="75"/>
      <c r="W7" s="75"/>
      <c r="X7" s="75"/>
      <c r="Y7" s="75"/>
      <c r="Z7" s="75"/>
      <c r="AA7" s="75"/>
      <c r="AB7" s="75"/>
      <c r="AC7" s="75"/>
      <c r="AD7" s="75"/>
      <c r="AE7" s="75"/>
      <c r="AF7" s="75"/>
      <c r="AG7" s="75"/>
      <c r="AH7" s="75"/>
      <c r="AI7" s="75"/>
      <c r="AJ7" s="75"/>
      <c r="AK7" s="75"/>
      <c r="AL7" s="75"/>
      <c r="AM7" s="75"/>
      <c r="AN7" s="75"/>
      <c r="AO7" s="76"/>
      <c r="AP7" s="74" t="s">
        <v>110</v>
      </c>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6"/>
      <c r="BZ7" s="77" t="s">
        <v>111</v>
      </c>
      <c r="CA7" s="78"/>
      <c r="CB7" s="78"/>
      <c r="CC7" s="78"/>
      <c r="CD7" s="78"/>
      <c r="CE7" s="78"/>
      <c r="CF7" s="78"/>
      <c r="CG7" s="78"/>
      <c r="CH7" s="78"/>
      <c r="CI7" s="78"/>
      <c r="CJ7" s="78"/>
      <c r="CK7" s="78"/>
      <c r="CL7" s="78"/>
      <c r="CM7" s="78"/>
      <c r="CN7" s="78"/>
      <c r="CO7" s="78"/>
      <c r="CP7" s="78"/>
      <c r="CQ7" s="79"/>
      <c r="CR7" s="77" t="s">
        <v>112</v>
      </c>
      <c r="CS7" s="78"/>
      <c r="CT7" s="78"/>
      <c r="CU7" s="78"/>
      <c r="CV7" s="78"/>
      <c r="CW7" s="78"/>
      <c r="CX7" s="78"/>
      <c r="CY7" s="78"/>
      <c r="CZ7" s="78"/>
      <c r="DA7" s="78"/>
      <c r="DB7" s="78"/>
      <c r="DC7" s="78"/>
      <c r="DD7" s="78"/>
      <c r="DE7" s="78"/>
      <c r="DF7" s="78"/>
      <c r="DG7" s="78"/>
      <c r="DH7" s="78"/>
      <c r="DI7" s="79"/>
      <c r="DJ7" s="74" t="s">
        <v>113</v>
      </c>
      <c r="DK7" s="75"/>
      <c r="DL7" s="75"/>
      <c r="DM7" s="75"/>
      <c r="DN7" s="75"/>
      <c r="DO7" s="75"/>
      <c r="DP7" s="75"/>
      <c r="DQ7" s="75"/>
      <c r="DR7" s="75"/>
      <c r="DS7" s="75"/>
      <c r="DT7" s="75"/>
      <c r="DU7" s="75"/>
      <c r="DV7" s="75"/>
      <c r="DW7" s="75"/>
      <c r="DX7" s="75"/>
      <c r="DY7" s="75"/>
      <c r="DZ7" s="75"/>
      <c r="EA7" s="75"/>
      <c r="EB7" s="75"/>
      <c r="EC7" s="75"/>
      <c r="ED7" s="75"/>
      <c r="EE7" s="75"/>
      <c r="EF7" s="75"/>
      <c r="EG7" s="76"/>
      <c r="EH7" s="74" t="s">
        <v>114</v>
      </c>
      <c r="EI7" s="75"/>
      <c r="EJ7" s="76"/>
      <c r="EK7" s="74" t="s">
        <v>40</v>
      </c>
      <c r="EL7" s="75"/>
      <c r="EM7" s="75"/>
      <c r="EN7" s="75"/>
      <c r="EO7" s="75"/>
      <c r="EP7" s="75"/>
      <c r="EQ7" s="75"/>
      <c r="ER7" s="75"/>
      <c r="ES7" s="75"/>
      <c r="ET7" s="75"/>
      <c r="EU7" s="75"/>
      <c r="EV7" s="75"/>
      <c r="EW7" s="75"/>
      <c r="EX7" s="75"/>
      <c r="EY7" s="75"/>
      <c r="EZ7" s="75"/>
      <c r="FA7" s="75"/>
      <c r="FB7" s="75"/>
      <c r="FC7" s="75"/>
      <c r="FD7" s="75"/>
      <c r="FE7" s="75"/>
      <c r="FF7" s="75"/>
      <c r="FG7" s="75"/>
      <c r="FH7" s="75"/>
      <c r="FI7" s="75"/>
      <c r="FJ7" s="75"/>
      <c r="FK7" s="75"/>
      <c r="FL7" s="75"/>
      <c r="FM7" s="75"/>
      <c r="FN7" s="75"/>
      <c r="FO7" s="75"/>
      <c r="FP7" s="75"/>
      <c r="FQ7" s="75"/>
      <c r="FR7" s="76"/>
      <c r="FS7" s="74" t="s">
        <v>168</v>
      </c>
      <c r="FT7" s="75"/>
      <c r="FU7" s="75"/>
      <c r="FV7" s="76"/>
      <c r="FW7" s="74" t="s">
        <v>173</v>
      </c>
      <c r="FX7" s="75"/>
      <c r="FY7" s="75"/>
      <c r="FZ7" s="75"/>
      <c r="GA7" s="75"/>
      <c r="GB7" s="75"/>
      <c r="GC7" s="75"/>
      <c r="GD7" s="75"/>
      <c r="GE7" s="75"/>
      <c r="GF7" s="76"/>
      <c r="GG7" s="74" t="s">
        <v>186</v>
      </c>
      <c r="GH7" s="75"/>
      <c r="GI7" s="75"/>
      <c r="GJ7" s="75"/>
      <c r="GK7" s="75"/>
      <c r="GL7" s="76"/>
      <c r="GM7" s="12" t="s">
        <v>202</v>
      </c>
    </row>
    <row r="8" spans="2:195" s="24" customFormat="1" ht="54" customHeight="1" x14ac:dyDescent="0.2">
      <c r="B8" s="14" t="s">
        <v>115</v>
      </c>
      <c r="C8" s="15" t="s">
        <v>116</v>
      </c>
      <c r="D8" s="15" t="s">
        <v>132</v>
      </c>
      <c r="E8" s="16" t="s">
        <v>38</v>
      </c>
      <c r="F8" s="15" t="s">
        <v>117</v>
      </c>
      <c r="G8" s="15" t="s">
        <v>53</v>
      </c>
      <c r="H8" s="15" t="s">
        <v>59</v>
      </c>
      <c r="I8" s="15" t="s">
        <v>118</v>
      </c>
      <c r="J8" s="15" t="s">
        <v>119</v>
      </c>
      <c r="K8" s="15" t="s">
        <v>120</v>
      </c>
      <c r="L8" s="15" t="s">
        <v>24</v>
      </c>
      <c r="M8" s="15" t="s">
        <v>121</v>
      </c>
      <c r="N8" s="15" t="s">
        <v>122</v>
      </c>
      <c r="O8" s="15" t="s">
        <v>123</v>
      </c>
      <c r="P8" s="15" t="s">
        <v>124</v>
      </c>
      <c r="Q8" s="16" t="s">
        <v>25</v>
      </c>
      <c r="R8" s="17" t="s">
        <v>60</v>
      </c>
      <c r="S8" s="18" t="s">
        <v>125</v>
      </c>
      <c r="T8" s="19" t="s">
        <v>53</v>
      </c>
      <c r="U8" s="18" t="s">
        <v>125</v>
      </c>
      <c r="V8" s="19" t="s">
        <v>59</v>
      </c>
      <c r="W8" s="18" t="s">
        <v>125</v>
      </c>
      <c r="X8" s="19" t="s">
        <v>126</v>
      </c>
      <c r="Y8" s="18" t="s">
        <v>125</v>
      </c>
      <c r="Z8" s="19" t="s">
        <v>127</v>
      </c>
      <c r="AA8" s="18" t="s">
        <v>125</v>
      </c>
      <c r="AB8" s="19" t="s">
        <v>128</v>
      </c>
      <c r="AC8" s="18" t="s">
        <v>125</v>
      </c>
      <c r="AD8" s="19" t="s">
        <v>30</v>
      </c>
      <c r="AE8" s="18" t="s">
        <v>125</v>
      </c>
      <c r="AF8" s="19" t="s">
        <v>121</v>
      </c>
      <c r="AG8" s="18" t="s">
        <v>125</v>
      </c>
      <c r="AH8" s="19" t="s">
        <v>129</v>
      </c>
      <c r="AI8" s="18" t="s">
        <v>125</v>
      </c>
      <c r="AJ8" s="19" t="s">
        <v>130</v>
      </c>
      <c r="AK8" s="18" t="s">
        <v>125</v>
      </c>
      <c r="AL8" s="19" t="s">
        <v>131</v>
      </c>
      <c r="AM8" s="18" t="s">
        <v>125</v>
      </c>
      <c r="AN8" s="19" t="s">
        <v>31</v>
      </c>
      <c r="AO8" s="18" t="s">
        <v>125</v>
      </c>
      <c r="AP8" s="17" t="s">
        <v>63</v>
      </c>
      <c r="AQ8" s="18" t="s">
        <v>125</v>
      </c>
      <c r="AR8" s="19" t="s">
        <v>64</v>
      </c>
      <c r="AS8" s="18" t="s">
        <v>125</v>
      </c>
      <c r="AT8" s="19" t="s">
        <v>66</v>
      </c>
      <c r="AU8" s="18" t="s">
        <v>125</v>
      </c>
      <c r="AV8" s="19" t="s">
        <v>68</v>
      </c>
      <c r="AW8" s="18" t="s">
        <v>125</v>
      </c>
      <c r="AX8" s="19" t="s">
        <v>69</v>
      </c>
      <c r="AY8" s="18" t="s">
        <v>125</v>
      </c>
      <c r="AZ8" s="19" t="s">
        <v>71</v>
      </c>
      <c r="BA8" s="18" t="s">
        <v>125</v>
      </c>
      <c r="BB8" s="19" t="s">
        <v>72</v>
      </c>
      <c r="BC8" s="18" t="s">
        <v>125</v>
      </c>
      <c r="BD8" s="19" t="s">
        <v>74</v>
      </c>
      <c r="BE8" s="18" t="s">
        <v>125</v>
      </c>
      <c r="BF8" s="19" t="s">
        <v>76</v>
      </c>
      <c r="BG8" s="18" t="s">
        <v>125</v>
      </c>
      <c r="BH8" s="19" t="s">
        <v>78</v>
      </c>
      <c r="BI8" s="18" t="s">
        <v>125</v>
      </c>
      <c r="BJ8" s="19" t="s">
        <v>79</v>
      </c>
      <c r="BK8" s="18" t="s">
        <v>125</v>
      </c>
      <c r="BL8" s="19" t="s">
        <v>81</v>
      </c>
      <c r="BM8" s="18" t="s">
        <v>125</v>
      </c>
      <c r="BN8" s="19" t="s">
        <v>83</v>
      </c>
      <c r="BO8" s="18" t="s">
        <v>125</v>
      </c>
      <c r="BP8" s="19" t="s">
        <v>84</v>
      </c>
      <c r="BQ8" s="18" t="s">
        <v>125</v>
      </c>
      <c r="BR8" s="19" t="s">
        <v>86</v>
      </c>
      <c r="BS8" s="18" t="s">
        <v>125</v>
      </c>
      <c r="BT8" s="19" t="s">
        <v>88</v>
      </c>
      <c r="BU8" s="18" t="s">
        <v>125</v>
      </c>
      <c r="BV8" s="19" t="s">
        <v>18</v>
      </c>
      <c r="BW8" s="18" t="s">
        <v>125</v>
      </c>
      <c r="BX8" s="19" t="s">
        <v>19</v>
      </c>
      <c r="BY8" s="18" t="s">
        <v>125</v>
      </c>
      <c r="BZ8" s="20" t="s">
        <v>328</v>
      </c>
      <c r="CA8" s="21" t="s">
        <v>329</v>
      </c>
      <c r="CB8" s="21" t="s">
        <v>330</v>
      </c>
      <c r="CC8" s="21" t="s">
        <v>226</v>
      </c>
      <c r="CD8" s="21" t="s">
        <v>227</v>
      </c>
      <c r="CE8" s="21" t="s">
        <v>331</v>
      </c>
      <c r="CF8" s="21" t="s">
        <v>90</v>
      </c>
      <c r="CG8" s="21" t="s">
        <v>91</v>
      </c>
      <c r="CH8" s="21" t="s">
        <v>92</v>
      </c>
      <c r="CI8" s="21" t="s">
        <v>214</v>
      </c>
      <c r="CJ8" s="21" t="s">
        <v>215</v>
      </c>
      <c r="CK8" s="21" t="s">
        <v>216</v>
      </c>
      <c r="CL8" s="21" t="s">
        <v>217</v>
      </c>
      <c r="CM8" s="21" t="s">
        <v>218</v>
      </c>
      <c r="CN8" s="21" t="s">
        <v>332</v>
      </c>
      <c r="CO8" s="21" t="s">
        <v>219</v>
      </c>
      <c r="CP8" s="21" t="s">
        <v>213</v>
      </c>
      <c r="CQ8" s="21" t="s">
        <v>93</v>
      </c>
      <c r="CR8" s="20" t="s">
        <v>328</v>
      </c>
      <c r="CS8" s="21" t="s">
        <v>329</v>
      </c>
      <c r="CT8" s="21" t="s">
        <v>330</v>
      </c>
      <c r="CU8" s="21" t="s">
        <v>226</v>
      </c>
      <c r="CV8" s="21" t="s">
        <v>227</v>
      </c>
      <c r="CW8" s="21" t="s">
        <v>331</v>
      </c>
      <c r="CX8" s="21" t="s">
        <v>90</v>
      </c>
      <c r="CY8" s="21" t="s">
        <v>91</v>
      </c>
      <c r="CZ8" s="21" t="s">
        <v>92</v>
      </c>
      <c r="DA8" s="21" t="s">
        <v>214</v>
      </c>
      <c r="DB8" s="21" t="s">
        <v>215</v>
      </c>
      <c r="DC8" s="21" t="s">
        <v>216</v>
      </c>
      <c r="DD8" s="21" t="s">
        <v>217</v>
      </c>
      <c r="DE8" s="21" t="s">
        <v>218</v>
      </c>
      <c r="DF8" s="21" t="s">
        <v>332</v>
      </c>
      <c r="DG8" s="21" t="s">
        <v>219</v>
      </c>
      <c r="DH8" s="21" t="s">
        <v>213</v>
      </c>
      <c r="DI8" s="22" t="s">
        <v>93</v>
      </c>
      <c r="DJ8" s="19" t="s">
        <v>94</v>
      </c>
      <c r="DK8" s="18" t="s">
        <v>125</v>
      </c>
      <c r="DL8" s="19" t="s">
        <v>95</v>
      </c>
      <c r="DM8" s="18" t="s">
        <v>125</v>
      </c>
      <c r="DN8" s="19" t="s">
        <v>96</v>
      </c>
      <c r="DO8" s="18" t="s">
        <v>125</v>
      </c>
      <c r="DP8" s="19" t="s">
        <v>97</v>
      </c>
      <c r="DQ8" s="18" t="s">
        <v>125</v>
      </c>
      <c r="DR8" s="19" t="s">
        <v>98</v>
      </c>
      <c r="DS8" s="18" t="s">
        <v>125</v>
      </c>
      <c r="DT8" s="19" t="s">
        <v>99</v>
      </c>
      <c r="DU8" s="18" t="s">
        <v>125</v>
      </c>
      <c r="DV8" s="19" t="s">
        <v>100</v>
      </c>
      <c r="DW8" s="18" t="s">
        <v>125</v>
      </c>
      <c r="DX8" s="19" t="s">
        <v>101</v>
      </c>
      <c r="DY8" s="18" t="s">
        <v>125</v>
      </c>
      <c r="DZ8" s="19" t="s">
        <v>102</v>
      </c>
      <c r="EA8" s="18" t="s">
        <v>125</v>
      </c>
      <c r="EB8" s="19" t="s">
        <v>103</v>
      </c>
      <c r="EC8" s="18" t="s">
        <v>125</v>
      </c>
      <c r="ED8" s="19" t="s">
        <v>104</v>
      </c>
      <c r="EE8" s="18" t="s">
        <v>125</v>
      </c>
      <c r="EF8" s="19" t="s">
        <v>32</v>
      </c>
      <c r="EG8" s="18" t="s">
        <v>125</v>
      </c>
      <c r="EH8" s="17" t="s">
        <v>20</v>
      </c>
      <c r="EI8" s="19" t="s">
        <v>21</v>
      </c>
      <c r="EJ8" s="23" t="s">
        <v>22</v>
      </c>
      <c r="EK8" s="17" t="s">
        <v>135</v>
      </c>
      <c r="EL8" s="19" t="s">
        <v>136</v>
      </c>
      <c r="EM8" s="19" t="s">
        <v>137</v>
      </c>
      <c r="EN8" s="19" t="s">
        <v>138</v>
      </c>
      <c r="EO8" s="19" t="s">
        <v>139</v>
      </c>
      <c r="EP8" s="19" t="s">
        <v>140</v>
      </c>
      <c r="EQ8" s="19" t="s">
        <v>141</v>
      </c>
      <c r="ER8" s="19" t="s">
        <v>142</v>
      </c>
      <c r="ES8" s="19" t="s">
        <v>143</v>
      </c>
      <c r="ET8" s="19" t="s">
        <v>144</v>
      </c>
      <c r="EU8" s="19" t="s">
        <v>145</v>
      </c>
      <c r="EV8" s="19" t="s">
        <v>146</v>
      </c>
      <c r="EW8" s="19" t="s">
        <v>147</v>
      </c>
      <c r="EX8" s="19" t="s">
        <v>148</v>
      </c>
      <c r="EY8" s="19" t="s">
        <v>149</v>
      </c>
      <c r="EZ8" s="19" t="s">
        <v>150</v>
      </c>
      <c r="FA8" s="19" t="s">
        <v>151</v>
      </c>
      <c r="FB8" s="19" t="s">
        <v>152</v>
      </c>
      <c r="FC8" s="19" t="s">
        <v>153</v>
      </c>
      <c r="FD8" s="19" t="s">
        <v>154</v>
      </c>
      <c r="FE8" s="19" t="s">
        <v>155</v>
      </c>
      <c r="FF8" s="19" t="s">
        <v>156</v>
      </c>
      <c r="FG8" s="19" t="s">
        <v>157</v>
      </c>
      <c r="FH8" s="19" t="s">
        <v>158</v>
      </c>
      <c r="FI8" s="19" t="s">
        <v>159</v>
      </c>
      <c r="FJ8" s="19" t="s">
        <v>160</v>
      </c>
      <c r="FK8" s="19" t="s">
        <v>161</v>
      </c>
      <c r="FL8" s="19" t="s">
        <v>162</v>
      </c>
      <c r="FM8" s="19" t="s">
        <v>163</v>
      </c>
      <c r="FN8" s="19" t="s">
        <v>164</v>
      </c>
      <c r="FO8" s="19" t="s">
        <v>165</v>
      </c>
      <c r="FP8" s="19" t="s">
        <v>166</v>
      </c>
      <c r="FQ8" s="19" t="s">
        <v>327</v>
      </c>
      <c r="FR8" s="23" t="s">
        <v>167</v>
      </c>
      <c r="FS8" s="17" t="s">
        <v>169</v>
      </c>
      <c r="FT8" s="19" t="s">
        <v>170</v>
      </c>
      <c r="FU8" s="19" t="s">
        <v>171</v>
      </c>
      <c r="FV8" s="23" t="s">
        <v>172</v>
      </c>
      <c r="FW8" s="17" t="s">
        <v>178</v>
      </c>
      <c r="FX8" s="18" t="s">
        <v>125</v>
      </c>
      <c r="FY8" s="19" t="s">
        <v>176</v>
      </c>
      <c r="FZ8" s="19" t="s">
        <v>177</v>
      </c>
      <c r="GA8" s="19" t="s">
        <v>23</v>
      </c>
      <c r="GB8" s="19" t="s">
        <v>174</v>
      </c>
      <c r="GC8" s="19" t="s">
        <v>175</v>
      </c>
      <c r="GD8" s="19" t="s">
        <v>179</v>
      </c>
      <c r="GE8" s="19" t="s">
        <v>11</v>
      </c>
      <c r="GF8" s="23" t="s">
        <v>16</v>
      </c>
      <c r="GG8" s="17" t="s">
        <v>180</v>
      </c>
      <c r="GH8" s="19" t="s">
        <v>181</v>
      </c>
      <c r="GI8" s="19" t="s">
        <v>182</v>
      </c>
      <c r="GJ8" s="19" t="s">
        <v>183</v>
      </c>
      <c r="GK8" s="19" t="s">
        <v>184</v>
      </c>
      <c r="GL8" s="23" t="s">
        <v>185</v>
      </c>
      <c r="GM8" s="12" t="s">
        <v>202</v>
      </c>
    </row>
    <row r="9" spans="2:195" s="1" customFormat="1" x14ac:dyDescent="0.25">
      <c r="B9" s="25">
        <v>110000001</v>
      </c>
      <c r="C9" s="25">
        <v>101</v>
      </c>
      <c r="D9" s="25">
        <v>1</v>
      </c>
      <c r="E9" s="25"/>
      <c r="F9" s="25" t="s">
        <v>187</v>
      </c>
      <c r="G9" s="25" t="s">
        <v>187</v>
      </c>
      <c r="H9" s="25" t="s">
        <v>187</v>
      </c>
      <c r="I9" s="25" t="s">
        <v>187</v>
      </c>
      <c r="J9" s="25" t="s">
        <v>187</v>
      </c>
      <c r="K9" s="25" t="s">
        <v>187</v>
      </c>
      <c r="L9" s="25" t="s">
        <v>188</v>
      </c>
      <c r="M9" s="25" t="s">
        <v>187</v>
      </c>
      <c r="N9" s="25" t="s">
        <v>187</v>
      </c>
      <c r="O9" s="25" t="s">
        <v>187</v>
      </c>
      <c r="P9" s="25" t="s">
        <v>187</v>
      </c>
      <c r="Q9" s="25" t="s">
        <v>189</v>
      </c>
    </row>
    <row r="10" spans="2:195" s="1" customFormat="1" x14ac:dyDescent="0.25">
      <c r="B10" s="25">
        <v>110000002</v>
      </c>
      <c r="C10" s="25">
        <v>101</v>
      </c>
      <c r="D10" s="25">
        <v>1</v>
      </c>
      <c r="E10" s="25"/>
      <c r="F10" s="25" t="s">
        <v>187</v>
      </c>
      <c r="G10" s="25" t="s">
        <v>187</v>
      </c>
      <c r="H10" s="25" t="s">
        <v>187</v>
      </c>
      <c r="I10" s="25" t="s">
        <v>187</v>
      </c>
      <c r="J10" s="25" t="s">
        <v>187</v>
      </c>
      <c r="K10" s="25" t="s">
        <v>187</v>
      </c>
      <c r="L10" s="25" t="s">
        <v>188</v>
      </c>
      <c r="M10" s="25" t="s">
        <v>187</v>
      </c>
      <c r="N10" s="25" t="s">
        <v>187</v>
      </c>
      <c r="O10" s="25" t="s">
        <v>187</v>
      </c>
      <c r="P10" s="25" t="s">
        <v>187</v>
      </c>
      <c r="Q10" s="25" t="s">
        <v>189</v>
      </c>
      <c r="BZ10" s="2"/>
      <c r="CA10" s="2"/>
      <c r="CB10" s="2"/>
      <c r="CC10" s="2"/>
      <c r="CD10" s="2"/>
      <c r="CE10" s="2"/>
      <c r="CF10" s="2"/>
      <c r="CG10" s="2"/>
      <c r="CH10" s="2"/>
      <c r="CI10" s="2"/>
    </row>
  </sheetData>
  <mergeCells count="15">
    <mergeCell ref="R7:AO7"/>
    <mergeCell ref="B2:L2"/>
    <mergeCell ref="B3:L3"/>
    <mergeCell ref="C4:L4"/>
    <mergeCell ref="C5:L5"/>
    <mergeCell ref="F7:Q7"/>
    <mergeCell ref="EK7:FR7"/>
    <mergeCell ref="FS7:FV7"/>
    <mergeCell ref="FW7:GF7"/>
    <mergeCell ref="GG7:GL7"/>
    <mergeCell ref="AP7:BY7"/>
    <mergeCell ref="BZ7:CQ7"/>
    <mergeCell ref="CR7:DI7"/>
    <mergeCell ref="DJ7:EG7"/>
    <mergeCell ref="EH7:EJ7"/>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Establishment level data specs</vt:lpstr>
      <vt:lpstr>Example data file</vt:lpstr>
      <vt:lpstr>'Establishment level data specs'!Print_Titles</vt:lpstr>
    </vt:vector>
  </TitlesOfParts>
  <Company>DHA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laokim</dc:creator>
  <cp:lastModifiedBy>Cheng, Kelly</cp:lastModifiedBy>
  <cp:lastPrinted>2022-03-23T11:16:18Z</cp:lastPrinted>
  <dcterms:created xsi:type="dcterms:W3CDTF">2005-08-27T01:38:06Z</dcterms:created>
  <dcterms:modified xsi:type="dcterms:W3CDTF">2022-05-13T00:43:35Z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DocType">
    <vt:lpwstr>NTSAVE</vt:lpwstr>
  </property>
</Properties>
</file>