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showInkAnnotation="0" codeName="ThisWorkbook" autoCompressPictures="0"/>
  <mc:AlternateContent xmlns:mc="http://schemas.openxmlformats.org/markup-compatibility/2006">
    <mc:Choice Requires="x15">
      <x15ac:absPath xmlns:x15ac="http://schemas.microsoft.com/office/spreadsheetml/2010/11/ac" url="http://projects.aihw.gov.au/PRJ01986/Publications/2023 release/Archived data tables and report/10 June 2022 release/"/>
    </mc:Choice>
  </mc:AlternateContent>
  <xr:revisionPtr revIDLastSave="0" documentId="13_ncr:1_{FF6A2CE3-C0F7-4093-849C-D15F19400BA1}" xr6:coauthVersionLast="47" xr6:coauthVersionMax="47" xr10:uidLastSave="{00000000-0000-0000-0000-000000000000}"/>
  <bookViews>
    <workbookView xWindow="-120" yWindow="-120" windowWidth="38640" windowHeight="21240" xr2:uid="{00000000-000D-0000-FFFF-FFFF00000000}"/>
  </bookViews>
  <sheets>
    <sheet name="Contents" sheetId="1" r:id="rId1"/>
    <sheet name="Explanatory notes" sheetId="2" r:id="rId2"/>
    <sheet name="Table S4.1" sheetId="3" r:id="rId3"/>
    <sheet name="Table S4.2" sheetId="4" r:id="rId4"/>
    <sheet name="Table S4.3" sheetId="5" r:id="rId5"/>
    <sheet name="Table S4.4" sheetId="6" r:id="rId6"/>
    <sheet name="Table S4.5" sheetId="7" r:id="rId7"/>
    <sheet name="Table S4.6" sheetId="8" r:id="rId8"/>
    <sheet name="Table S4.7" sheetId="9" r:id="rId9"/>
    <sheet name="Table S4.8" sheetId="10" r:id="rId10"/>
    <sheet name="Table S4.9" sheetId="11" r:id="rId11"/>
    <sheet name="Table S4.10" sheetId="12" r:id="rId12"/>
    <sheet name="Table S4.11" sheetId="13" r:id="rId13"/>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48" i="2" l="1"/>
  <c r="A347" i="2"/>
  <c r="A346" i="2"/>
  <c r="A345" i="2"/>
  <c r="A344" i="2"/>
  <c r="A343" i="2"/>
  <c r="A342" i="2"/>
  <c r="A341" i="2"/>
  <c r="A340" i="2"/>
  <c r="A339" i="2"/>
  <c r="A338" i="2"/>
  <c r="A337" i="2"/>
  <c r="A336" i="2"/>
  <c r="A335" i="2"/>
  <c r="A334" i="2"/>
  <c r="A333" i="2"/>
  <c r="A332" i="2"/>
  <c r="A331" i="2"/>
  <c r="A330" i="2"/>
  <c r="A329" i="2"/>
  <c r="A328" i="2"/>
  <c r="A327" i="2"/>
  <c r="A6" i="2"/>
  <c r="A33" i="1"/>
  <c r="A32" i="1"/>
  <c r="A31" i="1"/>
  <c r="A30" i="1"/>
  <c r="A29" i="1"/>
  <c r="A28" i="1"/>
  <c r="A27" i="1"/>
  <c r="A26" i="1"/>
  <c r="A25" i="1"/>
  <c r="A24" i="1"/>
  <c r="A23" i="1"/>
</calcChain>
</file>

<file path=xl/sharedStrings.xml><?xml version="1.0" encoding="utf-8"?>
<sst xmlns="http://schemas.openxmlformats.org/spreadsheetml/2006/main" count="3679" uniqueCount="463">
  <si>
    <t/>
  </si>
  <si>
    <t>Aboriginal and Torres Strait Islander specific primary health care: results from the OSR and nKPI collections</t>
  </si>
  <si>
    <r>
      <t>These tables supplement the web report,</t>
    </r>
    <r>
      <rPr>
        <i/>
        <sz val="11"/>
        <color rgb="FF000000"/>
        <rFont val="Arial"/>
      </rPr>
      <t> Aboriginal and Torres Strait Islander specific primary health care: results from the OSR and nKPI collections.</t>
    </r>
  </si>
  <si>
    <t>Data presented here should be interpreted with the data quality and contextual information provided in the Explanatory notes tab, in the Technical appendix of the main report, and in the data quality statement available on the AIHW's METeOR website.</t>
  </si>
  <si>
    <t>There is the potential for minor revisions of data in this report. Please check the online version at &lt;www.aihw.gov.au&gt; for any amendments.</t>
  </si>
  <si>
    <t>Table of contents</t>
  </si>
  <si>
    <t>Explanatory notes</t>
  </si>
  <si>
    <t>This page contains information to aid in the interpretation of data, and should be used in conjunction with the Technical notes contained</t>
  </si>
  <si>
    <t>in the accompanying report</t>
  </si>
  <si>
    <r>
      <rPr>
        <b/>
        <sz val="10"/>
        <color rgb="FF000000"/>
        <rFont val="Palatino Linotype"/>
      </rPr>
      <t>Number of organisations included in analysis, by indicator, June 2017–December 2021</t>
    </r>
  </si>
  <si>
    <t>Indicator</t>
  </si>
  <si>
    <t>June
2017</t>
  </si>
  <si>
    <t>December
2017</t>
  </si>
  <si>
    <t>June
2018</t>
  </si>
  <si>
    <t>December
2018</t>
  </si>
  <si>
    <t>June
2019</t>
  </si>
  <si>
    <t>December
2019</t>
  </si>
  <si>
    <t>June
2020</t>
  </si>
  <si>
    <t>December
2020</t>
  </si>
  <si>
    <t>June
2021</t>
  </si>
  <si>
    <t>December
2021</t>
  </si>
  <si>
    <r>
      <rPr>
        <b/>
        <sz val="8"/>
        <color rgb="FF000000"/>
        <rFont val="Arial"/>
      </rPr>
      <t>PI13:</t>
    </r>
    <r>
      <rPr>
        <sz val="8"/>
        <color rgb="FF000000"/>
        <rFont val="Arial"/>
      </rPr>
      <t> Antenatal visit timing</t>
    </r>
  </si>
  <si>
    <r>
      <rPr>
        <b/>
        <sz val="8"/>
        <color rgb="FF000000"/>
        <rFont val="Arial"/>
      </rPr>
      <t>PI01:</t>
    </r>
    <r>
      <rPr>
        <sz val="8"/>
        <color rgb="FF000000"/>
        <rFont val="Arial"/>
      </rPr>
      <t> Birthweight recorded</t>
    </r>
  </si>
  <si>
    <r>
      <rPr>
        <b/>
        <sz val="8"/>
        <color rgb="FF000000"/>
        <rFont val="Arial"/>
      </rPr>
      <t>PI02:</t>
    </r>
    <r>
      <rPr>
        <sz val="8"/>
        <color rgb="FF000000"/>
        <rFont val="Arial"/>
      </rPr>
      <t> Birthweight result</t>
    </r>
  </si>
  <si>
    <r>
      <rPr>
        <b/>
        <sz val="8"/>
        <color rgb="FF000000"/>
        <rFont val="Arial"/>
      </rPr>
      <t>PI11:</t>
    </r>
    <r>
      <rPr>
        <sz val="8"/>
        <color rgb="FF000000"/>
        <rFont val="Arial"/>
      </rPr>
      <t> Smoking status of women who gave birth in</t>
    </r>
    <r>
      <rPr>
        <sz val="8"/>
        <color rgb="FF000000"/>
        <rFont val="Arial"/>
      </rPr>
      <t>the previous 12 months</t>
    </r>
  </si>
  <si>
    <r>
      <rPr>
        <b/>
        <sz val="8"/>
        <color rgb="FF000000"/>
        <rFont val="Arial"/>
      </rPr>
      <t>PI03:</t>
    </r>
    <r>
      <rPr>
        <sz val="8"/>
        <color rgb="FF000000"/>
        <rFont val="Arial"/>
      </rPr>
      <t> Indigenous health assessment—child</t>
    </r>
  </si>
  <si>
    <r>
      <rPr>
        <b/>
        <sz val="8"/>
        <color rgb="FF000000"/>
        <rFont val="Arial"/>
      </rPr>
      <t>PI09:</t>
    </r>
    <r>
      <rPr>
        <sz val="8"/>
        <color rgb="FF000000"/>
        <rFont val="Arial"/>
      </rPr>
      <t> Smoking status recorded</t>
    </r>
  </si>
  <si>
    <r>
      <rPr>
        <b/>
        <sz val="8"/>
        <color rgb="FF000000"/>
        <rFont val="Arial"/>
      </rPr>
      <t>PI10:</t>
    </r>
    <r>
      <rPr>
        <sz val="8"/>
        <color rgb="FF000000"/>
        <rFont val="Arial"/>
      </rPr>
      <t> Smoking status result</t>
    </r>
  </si>
  <si>
    <r>
      <rPr>
        <b/>
        <sz val="8"/>
        <color rgb="FF000000"/>
        <rFont val="Arial"/>
      </rPr>
      <t>PI16:</t>
    </r>
    <r>
      <rPr>
        <sz val="8"/>
        <color rgb="FF000000"/>
        <rFont val="Arial"/>
      </rPr>
      <t> Alcohol consumption recorded</t>
    </r>
  </si>
  <si>
    <r>
      <rPr>
        <b/>
        <sz val="8"/>
        <color rgb="FF000000"/>
        <rFont val="Arial"/>
      </rPr>
      <t>PI17:</t>
    </r>
    <r>
      <rPr>
        <sz val="8"/>
        <color rgb="FF000000"/>
        <rFont val="Arial"/>
      </rPr>
      <t> AUDIT-C result</t>
    </r>
  </si>
  <si>
    <r>
      <rPr>
        <b/>
        <sz val="8"/>
        <color rgb="FF000000"/>
        <rFont val="Arial"/>
      </rPr>
      <t>PI03:</t>
    </r>
    <r>
      <rPr>
        <sz val="8"/>
        <color rgb="FF000000"/>
        <rFont val="Arial"/>
      </rPr>
      <t> Indigenous health assessment—adult</t>
    </r>
  </si>
  <si>
    <r>
      <rPr>
        <b/>
        <sz val="8"/>
        <color rgb="FF000000"/>
        <rFont val="Arial"/>
      </rPr>
      <t>PI20:</t>
    </r>
    <r>
      <rPr>
        <sz val="8"/>
        <color rgb="FF000000"/>
        <rFont val="Arial"/>
      </rPr>
      <t> CVD Risk factors recorded</t>
    </r>
  </si>
  <si>
    <r>
      <rPr>
        <b/>
        <sz val="8"/>
        <color rgb="FF000000"/>
        <rFont val="Arial"/>
      </rPr>
      <t>PI21:</t>
    </r>
    <r>
      <rPr>
        <sz val="8"/>
        <color rgb="FF000000"/>
        <rFont val="Arial"/>
      </rPr>
      <t> CVD risk assessment result</t>
    </r>
  </si>
  <si>
    <r>
      <rPr>
        <b/>
        <sz val="8"/>
        <color rgb="FF000000"/>
        <rFont val="Arial"/>
      </rPr>
      <t>PI22:</t>
    </r>
    <r>
      <rPr>
        <sz val="8"/>
        <color rgb="FF000000"/>
        <rFont val="Arial"/>
      </rPr>
      <t> Cervical screening</t>
    </r>
  </si>
  <si>
    <r>
      <rPr>
        <b/>
        <sz val="8"/>
        <color rgb="FF000000"/>
        <rFont val="Arial"/>
      </rPr>
      <t>PI14:</t>
    </r>
    <r>
      <rPr>
        <sz val="8"/>
        <color rgb="FF000000"/>
        <rFont val="Arial"/>
      </rPr>
      <t> Immunised against influenza</t>
    </r>
  </si>
  <si>
    <r>
      <rPr>
        <b/>
        <sz val="8"/>
        <color rgb="FF000000"/>
        <rFont val="Arial"/>
      </rPr>
      <t>PI12:</t>
    </r>
    <r>
      <rPr>
        <sz val="8"/>
        <color rgb="FF000000"/>
        <rFont val="Arial"/>
      </rPr>
      <t> BMI result</t>
    </r>
  </si>
  <si>
    <r>
      <rPr>
        <b/>
        <sz val="8"/>
        <color rgb="FF000000"/>
        <rFont val="Arial"/>
      </rPr>
      <t>PI07:</t>
    </r>
    <r>
      <rPr>
        <sz val="8"/>
        <color rgb="FF000000"/>
        <rFont val="Arial"/>
      </rPr>
      <t> GP/Chronic Disease Management</t>
    </r>
    <r>
      <rPr>
        <sz val="8"/>
        <color rgb="FF000000"/>
        <rFont val="Arial"/>
      </rPr>
      <t>Plan—clients with type 2 diabetes</t>
    </r>
  </si>
  <si>
    <r>
      <rPr>
        <b/>
        <sz val="8"/>
        <color rgb="FF000000"/>
        <rFont val="Arial"/>
      </rPr>
      <t>PI23:</t>
    </r>
    <r>
      <rPr>
        <sz val="8"/>
        <color rgb="FF000000"/>
        <rFont val="Arial"/>
      </rPr>
      <t> Blood pressure recorded—clients with type</t>
    </r>
    <r>
      <rPr>
        <sz val="8"/>
        <color rgb="FF000000"/>
        <rFont val="Arial"/>
      </rPr>
      <t>2 diabetes</t>
    </r>
  </si>
  <si>
    <r>
      <rPr>
        <b/>
        <sz val="8"/>
        <color rgb="FF000000"/>
        <rFont val="Arial"/>
      </rPr>
      <t>PI24:</t>
    </r>
    <r>
      <rPr>
        <sz val="8"/>
        <color rgb="FF000000"/>
        <rFont val="Arial"/>
      </rPr>
      <t> Blood pressure 130/80 mmHg or</t>
    </r>
    <r>
      <rPr>
        <sz val="8"/>
        <color rgb="FF000000"/>
        <rFont val="Arial"/>
      </rPr>
      <t>less—clients with type 2 diabetes</t>
    </r>
  </si>
  <si>
    <r>
      <rPr>
        <b/>
        <sz val="8"/>
        <color rgb="FF000000"/>
        <rFont val="Arial"/>
      </rPr>
      <t>PI05:</t>
    </r>
    <r>
      <rPr>
        <sz val="8"/>
        <color rgb="FF000000"/>
        <rFont val="Arial"/>
      </rPr>
      <t> HbA1c result recorded</t>
    </r>
  </si>
  <si>
    <r>
      <rPr>
        <b/>
        <sz val="8"/>
        <color rgb="FF000000"/>
        <rFont val="Arial"/>
      </rPr>
      <t>PI06:</t>
    </r>
    <r>
      <rPr>
        <sz val="8"/>
        <color rgb="FF000000"/>
        <rFont val="Arial"/>
      </rPr>
      <t> HbA1c result—clients with type 2 diabetes</t>
    </r>
  </si>
  <si>
    <r>
      <rPr>
        <b/>
        <sz val="8"/>
        <color rgb="FF000000"/>
        <rFont val="Arial"/>
      </rPr>
      <t>PI18:</t>
    </r>
    <r>
      <rPr>
        <sz val="8"/>
        <color rgb="FF000000"/>
        <rFont val="Arial"/>
      </rPr>
      <t> Kidney function test—clients with type 2</t>
    </r>
    <r>
      <rPr>
        <sz val="8"/>
        <color rgb="FF000000"/>
        <rFont val="Arial"/>
      </rPr>
      <t>diabetes</t>
    </r>
  </si>
  <si>
    <t>n.p.</t>
  </si>
  <si>
    <t>n.a.</t>
  </si>
  <si>
    <r>
      <rPr>
        <b/>
        <sz val="8"/>
        <color rgb="FF000000"/>
        <rFont val="Arial"/>
      </rPr>
      <t>PI18:</t>
    </r>
    <r>
      <rPr>
        <sz val="8"/>
        <color rgb="FF000000"/>
        <rFont val="Arial"/>
      </rPr>
      <t> Kidney function test—clients with CVD</t>
    </r>
  </si>
  <si>
    <r>
      <rPr>
        <b/>
        <sz val="8"/>
        <color rgb="FF000000"/>
        <rFont val="Arial"/>
      </rPr>
      <t>PI19:</t>
    </r>
    <r>
      <rPr>
        <sz val="8"/>
        <color rgb="FF000000"/>
        <rFont val="Arial"/>
      </rPr>
      <t> eGFR test results—clients with type 2</t>
    </r>
    <r>
      <rPr>
        <sz val="8"/>
        <color rgb="FF000000"/>
        <rFont val="Arial"/>
      </rPr>
      <t>diabetes</t>
    </r>
  </si>
  <si>
    <r>
      <rPr>
        <b/>
        <sz val="8"/>
        <color rgb="FF000000"/>
        <rFont val="Arial"/>
      </rPr>
      <t>PI19:</t>
    </r>
    <r>
      <rPr>
        <sz val="8"/>
        <color rgb="FF000000"/>
        <rFont val="Arial"/>
      </rPr>
      <t> eGFR test results—clients with CVD</t>
    </r>
  </si>
  <si>
    <r>
      <rPr>
        <b/>
        <sz val="8"/>
        <color rgb="FF000000"/>
        <rFont val="Arial"/>
      </rPr>
      <t>PI19:</t>
    </r>
    <r>
      <rPr>
        <sz val="8"/>
        <color rgb="FF000000"/>
        <rFont val="Arial"/>
      </rPr>
      <t> ACR test results of clients with: type 2</t>
    </r>
    <r>
      <rPr>
        <sz val="8"/>
        <color rgb="FF000000"/>
        <rFont val="Arial"/>
      </rPr>
      <t>diabetes</t>
    </r>
  </si>
  <si>
    <r>
      <rPr>
        <i/>
        <sz val="7"/>
        <color rgb="FF000000"/>
        <rFont val="Arial"/>
      </rPr>
      <t>Source: </t>
    </r>
    <r>
      <rPr>
        <sz val="7"/>
        <color rgb="FF000000"/>
        <rFont val="Arial"/>
      </rPr>
      <t>AIHW analysis of nKPI data collection.</t>
    </r>
  </si>
  <si>
    <t>The nKPIs, like performance indicator systems generally, are useful but imperfect measures of system</t>
  </si>
  <si>
    <t>characteristics that are agreed to be important. To maximise their usefulness, data users need to</t>
  </si>
  <si>
    <t>understand where and how the nKPI data might depart from the reality that the indicators are trying to</t>
  </si>
  <si>
    <t>measure. The following issues should be considered when interpreting the data presented:</t>
  </si>
  <si>
    <r>
      <rPr>
        <b/>
        <sz val="14"/>
        <color rgb="FF000000"/>
        <rFont val="Arial"/>
      </rPr>
      <t>Indicator changes</t>
    </r>
  </si>
  <si>
    <r>
      <rPr>
        <b/>
        <sz val="11"/>
        <color rgb="FF000000"/>
        <rFont val="Arial"/>
      </rPr>
      <t>Prior to June 2018,</t>
    </r>
    <r>
      <rPr>
        <sz val="11"/>
        <color rgb="FF000000"/>
        <rFont val="Arial"/>
      </rPr>
      <t> PI22 (cervical screening) was defined as the proportion of Indigenous regular clients aged</t>
    </r>
  </si>
  <si>
    <t>20–69 who have not had a hysterectomy and who had a Papanicolaou smear (Pap test) in the previous 2, 3</t>
  </si>
  <si>
    <t>or 5 years. From June 2018, this was adjusted, with some exceptions, to align with revised requirements</t>
  </si>
  <si>
    <t>under the National Cervical Screening Program (NCSP) (where the Pap test was replaced by the human</t>
  </si>
  <si>
    <t>papillomavirus (HPV test) and the screening age was adjusted). The exceptions are related to the transitional</t>
  </si>
  <si>
    <t>period until all women could be expected to have moved across to the new requirements under the NCPS.</t>
  </si>
  <si>
    <t>The key changes from June 2018 are that:</t>
  </si>
  <si>
    <t>●    data include clients who had either a Papanicolaou smear (Pap test) conducted prior to 1 December 2017</t>
  </si>
  <si>
    <t>       or a human papillomavirus (HPV test) conducted from 1 December 2017</t>
  </si>
  <si>
    <t>●    the age range was revised to 20–74 to accommodate the former reporting age range (20–69) and the new</t>
  </si>
  <si>
    <t>       age range (25–74)</t>
  </si>
  <si>
    <t>●    the HPV test can be based on a sample collected by a health practitioner or on a self-collected sample.</t>
  </si>
  <si>
    <r>
      <rPr>
        <b/>
        <sz val="11"/>
        <color rgb="FF000000"/>
        <rFont val="Arial"/>
      </rPr>
      <t>From December 2020,</t>
    </r>
    <r>
      <rPr>
        <sz val="11"/>
        <color rgb="FF000000"/>
        <rFont val="Arial"/>
      </rPr>
      <t> changes were made to four indicators (PI03, PI07, PI14 and PI22) and one was retired (PI08).</t>
    </r>
  </si>
  <si>
    <t>These changes are as follows:</t>
  </si>
  <si>
    <t>●    PI03 Indigenous health assessments: addition of the 5–14 age group and disaggregation by sex for children, addition</t>
  </si>
  <si>
    <t>      of the 15–24 age group for adults, and changes to MBS items included. MBS items collected are now:</t>
  </si>
  <si>
    <t>        —   In-person MBS items: 715 and 228</t>
  </si>
  <si>
    <t>        —   Telehealth MBS items: 92004, 92016, 92011 and 92023.</t>
  </si>
  <si>
    <t>●    PI07 Chronic Disease Management Plan: changes to MBS items included. MBS items collected are now:</t>
  </si>
  <si>
    <t>        —   In-person MBS items: 721 and 229</t>
  </si>
  <si>
    <t>        —   Telehealth MBS items: 92024, 92068, 92055, and 92099.</t>
  </si>
  <si>
    <t>●    PI08 Team Care Arrangement: this indicator has been retired and is no longer collected.</t>
  </si>
  <si>
    <t>●    PI14 Immunised against influenza: now includes all ages from 6 months onwards.</t>
  </si>
  <si>
    <t>●    PI22 Cervical screening: screening method changed to include HPV tests only, age range changed to 25–74,</t>
  </si>
  <si>
    <t>      and time interval for accepted tests changed to be within the previous 5 years or where the test occurred on or</t>
  </si>
  <si>
    <t>      after 01 December 2017.</t>
  </si>
  <si>
    <r>
      <rPr>
        <b/>
        <sz val="11"/>
        <color rgb="FF000000"/>
        <rFont val="Arial"/>
      </rPr>
      <t>From June 2021,</t>
    </r>
    <r>
      <rPr>
        <sz val="11"/>
        <color rgb="FF000000"/>
        <rFont val="Arial"/>
      </rPr>
      <t> changes were made to seven indicators (PI01, PI02, PI09, PI10, PI11, PI13 and PI24) and one</t>
    </r>
  </si>
  <si>
    <t>was retired (PI04). These changes are as follows:</t>
  </si>
  <si>
    <t>●    PI01 Birthweight recorded: adjusted to include only babies born in the previous 12 months who had more than one visit.</t>
  </si>
  <si>
    <t>●    PI02 Birthweight result: adjusted to include only babies born in the previous 12 months who had more than</t>
  </si>
  <si>
    <t>      one visit and multiple births are now included.</t>
  </si>
  <si>
    <t>●    PI04 Child immunisation: this indicator has been retired and is no longer collected.</t>
  </si>
  <si>
    <t>●    PI09 Smoking status recorded: addition of the 11–14 age group.</t>
  </si>
  <si>
    <t>●    PI10 Smoking status result: addition of the 11–14 age group.</t>
  </si>
  <si>
    <t>●    PI11 Smoking status of women who gave birth within the previous 12 months: adjusted to include only the</t>
  </si>
  <si>
    <t>      latest smoking status recorded prior to the completion of the latest pregnancy. Age groups changed to be</t>
  </si>
  <si>
    <t>      'less than 20', '20–34' and '35 and older'.</t>
  </si>
  <si>
    <t>●    PI13 First antenatal visit: gestational age at first visit changed to 'before 11 weeks', '11–13 weeks',</t>
  </si>
  <si>
    <t>      '14–19 weeks' and '20 weeks or later'.</t>
  </si>
  <si>
    <t>●    PI24 Blood pressure result: target blood pressure value changed to 'less than or equal to 140/90mmHg'.</t>
  </si>
  <si>
    <r>
      <rPr>
        <b/>
        <sz val="11"/>
        <color rgb="FF000000"/>
        <rFont val="Arial"/>
      </rPr>
      <t>From December 2021,</t>
    </r>
    <r>
      <rPr>
        <sz val="11"/>
        <color rgb="FF000000"/>
        <rFont val="Arial"/>
      </rPr>
      <t> changes were made to one indicator (PI12), two indicators were not collected while modifications</t>
    </r>
  </si>
  <si>
    <t>are made (PI18 and PI19) and one was retired (PI15). These changes are as follows:</t>
  </si>
  <si>
    <t>●    PI12 Body Mass Index: addition of the 18–24 age group and addition of the BMI categories ‘underweight (&lt;18.50)’,</t>
  </si>
  <si>
    <t>      ‘normal weight (18.50–24.99)’ and ‘not calculated’.</t>
  </si>
  <si>
    <r>
      <rPr>
        <b/>
        <sz val="14"/>
        <color rgb="FF000000"/>
        <rFont val="Arial"/>
      </rPr>
      <t>Consistency of regular clients</t>
    </r>
  </si>
  <si>
    <t>All of the nKPIs, except the 2 birthweight indicators, use the regular client definition (see Glossary in associated report).</t>
  </si>
  <si>
    <t>However, how it is applied varies:</t>
  </si>
  <si>
    <t>●    starting from the June 2018 collection, the definition of a regular client excludes deceased patients</t>
  </si>
  <si>
    <t>●    the concept of a visit varies within clinical information systems (CIS)</t>
  </si>
  <si>
    <t>●    there are various scenarios where a client would or would not be considered a regular client, for example:</t>
  </si>
  <si>
    <t>        —   some clients might have another primary health care organisation as their primary place of care</t>
  </si>
  <si>
    <t>        —   some clients might be transient and stay in a community only temporarily</t>
  </si>
  <si>
    <t>        —   clients might access different health care organisations in the same general location, and might not use</t>
  </si>
  <si>
    <t>        the same organisation consistently.</t>
  </si>
  <si>
    <t>For more information see the Technical appendix in AIHW 2020.</t>
  </si>
  <si>
    <r>
      <rPr>
        <b/>
        <sz val="14"/>
        <color rgb="FF000000"/>
        <rFont val="Arial"/>
      </rPr>
      <t>Data exclusions</t>
    </r>
  </si>
  <si>
    <r>
      <rPr>
        <i/>
        <sz val="13"/>
        <color rgb="FF000000"/>
        <rFont val="Arial"/>
      </rPr>
      <t>General issues</t>
    </r>
  </si>
  <si>
    <r>
      <rPr>
        <b/>
        <sz val="11"/>
        <color rgb="FF000000"/>
        <rFont val="Arial"/>
      </rPr>
      <t>For organisations using MMEx</t>
    </r>
    <r>
      <rPr>
        <sz val="11"/>
        <color rgb="FF000000"/>
        <rFont val="Arial"/>
      </rPr>
      <t> data quality issues were identified which affected data submitted in</t>
    </r>
  </si>
  <si>
    <t>collections from June 2019 and earlier for the following indicators:</t>
  </si>
  <si>
    <t>●    PI09—Smoking status recorded</t>
  </si>
  <si>
    <t>●    PI10—Smoking status result</t>
  </si>
  <si>
    <t>●    PI11—Smoking status of women who gave birth within the previous 12 months</t>
  </si>
  <si>
    <t>●    PI16—Alcohol consumption recorded</t>
  </si>
  <si>
    <t>●    PI17—AUDIT-C (alcohol consumption) results.</t>
  </si>
  <si>
    <t>These submitted data had values drawn from all available time periods rather than the last 24 months. Data for all</t>
  </si>
  <si>
    <t>periods shown in this report have been revised to exclude services affected by this issue. Therefore, data for</t>
  </si>
  <si>
    <t>previous periods may differ from previously published data.</t>
  </si>
  <si>
    <r>
      <rPr>
        <i/>
        <sz val="13"/>
        <color rgb="FF000000"/>
        <rFont val="Arial"/>
      </rPr>
      <t>Maternal and child health indicators</t>
    </r>
  </si>
  <si>
    <r>
      <rPr>
        <b/>
        <sz val="11"/>
        <color rgb="FF000000"/>
        <rFont val="Arial"/>
      </rPr>
      <t>Antenatal visits</t>
    </r>
    <r>
      <rPr>
        <sz val="11"/>
        <color rgb="FF000000"/>
        <rFont val="Arial"/>
      </rPr>
      <t> data for organisations using Communicare and Medical Director may have been affected by data</t>
    </r>
  </si>
  <si>
    <t>extraction issues related to the recording of the categories 'No visit recorded' and 'Timing of visit not recorded'.</t>
  </si>
  <si>
    <t>The issue was identified in data for June 2017, December 2017 and June 2018. Further information is provided in</t>
  </si>
  <si>
    <t>Chapter 2 of the AIHW (2018) report National Key Performance Indicators for Aboriginal and Torres Strait Islander</t>
  </si>
  <si>
    <t>primary health care: results for 2017.</t>
  </si>
  <si>
    <r>
      <rPr>
        <b/>
        <sz val="11"/>
        <color rgb="FF000000"/>
        <rFont val="Arial"/>
      </rPr>
      <t>Birthweight</t>
    </r>
    <r>
      <rPr>
        <sz val="11"/>
        <color rgb="FF000000"/>
        <rFont val="Arial"/>
      </rPr>
      <t> data for PI01 and PI02 for June 2021 for organisations using MMEx were excluded due to data quality issues.</t>
    </r>
  </si>
  <si>
    <r>
      <rPr>
        <b/>
        <sz val="11"/>
        <color rgb="FF000000"/>
        <rFont val="Arial"/>
      </rPr>
      <t>Variations between periods</t>
    </r>
    <r>
      <rPr>
        <sz val="11"/>
        <color rgb="FF000000"/>
        <rFont val="Arial"/>
      </rPr>
      <t> prior to and during the coronavirus disease 2019 (COVID-19) pandemic (the pandemic)</t>
    </r>
  </si>
  <si>
    <t>likely reflect a combination of factors, including:</t>
  </si>
  <si>
    <t>●    the temporary change from mandatory to voluntary reporting for June 2020, December 2020 and June 2021</t>
  </si>
  <si>
    <t>      (and the associated decrease in the number of reporting organisations)</t>
  </si>
  <si>
    <t>●    changes in organisation or client behaviour as a result of the pandemic (such as reluctance of clients</t>
  </si>
  <si>
    <t>      to attend or use telehealth, or restrictions on travel for clients and staff)</t>
  </si>
  <si>
    <t>●    general changes in the types or characteristics of reporting organisations (for example, the organisations</t>
  </si>
  <si>
    <t>      reporting to the collection vary each period, an organisation may close or open a site, or an organisation may</t>
  </si>
  <si>
    <t>      change their internal data recording processes).</t>
  </si>
  <si>
    <r>
      <rPr>
        <i/>
        <sz val="13"/>
        <color rgb="FF000000"/>
        <rFont val="Arial"/>
      </rPr>
      <t>Preventative health indicators</t>
    </r>
  </si>
  <si>
    <r>
      <rPr>
        <b/>
        <sz val="11"/>
        <color rgb="FF000000"/>
        <rFont val="Arial"/>
      </rPr>
      <t>CVD risk factors</t>
    </r>
    <r>
      <rPr>
        <sz val="11"/>
        <color rgb="FF000000"/>
        <rFont val="Arial"/>
      </rPr>
      <t> assessment requires information on diabetes status. For the June 2017 collection, MMEx restricted</t>
    </r>
  </si>
  <si>
    <t>the count of clients with all the necessary risk factor information (that is, the numerator) to clients with a type</t>
  </si>
  <si>
    <t>2 diabetes diagnosis, leading to an under-count for this indicator. MMEx results for June 2017 are excluded from</t>
  </si>
  <si>
    <t>results presented.</t>
  </si>
  <si>
    <r>
      <rPr>
        <b/>
        <sz val="11"/>
        <color rgb="FF000000"/>
        <rFont val="Arial"/>
      </rPr>
      <t>Absolute cardiovascular risk assessments</t>
    </r>
    <r>
      <rPr>
        <sz val="11"/>
        <color rgb="FF000000"/>
        <rFont val="Arial"/>
      </rPr>
      <t> can be calculated using the NVDPA or the CARPA method. As the CARPA</t>
    </r>
  </si>
  <si>
    <t>method applies an extra 5% loading for Indigenous Australians, nKPI data should have the 5% loading removed to make</t>
  </si>
  <si>
    <t>the data comparable with NVDPA data. As the PCIS system is unable to deduct the 5% because the data are captured as</t>
  </si>
  <si>
    <t>categorical scores (low, medium, high), services using PCIS (predominantly the Northern Territory Government) are</t>
  </si>
  <si>
    <t>not included in the results presented.</t>
  </si>
  <si>
    <r>
      <rPr>
        <b/>
        <sz val="11"/>
        <color rgb="FF000000"/>
        <rFont val="Arial"/>
      </rPr>
      <t>CVD risk calculators</t>
    </r>
    <r>
      <rPr>
        <sz val="11"/>
        <color rgb="FF000000"/>
        <rFont val="Arial"/>
      </rPr>
      <t> embedded in some CISs do not capture all the data needed to apply the full NVDPA</t>
    </r>
  </si>
  <si>
    <t>risk assessment algorithm (Agostino et al. 2020). Data are included only from organisations with CISs which</t>
  </si>
  <si>
    <t>do capture all the necessary data.</t>
  </si>
  <si>
    <r>
      <rPr>
        <b/>
        <sz val="11"/>
        <color rgb="FF000000"/>
        <rFont val="Arial"/>
      </rPr>
      <t>For cervical screenings</t>
    </r>
    <r>
      <rPr>
        <sz val="11"/>
        <color rgb="FF000000"/>
        <rFont val="Arial"/>
      </rPr>
      <t> an update for Medical Director Insights that incorporated the indicator changes was</t>
    </r>
  </si>
  <si>
    <t>released during the July 2018 collection period. Where organisations were identified as using an older version</t>
  </si>
  <si>
    <t>of this CIS, and therefore submitting data that did not align with the PI22 changes, the data was excluded from</t>
  </si>
  <si>
    <t>the results. As a result, the number of cervical screenings may be underrepresented in the results presented.</t>
  </si>
  <si>
    <t>In addition, some data mapping issues related to the pathology codes used were identified for services using MMEx.</t>
  </si>
  <si>
    <t>This issues was addressed in August 2018 and some services were able to amend data values. The impact of this</t>
  </si>
  <si>
    <t>issue has not been quantified.</t>
  </si>
  <si>
    <r>
      <rPr>
        <i/>
        <sz val="13"/>
        <color rgb="FF000000"/>
        <rFont val="Arial"/>
      </rPr>
      <t>Chronic disease management indicators</t>
    </r>
  </si>
  <si>
    <r>
      <rPr>
        <b/>
        <sz val="11"/>
        <color rgb="FF000000"/>
        <rFont val="Arial"/>
      </rPr>
      <t>Kidney function test recorded and result (type 2 diabetes and CVD)</t>
    </r>
    <r>
      <rPr>
        <sz val="11"/>
        <color rgb="FF000000"/>
        <rFont val="Arial"/>
      </rPr>
      <t> have had ongoing data quality issues since</t>
    </r>
  </si>
  <si>
    <t>June 2017. Because of this, results for these indicators are not presented for June 2017. In December 2017,</t>
  </si>
  <si>
    <t>results from organisations using Best Practice and Medical Director were excluded. In all reporting periods</t>
  </si>
  <si>
    <t>from June 2018 to June 2020 organisations using Medical Director were excluded where these data quality issues</t>
  </si>
  <si>
    <t>were still apparent for these 2 indicators.</t>
  </si>
  <si>
    <r>
      <rPr>
        <b/>
        <sz val="14"/>
        <color rgb="FF000000"/>
        <rFont val="Arial"/>
      </rPr>
      <t>Other considerations</t>
    </r>
  </si>
  <si>
    <r>
      <rPr>
        <b/>
        <sz val="11"/>
        <color rgb="FF000000"/>
        <rFont val="Arial"/>
      </rPr>
      <t>MBS items</t>
    </r>
    <r>
      <rPr>
        <sz val="11"/>
        <color rgb="FF000000"/>
        <rFont val="Arial"/>
      </rPr>
      <t> are not claimed by all organisations, either because they do not have a general practitioner (GP) present,</t>
    </r>
  </si>
  <si>
    <t>they are not eligible to claim them, or they choose not to do so. As a result, the indicators based on MBS items</t>
  </si>
  <si>
    <t>might not reflect all related health care activities carried out in an organisation. These indicators include Indigenous</t>
  </si>
  <si>
    <t>health assessments and chronic disease management plans. In the case of child health checks, children may receive</t>
  </si>
  <si>
    <t>comprehensive health checks provided within a model of care that does not suit or allow for the check to be claimed</t>
  </si>
  <si>
    <t>as an MBS item. Indigenous health checks are counted in Communicare at a point in the process before its submission.</t>
  </si>
  <si>
    <t>Only claims explicitly discarded after a rejection are subsequently excluded (DMA 2017). The impact of this has not</t>
  </si>
  <si>
    <t>been quantified.</t>
  </si>
  <si>
    <r>
      <rPr>
        <b/>
        <sz val="11"/>
        <color rgb="FF000000"/>
        <rFont val="Arial"/>
      </rPr>
      <t>GP availability</t>
    </r>
    <r>
      <rPr>
        <sz val="11"/>
        <color rgb="FF000000"/>
        <rFont val="Arial"/>
      </rPr>
      <t> might be limited in some areas, and have an impact on the results reported by organisations. For</t>
    </r>
  </si>
  <si>
    <t>example, limited GP availability might affect an organisation being able to claim MBS items (child and adult health</t>
  </si>
  <si>
    <t>checks, and Chronic Disease Management Plans).</t>
  </si>
  <si>
    <r>
      <rPr>
        <b/>
        <sz val="11"/>
        <color rgb="FF000000"/>
        <rFont val="Arial"/>
      </rPr>
      <t>Shared care arrangements</t>
    </r>
    <r>
      <rPr>
        <sz val="11"/>
        <color rgb="FF000000"/>
        <rFont val="Arial"/>
      </rPr>
      <t> between hospitals and primary health organisations, between primary care organisations,</t>
    </r>
  </si>
  <si>
    <t>or between primary health care organisations and other providers of similar care are not consistently supported by</t>
  </si>
  <si>
    <t>automatic data sharing. This could lead to lower rates of data recording for some indicators, such as birthweight</t>
  </si>
  <si>
    <t>results and antenatal care. Similarly, it will be difficult for organisations to obtain information on their regular</t>
  </si>
  <si>
    <t>clients who may choose to receive cervical screening elsewhere.</t>
  </si>
  <si>
    <r>
      <rPr>
        <b/>
        <sz val="11"/>
        <color rgb="FF000000"/>
        <rFont val="Arial"/>
      </rPr>
      <t>Smoking status categories</t>
    </r>
    <r>
      <rPr>
        <sz val="11"/>
        <color rgb="FF000000"/>
        <rFont val="Arial"/>
      </rPr>
      <t> are not yet fully agreed. For example, there is not yet universally accepted guidance on how</t>
    </r>
  </si>
  <si>
    <t>long a person needs to have quit smoking to be considered an ex-smoker rather than a smoker. An increased number of</t>
  </si>
  <si>
    <t>types of ex-smokers might improve data quality, and lead to more frequent updating of clients’ records.</t>
  </si>
  <si>
    <r>
      <rPr>
        <b/>
        <sz val="11"/>
        <color rgb="FF000000"/>
        <rFont val="Arial"/>
      </rPr>
      <t>Influenza vaccination</t>
    </r>
    <r>
      <rPr>
        <sz val="11"/>
        <color rgb="FF000000"/>
        <rFont val="Arial"/>
      </rPr>
      <t> does not include clients who are offered a vaccination, but refuse. Also,</t>
    </r>
  </si>
  <si>
    <t>organisations might not have records of immunisations that occurred at other places, such as workplaces.</t>
  </si>
  <si>
    <r>
      <rPr>
        <b/>
        <sz val="11"/>
        <color rgb="FF000000"/>
        <rFont val="Arial"/>
      </rPr>
      <t>From December 2015 onwards,</t>
    </r>
    <r>
      <rPr>
        <sz val="11"/>
        <color rgb="FF000000"/>
        <rFont val="Arial"/>
      </rPr>
      <t> organisations funded by the Northern Territory Government changed the way in</t>
    </r>
  </si>
  <si>
    <t>which data were extracted. Previously any measurements or tests recorded in the combined CIS for all Northern</t>
  </si>
  <si>
    <t>Territory Government organisations were counted, regardless of where they were conducted. From December 2015, only</t>
  </si>
  <si>
    <t>tests or measurements conducted at the reporting organisation were counted. Therefore results might be</t>
  </si>
  <si>
    <t>underestimated for the following process-of-care indicators, as clients may have had the test or measurement at another</t>
  </si>
  <si>
    <t>organisation:</t>
  </si>
  <si>
    <t>●    PI03: Indigenous health assessment—child</t>
  </si>
  <si>
    <t>●    PI05: Glycated haemoglobin (HbA1c) result recorded</t>
  </si>
  <si>
    <t>●    PI07: GP/Chronic Disease Management Plan</t>
  </si>
  <si>
    <t>●    PI09: Smoking status recorded</t>
  </si>
  <si>
    <t>●    PI14: Immunised against influenza</t>
  </si>
  <si>
    <t>●    PI15: Immunised against influenza—clients with type 2 diabetes or COPD</t>
  </si>
  <si>
    <t>●    PI16: Alcohol consumption status recorded</t>
  </si>
  <si>
    <t>●    PI22: Cervical screening</t>
  </si>
  <si>
    <t>●    PI23: Blood pressure result recorded—clients with type 2 diabetes.</t>
  </si>
  <si>
    <r>
      <rPr>
        <b/>
        <sz val="11"/>
        <color rgb="FF000000"/>
        <rFont val="Arial"/>
      </rPr>
      <t>In December 2020,</t>
    </r>
    <r>
      <rPr>
        <sz val="11"/>
        <color rgb="FF000000"/>
        <rFont val="Arial"/>
      </rPr>
      <t> for some CIS there may be double-counting of ‘In-person’ and ‘Telehealth’ attendance for PI03 and PI07</t>
    </r>
  </si>
  <si>
    <t>for organisations that submitted before these issues were resolved. The impact of this on the data is unknown.</t>
  </si>
  <si>
    <r>
      <rPr>
        <b/>
        <sz val="11"/>
        <color rgb="FF000000"/>
        <rFont val="Arial"/>
      </rPr>
      <t>There are a range of different organisations</t>
    </r>
    <r>
      <rPr>
        <sz val="11"/>
        <color rgb="FF000000"/>
        <rFont val="Arial"/>
      </rPr>
      <t> reporting data to the nKPI. For example, organisations vary in their size,</t>
    </r>
  </si>
  <si>
    <t>remoteness and governance arrangements.</t>
  </si>
  <si>
    <r>
      <rPr>
        <b/>
        <sz val="11"/>
        <color rgb="FF000000"/>
        <rFont val="Arial"/>
      </rPr>
      <t>Babies’ records</t>
    </r>
    <r>
      <rPr>
        <sz val="11"/>
        <color rgb="FF000000"/>
        <rFont val="Arial"/>
      </rPr>
      <t> (rather than mothers’ records) are the specified source of data for indicators on birthweight</t>
    </r>
  </si>
  <si>
    <t>recorded and results. But data from organisations using MMEx source this information from the mother’s</t>
  </si>
  <si>
    <t>records (DMA 2017). The impact of this on results has not been quantified. The standard nKPI Indigenous</t>
  </si>
  <si>
    <t>regular client definition does not apply to these indicators—from June 2021 onwards, the baby is considered</t>
  </si>
  <si>
    <t>a client and counted in the nKPIs if they attended more than once, even if their parents are not regular</t>
  </si>
  <si>
    <t>clients of the organisation. Prior to June 2021, babies were included even if they only attended once. This</t>
  </si>
  <si>
    <t>might have led to the inclusion of babies who visited the organisation purely for acute care, and whose</t>
  </si>
  <si>
    <t>carers might not have been able to confirm birthweight.</t>
  </si>
  <si>
    <r>
      <rPr>
        <b/>
        <sz val="11"/>
        <color rgb="FF000000"/>
        <rFont val="Arial"/>
      </rPr>
      <t>Multiple births</t>
    </r>
    <r>
      <rPr>
        <sz val="11"/>
        <color rgb="FF000000"/>
        <rFont val="Arial"/>
      </rPr>
      <t> are included in the data from June 2021 onwards. Prior to this multiple births were included by</t>
    </r>
  </si>
  <si>
    <t>some CIS, but not others.</t>
  </si>
  <si>
    <r>
      <rPr>
        <b/>
        <sz val="11"/>
        <color rgb="FF000000"/>
        <rFont val="Arial"/>
      </rPr>
      <t>Babies’ birthweight and antenatal visits</t>
    </r>
    <r>
      <rPr>
        <sz val="11"/>
        <color rgb="FF000000"/>
        <rFont val="Arial"/>
      </rPr>
      <t> data might be underestimated, as results for Northern Territory</t>
    </r>
  </si>
  <si>
    <t>Government organisations were provided by the Northern Territory Government Midwifery Group Practice, but not</t>
  </si>
  <si>
    <t>entered as having occurred at the client’s usual health centre. This was rectified for some Northern Territory</t>
  </si>
  <si>
    <t>Government organisations in December 2017.</t>
  </si>
  <si>
    <r>
      <rPr>
        <b/>
        <sz val="11"/>
        <color rgb="FF000000"/>
        <rFont val="Arial"/>
      </rPr>
      <t>Smoking status of women who gave birth in the previous 12 months</t>
    </r>
    <r>
      <rPr>
        <sz val="11"/>
        <color rgb="FF000000"/>
        <rFont val="Arial"/>
      </rPr>
      <t> was modified in June 2021 to include only</t>
    </r>
  </si>
  <si>
    <t>the most recent smoking status recorded prior to the completion of the latest pregnancy. Where smoking status does</t>
  </si>
  <si>
    <t>not have an assessment date assigned within the CIS, smoking status is not counted. Prior to this if smoking status</t>
  </si>
  <si>
    <t>did not have an assessment date assigned within the CIS, it was treated as current. This change improves the estimate</t>
  </si>
  <si>
    <t>of smoking during pregnancy, however, women who smoked at the beginning of pregnancy, then quit would be counted as</t>
  </si>
  <si>
    <t>ex-smokers.</t>
  </si>
  <si>
    <r>
      <rPr>
        <b/>
        <sz val="11"/>
        <color rgb="FF000000"/>
        <rFont val="Arial"/>
      </rPr>
      <t>Child immunisation</t>
    </r>
    <r>
      <rPr>
        <sz val="11"/>
        <color rgb="FF000000"/>
        <rFont val="Arial"/>
      </rPr>
      <t> data for the nKPI collection indicates that primary health care records are capturing far fewer cases of</t>
    </r>
  </si>
  <si>
    <t>fully immunised Indigenous children than Australian Immunisation Register (AIR) data. nKPI data may therefore be an</t>
  </si>
  <si>
    <t>underestimate.</t>
  </si>
  <si>
    <r>
      <rPr>
        <b/>
        <sz val="11"/>
        <color rgb="FF000000"/>
        <rFont val="Arial"/>
      </rPr>
      <t>Time-stamped records</t>
    </r>
    <r>
      <rPr>
        <sz val="11"/>
        <color rgb="FF000000"/>
        <rFont val="Arial"/>
      </rPr>
      <t> normally ensure that a record or activity is fairly recent. But the smoking status recorded, smoking</t>
    </r>
  </si>
  <si>
    <t>status result, and alcohol consumption indicators specify that if a record does not have an assessment date</t>
  </si>
  <si>
    <t>assigned within the Client Information System (CIS), the record should be treated as current (i.e. as having</t>
  </si>
  <si>
    <t>been updated within the previous 24 months). As there are variations between CIS and whether they capture all</t>
  </si>
  <si>
    <t>results or only those results updated within the previous 24 months, the affected indicator(s) might not</t>
  </si>
  <si>
    <t>reflect the current smoking or alcohol consumption status of the Indigenous regular client population and</t>
  </si>
  <si>
    <t>unless the data have been collected recently for all or most clients, they may not be comparable over time.</t>
  </si>
  <si>
    <t>In particular, in June 2021, some CIS modified the inclusions for PI09 and PI10. The impact of this has not</t>
  </si>
  <si>
    <r>
      <rPr>
        <b/>
        <sz val="11"/>
        <color rgb="FF000000"/>
        <rFont val="Arial"/>
      </rPr>
      <t>Differential BMI testing</t>
    </r>
    <r>
      <rPr>
        <sz val="11"/>
        <color rgb="FF000000"/>
        <rFont val="Arial"/>
      </rPr>
      <t> might occur in some organisations where BMI might be more likely to be measured in</t>
    </r>
  </si>
  <si>
    <t>clients who look underweight, overweight, or obese. This would result in the proportion of overweight or obese</t>
  </si>
  <si>
    <t>Indigenous regular clients being higher than it actually is.</t>
  </si>
  <si>
    <r>
      <rPr>
        <b/>
        <sz val="11"/>
        <color rgb="FF000000"/>
        <rFont val="Arial"/>
      </rPr>
      <t>Data on factors recorded to enable CVD assessment</t>
    </r>
    <r>
      <rPr>
        <sz val="11"/>
        <color rgb="FF000000"/>
        <rFont val="Arial"/>
      </rPr>
      <t> do not capture clients without known CVD whose risk factors</t>
    </r>
  </si>
  <si>
    <t>mean they are categorised as ‘high risk’ and therefore do not require a risk assessment.</t>
  </si>
  <si>
    <r>
      <rPr>
        <b/>
        <sz val="11"/>
        <color rgb="FF000000"/>
        <rFont val="Arial"/>
      </rPr>
      <t>Recording of alcohol consumption status</t>
    </r>
    <r>
      <rPr>
        <sz val="11"/>
        <color rgb="FF000000"/>
        <rFont val="Arial"/>
      </rPr>
      <t>  (PI16) is not restricted to a particular test or format for this indicator.</t>
    </r>
  </si>
  <si>
    <t>Organisations can use tests such as AUDIT or AUDIT-C, or simply record whether or not the client consumes alcohol.</t>
  </si>
  <si>
    <t>However, for the indicator on AUDIT-C results (PI17), only AUDIT-C results are included. This means that, for some</t>
  </si>
  <si>
    <t>services, test results in PI17 are a subset of the tests reported in PI16.</t>
  </si>
  <si>
    <r>
      <rPr>
        <b/>
        <sz val="11"/>
        <color rgb="FF000000"/>
        <rFont val="Arial"/>
      </rPr>
      <t>Pathology results</t>
    </r>
    <r>
      <rPr>
        <sz val="11"/>
        <color rgb="FF000000"/>
        <rFont val="Arial"/>
      </rPr>
      <t> held at an organisation might not reflect all pathology tests that have</t>
    </r>
  </si>
  <si>
    <t>occurred for its Indigenous regular clients. Organisations without systems in place might not have recorded</t>
  </si>
  <si>
    <t>the information, or results might not have been picked up accurately.</t>
  </si>
  <si>
    <r>
      <rPr>
        <b/>
        <sz val="11"/>
        <color rgb="FF000000"/>
        <rFont val="Arial"/>
      </rPr>
      <t>Access to allied health providers</t>
    </r>
    <r>
      <rPr>
        <sz val="11"/>
        <color rgb="FF000000"/>
        <rFont val="Arial"/>
      </rPr>
      <t> might be limited in some areas, in which case TCAs might not</t>
    </r>
  </si>
  <si>
    <t>be practical. This is often the case in remote regions.</t>
  </si>
  <si>
    <r>
      <rPr>
        <b/>
        <sz val="11"/>
        <color rgb="FF000000"/>
        <rFont val="Arial"/>
      </rPr>
      <t>Clinical definitions</t>
    </r>
    <r>
      <rPr>
        <sz val="11"/>
        <color rgb="FF000000"/>
        <rFont val="Arial"/>
      </rPr>
      <t> for type 2 diabetes, CVD and COPD vary across CISs, as different coding</t>
    </r>
  </si>
  <si>
    <t>schemes are used. Medical Director uses doctor command language (DOCLE) codes, Communicare uses International</t>
  </si>
  <si>
    <t>Classification of Primary Care 2nd edition (ICPC2), and MMEx uses Systematized Nomenclature of Medicine</t>
  </si>
  <si>
    <t>(SNOMED). This leads to some variation in the patients who will be picked up by different CISs (DMA 2017).</t>
  </si>
  <si>
    <r>
      <rPr>
        <b/>
        <sz val="11"/>
        <color rgb="FF000000"/>
        <rFont val="Arial"/>
      </rPr>
      <t>PI18 Kidney function test recorded and PI19 kidney function test result</t>
    </r>
    <r>
      <rPr>
        <sz val="11"/>
        <color rgb="FF000000"/>
        <rFont val="Arial"/>
      </rPr>
      <t> data are not available for December 2021 as</t>
    </r>
  </si>
  <si>
    <t>these indicators were not collected for this period. The indicators are being revised and will be collected again in June 2022.</t>
  </si>
  <si>
    <r>
      <rPr>
        <b/>
        <sz val="14"/>
        <color rgb="FF000000"/>
        <rFont val="Arial"/>
      </rPr>
      <t>Data suppression</t>
    </r>
  </si>
  <si>
    <t>Some data in these tables are suppressed because of small numbers, confidentiality or other concerns about the quality</t>
  </si>
  <si>
    <t>of the data. For example, data are suppressed where:</t>
  </si>
  <si>
    <t>●    the denominator is less than 20 clients</t>
  </si>
  <si>
    <t>●    organisations may be identifiable</t>
  </si>
  <si>
    <t>●    consequential suppression is required to prevent back-calculation</t>
  </si>
  <si>
    <t>●    there were concerns about the quality of the data from the majority of organisations.</t>
  </si>
  <si>
    <r>
      <rPr>
        <b/>
        <sz val="14"/>
        <color rgb="FF000000"/>
        <rFont val="Arial"/>
      </rPr>
      <t>Symbols</t>
    </r>
  </si>
  <si>
    <t>n.a.    not available, not applicable</t>
  </si>
  <si>
    <t>n.p.    not published</t>
  </si>
  <si>
    <t>—      rounded to zero including null cells</t>
  </si>
  <si>
    <r>
      <rPr>
        <b/>
        <sz val="14"/>
        <color rgb="FF000000"/>
        <rFont val="Arial"/>
      </rPr>
      <t>References</t>
    </r>
  </si>
  <si>
    <t>Agostino J, Wong D, Paige E, et al. 2020. Cardiovascular disease risk assessment for Aboriginal and Torres</t>
  </si>
  <si>
    <t>Strait Islander adults aged under 35 years: a consensus statement. Medical Journal of Australia Published</t>
  </si>
  <si>
    <t>online: 16 March 2020.</t>
  </si>
  <si>
    <t>https://www.mja.com.au/journal/2020/212/9/cardiovascular-disease-risk-assessment-aboriginal-and-torres-strait-islander</t>
  </si>
  <si>
    <t>AIHW (Australian Institute of Health and Welfare) 2018. National Key Performance Indicators for Aboriginal</t>
  </si>
  <si>
    <t>and Torres Strait Islander primary health care: results for 2017. National key performance indicators for</t>
  </si>
  <si>
    <t>Aboriginal and Torres Strait Islander primary health care series no. 5. Cat. no. IHW 200. Canberra: AIHW.</t>
  </si>
  <si>
    <t>AIHW 2020. Aboriginal and Torres Strait Islander-specific primary health care: results from the OSR and</t>
  </si>
  <si>
    <t>nKPI collections. Cat. no. IHW 227. Canberra: AIHW.</t>
  </si>
  <si>
    <t>DMA (Doll Martin Associates) 2017. National Key Performance Indicators for Aboriginal and Torres Strait</t>
  </si>
  <si>
    <t>Islander primary health care: Data Validation Project report. Canberra: DoH.</t>
  </si>
  <si>
    <t>For technical specifications of each indicator please refer to Meteor, AIHW's Metadata Online Registry:</t>
  </si>
  <si>
    <t>Table S4.1: Number of organisations by state and territory, remoteness area and reporting period</t>
  </si>
  <si>
    <t>Reporting period</t>
  </si>
  <si>
    <t>State and territory</t>
  </si>
  <si>
    <t>Major
cities</t>
  </si>
  <si>
    <t>Inner
regional</t>
  </si>
  <si>
    <t>Outer
regional</t>
  </si>
  <si>
    <t>Remote</t>
  </si>
  <si>
    <t>Very
remote</t>
  </si>
  <si>
    <t>Total</t>
  </si>
  <si>
    <t>June 2017</t>
  </si>
  <si>
    <t>NSW/ACT</t>
  </si>
  <si>
    <t>Vic/Tas</t>
  </si>
  <si>
    <t>—</t>
  </si>
  <si>
    <t>Qld</t>
  </si>
  <si>
    <t>WA</t>
  </si>
  <si>
    <t>SA</t>
  </si>
  <si>
    <t>NT</t>
  </si>
  <si>
    <t>December 2017</t>
  </si>
  <si>
    <t>June 2018</t>
  </si>
  <si>
    <t>December 2018</t>
  </si>
  <si>
    <t>June 2019</t>
  </si>
  <si>
    <t>December 2019</t>
  </si>
  <si>
    <t>June 2020</t>
  </si>
  <si>
    <t>December 2020</t>
  </si>
  <si>
    <t>June 2021</t>
  </si>
  <si>
    <t>December 2021</t>
  </si>
  <si>
    <t>Return to Contents</t>
  </si>
  <si>
    <t>Table S4.2: Number of organisations by organisation type, state and territory and reporting period</t>
  </si>
  <si>
    <t>Organisation type</t>
  </si>
  <si>
    <t>ACCHO</t>
  </si>
  <si>
    <t>Non-ACCHO</t>
  </si>
  <si>
    <t>Table S4.3: Number of organisations by organisation type, remoteness area and reporting period</t>
  </si>
  <si>
    <t>Table S4.4: Number of Indigenous regular clients by organisation type, state and territory and reporting period</t>
  </si>
  <si>
    <r>
      <rPr>
        <i/>
        <sz val="7"/>
        <color rgb="FF000000"/>
        <rFont val="Arial"/>
      </rPr>
      <t>Notes</t>
    </r>
  </si>
  <si>
    <t>1. Based on data provided on the number of Indigenous regular clients with age and sex recorded.</t>
  </si>
  <si>
    <t>2. Includes Indigenous regular clients of all ages.</t>
  </si>
  <si>
    <t>Table S4.5: Number of Indigenous regular clients by organisation type, remoteness and reporting period</t>
  </si>
  <si>
    <t>Table S4.6: Number of Indigenous regular clients by age group, sex and reporting period</t>
  </si>
  <si>
    <t>Sex</t>
  </si>
  <si>
    <t>0–4</t>
  </si>
  <si>
    <t>5–14</t>
  </si>
  <si>
    <t>15–24</t>
  </si>
  <si>
    <t>25–34</t>
  </si>
  <si>
    <t>35–44</t>
  </si>
  <si>
    <t>45–54</t>
  </si>
  <si>
    <t>55–64</t>
  </si>
  <si>
    <t>65+</t>
  </si>
  <si>
    <t>Males</t>
  </si>
  <si>
    <t>Females</t>
  </si>
  <si>
    <t>Persons</t>
  </si>
  <si>
    <t>1. For periods before December 2020, based on data provided for the denominator of PI03 (ages 0–4) and PI09.</t>
  </si>
  <si>
    <t>2. For December 2020 on, based on data provided for the denominator of PI03.</t>
  </si>
  <si>
    <t>Table S4.7: Number of Indigenous regular clients by age group, sex, organisation type and reporting period</t>
  </si>
  <si>
    <t>Table S4.8: Indigenous regular clients as a proportion of the Indigenous estimated resident population (ERP) by state and territory, December 2021</t>
  </si>
  <si>
    <t>%</t>
  </si>
  <si>
    <t>1. In some cases clients may be counted at more than 1 organisation. The number of clients may therefore be greater than the Indigenous ERP.</t>
  </si>
  <si>
    <t>2. ERP is as at 31 December of the relevant reporting period.</t>
  </si>
  <si>
    <t>3. Total is the sum of the states and territories and does not include external territories.</t>
  </si>
  <si>
    <r>
      <rPr>
        <i/>
        <sz val="7"/>
        <color rgb="FF000000"/>
        <rFont val="Arial"/>
      </rPr>
      <t>Source: </t>
    </r>
    <r>
      <rPr>
        <sz val="7"/>
        <color rgb="FF000000"/>
        <rFont val="Arial"/>
      </rPr>
      <t>ABS Estimates and Projections, Aboriginal and Torres Strait Islander Australians, 2006 to 2031 (Series B); AIHW analysis of nKPI data collection.</t>
    </r>
  </si>
  <si>
    <t>Table S4.9: Number of Indigenous regular clients and Indigenous estimated resident population (ERP) by state and territory, December 2021</t>
  </si>
  <si>
    <t>Indigenous 
regular 
clients</t>
  </si>
  <si>
    <t>Indigenous 
ERP</t>
  </si>
  <si>
    <t/>
  </si>
  <si>
    <t>4. nKPI data are based on data provided on the number of Indigenous regular clients with age and sex recorded.</t>
  </si>
  <si>
    <t>5. Includes all ages.</t>
  </si>
  <si>
    <t>Table S4.10: National Key Performance Indicator data, December 2021</t>
  </si>
  <si>
    <t>Subcomponent</t>
  </si>
  <si>
    <t>Numerator</t>
  </si>
  <si>
    <t>Denominator</t>
  </si>
  <si>
    <t>Mean (%)</t>
  </si>
  <si>
    <t>Bottom
quarter (%)</t>
  </si>
  <si>
    <t>Top
quarter (%)</t>
  </si>
  <si>
    <t>Comparable
national data (%)</t>
  </si>
  <si>
    <t>Comparable national
data collection</t>
  </si>
  <si>
    <r>
      <rPr>
        <b/>
        <sz val="8"/>
        <color rgb="FF000000"/>
        <rFont val="Arial"/>
      </rPr>
      <t>Maternal and child health indicators</t>
    </r>
  </si>
  <si>
    <t/>
  </si>
  <si>
    <t/>
  </si>
  <si>
    <r>
      <rPr>
        <b/>
        <sz val="8"/>
        <color rgb="FF000000"/>
        <rFont val="Arial"/>
      </rPr>
      <t>PI13:</t>
    </r>
    <r>
      <rPr>
        <sz val="8"/>
        <color rgb="FF000000"/>
        <rFont val="Arial"/>
      </rPr>
      <t> First antenatal visit</t>
    </r>
  </si>
  <si>
    <t>Before 14 weeks</t>
  </si>
  <si>
    <t>NPDC</t>
  </si>
  <si>
    <r>
      <rPr>
        <b/>
        <sz val="8"/>
        <color rgb="FF000000"/>
        <rFont val="Arial"/>
      </rPr>
      <t>PI01:</t>
    </r>
    <r>
      <rPr>
        <sz val="8"/>
        <color rgb="FF000000"/>
        <rFont val="Arial"/>
      </rPr>
      <t> Birthweight recorded</t>
    </r>
  </si>
  <si>
    <r>
      <rPr>
        <b/>
        <sz val="8"/>
        <color rgb="FF000000"/>
        <rFont val="Arial"/>
      </rPr>
      <t>PI03:</t>
    </r>
    <r>
      <rPr>
        <sz val="8"/>
        <color rgb="FF000000"/>
        <rFont val="Arial"/>
      </rPr>
      <t> Indigenous health assessment </t>
    </r>
  </si>
  <si>
    <t>Aged 0–14</t>
  </si>
  <si>
    <t>Medicare Australia</t>
  </si>
  <si>
    <r>
      <rPr>
        <b/>
        <sz val="8"/>
        <color rgb="FF000000"/>
        <rFont val="Arial"/>
      </rPr>
      <t>PI02:</t>
    </r>
    <r>
      <rPr>
        <sz val="8"/>
        <color rgb="FF000000"/>
        <rFont val="Arial"/>
      </rPr>
      <t> Birthweight result</t>
    </r>
  </si>
  <si>
    <t>Low</t>
  </si>
  <si>
    <t>Normal</t>
  </si>
  <si>
    <t>High</t>
  </si>
  <si>
    <r>
      <rPr>
        <b/>
        <sz val="8"/>
        <color rgb="FF000000"/>
        <rFont val="Arial"/>
      </rPr>
      <t>PI11:</t>
    </r>
    <r>
      <rPr>
        <sz val="8"/>
        <color rgb="FF000000"/>
        <rFont val="Arial"/>
      </rPr>
      <t> Smoking status of women who gave birth within the previous 12 months</t>
    </r>
  </si>
  <si>
    <t>Current smoker</t>
  </si>
  <si>
    <t>Ex-smoker</t>
  </si>
  <si>
    <t>Never smoked</t>
  </si>
  <si>
    <r>
      <rPr>
        <b/>
        <sz val="8"/>
        <color rgb="FF000000"/>
        <rFont val="Arial"/>
      </rPr>
      <t>Preventative health indicators</t>
    </r>
  </si>
  <si>
    <r>
      <rPr>
        <b/>
        <sz val="8"/>
        <color rgb="FF000000"/>
        <rFont val="Arial"/>
      </rPr>
      <t>PI09:</t>
    </r>
    <r>
      <rPr>
        <sz val="8"/>
        <color rgb="FF000000"/>
        <rFont val="Arial"/>
      </rPr>
      <t> Smoking status recorded</t>
    </r>
  </si>
  <si>
    <r>
      <rPr>
        <b/>
        <sz val="8"/>
        <color rgb="FF000000"/>
        <rFont val="Arial"/>
      </rPr>
      <t>PI16:</t>
    </r>
    <r>
      <rPr>
        <sz val="8"/>
        <color rgb="FF000000"/>
        <rFont val="Arial"/>
      </rPr>
      <t> Alcohol consumption recorded</t>
    </r>
  </si>
  <si>
    <r>
      <rPr>
        <b/>
        <sz val="8"/>
        <color rgb="FF000000"/>
        <rFont val="Arial"/>
      </rPr>
      <t>PI03:</t>
    </r>
    <r>
      <rPr>
        <sz val="8"/>
        <color rgb="FF000000"/>
        <rFont val="Arial"/>
      </rPr>
      <t> Indigenous health assessment</t>
    </r>
  </si>
  <si>
    <t>Aged 15 and over</t>
  </si>
  <si>
    <r>
      <rPr>
        <b/>
        <sz val="8"/>
        <color rgb="FF000000"/>
        <rFont val="Arial"/>
      </rPr>
      <t>PI20:</t>
    </r>
    <r>
      <rPr>
        <sz val="8"/>
        <color rgb="FF000000"/>
        <rFont val="Arial"/>
      </rPr>
      <t> Risk factors assessed to enable CVD assessment</t>
    </r>
  </si>
  <si>
    <r>
      <rPr>
        <b/>
        <sz val="8"/>
        <color rgb="FF000000"/>
        <rFont val="Arial"/>
      </rPr>
      <t>PI22:</t>
    </r>
    <r>
      <rPr>
        <sz val="8"/>
        <color rgb="FF000000"/>
        <rFont val="Arial"/>
      </rPr>
      <t> Cervical screening</t>
    </r>
  </si>
  <si>
    <t>Previous 5 years</t>
  </si>
  <si>
    <r>
      <rPr>
        <b/>
        <sz val="8"/>
        <color rgb="FF000000"/>
        <rFont val="Arial"/>
      </rPr>
      <t>PI14:</t>
    </r>
    <r>
      <rPr>
        <sz val="8"/>
        <color rgb="FF000000"/>
        <rFont val="Arial"/>
      </rPr>
      <t> Immunised against influenza—clients aged 6 months and over</t>
    </r>
  </si>
  <si>
    <t>NATSIHS 2018–19</t>
  </si>
  <si>
    <r>
      <rPr>
        <b/>
        <sz val="8"/>
        <color rgb="FF000000"/>
        <rFont val="Arial"/>
      </rPr>
      <t>PI10:</t>
    </r>
    <r>
      <rPr>
        <sz val="8"/>
        <color rgb="FF000000"/>
        <rFont val="Arial"/>
      </rPr>
      <t> Smoking status result</t>
    </r>
  </si>
  <si>
    <r>
      <rPr>
        <b/>
        <sz val="8"/>
        <color rgb="FF000000"/>
        <rFont val="Arial"/>
      </rPr>
      <t>PI12:</t>
    </r>
    <r>
      <rPr>
        <sz val="8"/>
        <color rgb="FF000000"/>
        <rFont val="Arial"/>
      </rPr>
      <t> BMI</t>
    </r>
  </si>
  <si>
    <r>
      <rPr>
        <b/>
        <sz val="8"/>
        <color rgb="FF000000"/>
        <rFont val="Arial"/>
      </rPr>
      <t>As a proportion of Indigenous regular clients</t>
    </r>
  </si>
  <si>
    <t>Recorded</t>
  </si>
  <si>
    <t>      Underweight</t>
  </si>
  <si>
    <t>      Normal</t>
  </si>
  <si>
    <t>      Overweight</t>
  </si>
  <si>
    <t>      Obese</t>
  </si>
  <si>
    <t>Not calculated</t>
  </si>
  <si>
    <r>
      <rPr>
        <b/>
        <sz val="8"/>
        <color rgb="FF000000"/>
        <rFont val="Arial"/>
      </rPr>
      <t>As a proportion of Indigenous regular clients with BMI recorded</t>
    </r>
  </si>
  <si>
    <t>Underweight</t>
  </si>
  <si>
    <t>Overweight</t>
  </si>
  <si>
    <t>Obese</t>
  </si>
  <si>
    <r>
      <rPr>
        <b/>
        <sz val="8"/>
        <color rgb="FF000000"/>
        <rFont val="Arial"/>
      </rPr>
      <t>PI17:</t>
    </r>
    <r>
      <rPr>
        <sz val="8"/>
        <color rgb="FF000000"/>
        <rFont val="Arial"/>
      </rPr>
      <t> AUDIT-C</t>
    </r>
  </si>
  <si>
    <t>High risk (male ≥4 and female ≥3)</t>
  </si>
  <si>
    <t>Low risk (male &lt;4 and female &lt;3)</t>
  </si>
  <si>
    <r>
      <rPr>
        <b/>
        <sz val="8"/>
        <color rgb="FF000000"/>
        <rFont val="Arial"/>
      </rPr>
      <t>PI21:</t>
    </r>
    <r>
      <rPr>
        <sz val="8"/>
        <color rgb="FF000000"/>
        <rFont val="Arial"/>
      </rPr>
      <t> Absolute CVD risk category</t>
    </r>
  </si>
  <si>
    <t>Moderate</t>
  </si>
  <si>
    <r>
      <rPr>
        <b/>
        <sz val="8"/>
        <color rgb="FF000000"/>
        <rFont val="Arial"/>
      </rPr>
      <t>Chronic disease management indicators</t>
    </r>
  </si>
  <si>
    <r>
      <rPr>
        <b/>
        <sz val="8"/>
        <color rgb="FF000000"/>
        <rFont val="Arial"/>
      </rPr>
      <t>PI07:</t>
    </r>
    <r>
      <rPr>
        <sz val="8"/>
        <color rgb="FF000000"/>
        <rFont val="Arial"/>
      </rPr>
      <t> Chronic Disease Management Plan—clients with type 2 diabetes</t>
    </r>
  </si>
  <si>
    <t>Healthy for Life</t>
  </si>
  <si>
    <r>
      <rPr>
        <b/>
        <sz val="8"/>
        <color rgb="FF000000"/>
        <rFont val="Arial"/>
      </rPr>
      <t>PI23:</t>
    </r>
    <r>
      <rPr>
        <sz val="8"/>
        <color rgb="FF000000"/>
        <rFont val="Arial"/>
      </rPr>
      <t> Blood pressure recorded—clients with type 2 diabetes</t>
    </r>
  </si>
  <si>
    <r>
      <rPr>
        <b/>
        <sz val="8"/>
        <color rgb="FF000000"/>
        <rFont val="Arial"/>
      </rPr>
      <t>PI05:</t>
    </r>
    <r>
      <rPr>
        <sz val="8"/>
        <color rgb="FF000000"/>
        <rFont val="Arial"/>
      </rPr>
      <t> HbA1c result recorded—clients with type 2 diabetes</t>
    </r>
  </si>
  <si>
    <t>Previous 6 months</t>
  </si>
  <si>
    <t>Previous 12 months</t>
  </si>
  <si>
    <r>
      <rPr>
        <b/>
        <sz val="8"/>
        <color rgb="FF000000"/>
        <rFont val="Arial"/>
      </rPr>
      <t>PI18:</t>
    </r>
    <r>
      <rPr>
        <sz val="8"/>
        <color rgb="FF000000"/>
        <rFont val="Arial"/>
      </rPr>
      <t> Kidney function test recorded—clients with a selected chronic disease</t>
    </r>
  </si>
  <si>
    <t>Type 2 diabetes</t>
  </si>
  <si>
    <t>CVD</t>
  </si>
  <si>
    <r>
      <rPr>
        <b/>
        <sz val="8"/>
        <color rgb="FF000000"/>
        <rFont val="Arial"/>
      </rPr>
      <t>PI24:</t>
    </r>
    <r>
      <rPr>
        <sz val="8"/>
        <color rgb="FF000000"/>
        <rFont val="Arial"/>
      </rPr>
      <t> Blood pressure result of ≤140/90 mmHg—clients with type 2 diabetes</t>
    </r>
  </si>
  <si>
    <r>
      <rPr>
        <b/>
        <sz val="8"/>
        <color rgb="FF000000"/>
        <rFont val="Arial"/>
      </rPr>
      <t>PI06:</t>
    </r>
    <r>
      <rPr>
        <sz val="8"/>
        <color rgb="FF000000"/>
        <rFont val="Arial"/>
      </rPr>
      <t> HbA1c result—clients with type 2 diabetes</t>
    </r>
  </si>
  <si>
    <t>Previous 6 months, ≤53 mmol/mol</t>
  </si>
  <si>
    <r>
      <rPr>
        <b/>
        <sz val="8"/>
        <color rgb="FF000000"/>
        <rFont val="Arial"/>
      </rPr>
      <t>PI19:</t>
    </r>
    <r>
      <rPr>
        <sz val="8"/>
        <color rgb="FF000000"/>
        <rFont val="Arial"/>
      </rPr>
      <t> Kidney function test result—clients with a selected chronic disease</t>
    </r>
  </si>
  <si>
    <r>
      <rPr>
        <b/>
        <sz val="8"/>
        <color rgb="FF000000"/>
        <rFont val="Arial"/>
      </rPr>
      <t>Type 2 diabetes (eGFR)</t>
    </r>
  </si>
  <si>
    <t>&lt;15</t>
  </si>
  <si>
    <t>≥15–&lt;30</t>
  </si>
  <si>
    <t>≥30–&lt;45</t>
  </si>
  <si>
    <t>≥45–&lt;60</t>
  </si>
  <si>
    <t>≥60–&lt;90</t>
  </si>
  <si>
    <t>≥90</t>
  </si>
  <si>
    <t/>
  </si>
  <si>
    <r>
      <rPr>
        <b/>
        <sz val="8"/>
        <color rgb="FF000000"/>
        <rFont val="Arial"/>
      </rPr>
      <t>CVD (eGFR)</t>
    </r>
  </si>
  <si>
    <t> </t>
  </si>
  <si>
    <r>
      <rPr>
        <b/>
        <sz val="8"/>
        <color rgb="FF000000"/>
        <rFont val="Arial"/>
      </rPr>
      <t>Type 2 diabetes (ACR)</t>
    </r>
  </si>
  <si>
    <t>&lt;2.5 (males) and &lt;3.5 (females)</t>
  </si>
  <si>
    <t>≥2.5 to ≥25 (males) and 
≥3.5 to ≥35 (females)</t>
  </si>
  <si>
    <t>&gt;25 (males) and &gt;35 (females)</t>
  </si>
  <si>
    <t>1.     Comparable data from the NPDC on first antenatal visit and smoking status during pregnancy are based on Indigenous status of the mother and data are age-standardised.</t>
  </si>
  <si>
    <t>2.     Comparable data from Medicare Australia are based on the number of services. Medicare Australia data on health assessments for those aged 15 and over are based on services over the previous 2 years, so may include double counting of people.</t>
  </si>
  <si>
    <t>3.     Comparable data on immunisation against influenza from the NATSIHS are for those aged 15 and over.</t>
  </si>
  <si>
    <t>4.     When comparing BMI data, it should be noted that for nKPI data, BMI was not calculated for 36.1% of Indigenous regular clients, whereas BMI was calculated for all respondents in the NATSIHS.</t>
  </si>
  <si>
    <r>
      <rPr>
        <i/>
        <sz val="7"/>
        <color rgb="FF000000"/>
        <rFont val="Arial"/>
      </rPr>
      <t>Source: </t>
    </r>
    <r>
      <rPr>
        <sz val="7"/>
        <color rgb="FF000000"/>
        <rFont val="Arial"/>
      </rPr>
      <t>AIHW analysis of nKPI data collection; Healthy for Life; Medicare Australia; NATSIHS; and NPDC.</t>
    </r>
  </si>
  <si>
    <t>Table S4.11: National Key Performance Indicator data, by period</t>
  </si>
  <si>
    <t>Jun 2017</t>
  </si>
  <si>
    <t>Before 13 weeks</t>
  </si>
  <si>
    <t>Aged 0–4</t>
  </si>
  <si>
    <r>
      <rPr>
        <b/>
        <sz val="8"/>
        <color rgb="FF000000"/>
        <rFont val="Arial"/>
      </rPr>
      <t>PI04:</t>
    </r>
    <r>
      <rPr>
        <sz val="8"/>
        <color rgb="FF000000"/>
        <rFont val="Arial"/>
      </rPr>
      <t> Child immunisation</t>
    </r>
  </si>
  <si>
    <t>Aged 12–&lt;24 months</t>
  </si>
  <si>
    <t>Aged 24–&lt;36 months</t>
  </si>
  <si>
    <t>Aged 60–&lt;72 months</t>
  </si>
  <si>
    <t>Aged 25 and over</t>
  </si>
  <si>
    <t>Previous 2 years</t>
  </si>
  <si>
    <t>Previous 3 years</t>
  </si>
  <si>
    <r>
      <rPr>
        <b/>
        <sz val="8"/>
        <color rgb="FF000000"/>
        <rFont val="Arial"/>
      </rPr>
      <t>PI14:</t>
    </r>
    <r>
      <rPr>
        <sz val="8"/>
        <color rgb="FF000000"/>
        <rFont val="Arial"/>
      </rPr>
      <t> Immunised against influenza—clients aged 50 and over</t>
    </r>
  </si>
  <si>
    <r>
      <rPr>
        <b/>
        <sz val="8"/>
        <color rgb="FF000000"/>
        <rFont val="Arial"/>
      </rPr>
      <t>PI07:</t>
    </r>
    <r>
      <rPr>
        <sz val="8"/>
        <color rgb="FF000000"/>
        <rFont val="Arial"/>
      </rPr>
      <t> GP Management Plan—clients with type 2 diabetes</t>
    </r>
  </si>
  <si>
    <r>
      <rPr>
        <b/>
        <sz val="8"/>
        <color rgb="FF000000"/>
        <rFont val="Arial"/>
      </rPr>
      <t>PI08:</t>
    </r>
    <r>
      <rPr>
        <sz val="8"/>
        <color rgb="FF000000"/>
        <rFont val="Arial"/>
      </rPr>
      <t> Team Care Arrangement—clients with type 2 diabetes</t>
    </r>
  </si>
  <si>
    <r>
      <rPr>
        <b/>
        <sz val="8"/>
        <color rgb="FF000000"/>
        <rFont val="Arial"/>
      </rPr>
      <t>PI15:</t>
    </r>
    <r>
      <rPr>
        <sz val="8"/>
        <color rgb="FF000000"/>
        <rFont val="Arial"/>
      </rPr>
      <t> Immunised against influenza—clients with type 2 diabetes or COPD</t>
    </r>
  </si>
  <si>
    <t>COPD</t>
  </si>
  <si>
    <r>
      <rPr>
        <b/>
        <sz val="8"/>
        <color rgb="FF000000"/>
        <rFont val="Arial"/>
      </rPr>
      <t>PI24:</t>
    </r>
    <r>
      <rPr>
        <sz val="8"/>
        <color rgb="FF000000"/>
        <rFont val="Arial"/>
      </rPr>
      <t> Blood pressure result of ≤130/80 mmHg—clients with type 2 diabetes</t>
    </r>
  </si>
  <si>
    <t>Dec 2017</t>
  </si>
  <si>
    <t>Jun 2018</t>
  </si>
  <si>
    <t>Dec 2018</t>
  </si>
  <si>
    <t>Jun 2019</t>
  </si>
  <si>
    <t>Dec 2019</t>
  </si>
  <si>
    <t>Jun 2020</t>
  </si>
  <si>
    <t>Dec 2020</t>
  </si>
  <si>
    <t>Jun 2021</t>
  </si>
  <si>
    <t>Before 11 weeks</t>
  </si>
  <si>
    <t>Dec 2021</t>
  </si>
  <si>
    <t>Supplementary nKPI data tables—further information about the nKPI collection</t>
  </si>
  <si>
    <t>Archived data tables</t>
  </si>
  <si>
    <t>A more recent version of the web report and associated data tables is available on the AIHW website: https://www.aihw.gov.au/reports/indigenous-australians/indigenous-primary-health-care-results-osr-nkpi/overview/summary</t>
  </si>
  <si>
    <r>
      <t xml:space="preserve">These data tables were published as part of the 10 June 2022 release of the </t>
    </r>
    <r>
      <rPr>
        <i/>
        <sz val="11"/>
        <color rgb="FFC00000"/>
        <rFont val="Arial"/>
        <family val="2"/>
      </rPr>
      <t xml:space="preserve">Indigenous primary health care: results from the OSR and nKPI collections </t>
    </r>
    <r>
      <rPr>
        <sz val="11"/>
        <color rgb="FFC00000"/>
        <rFont val="Arial"/>
        <family val="2"/>
      </rPr>
      <t>web report.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</si>
</sst>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
    <numFmt numFmtId="165" formatCode="############0"/>
    <numFmt numFmtId="166" formatCode="#############0"/>
    <numFmt numFmtId="167" formatCode="##,###,##0"/>
    <numFmt numFmtId="168" formatCode="######0.0"/>
    <numFmt numFmtId="169" formatCode="########0"/>
    <numFmt numFmtId="170" formatCode="####################################################################################################################0"/>
    <numFmt numFmtId="171" formatCode="##################################################################################################################0"/>
    <numFmt numFmtId="172" formatCode="################################################################################################################0.0"/>
    <numFmt numFmtId="173" formatCode="#######0"/>
  </numFmts>
  <fonts count="22" x14ac:knownFonts="1">
    <font>
      <sz val="10"/>
      <color rgb="FF000000"/>
      <name val="Calibri"/>
    </font>
    <font>
      <sz val="8"/>
      <color rgb="FF000000"/>
      <name val="Arial"/>
    </font>
    <font>
      <b/>
      <sz val="18"/>
      <color rgb="FF000000"/>
      <name val="Arial"/>
    </font>
    <font>
      <sz val="11"/>
      <color rgb="FF000000"/>
      <name val="Arial"/>
    </font>
    <font>
      <u/>
      <sz val="11"/>
      <color rgb="FF0000FF"/>
      <name val="Calibri"/>
    </font>
    <font>
      <b/>
      <sz val="8"/>
      <color rgb="FF000000"/>
      <name val="Arial"/>
    </font>
    <font>
      <sz val="7"/>
      <color rgb="FF000000"/>
      <name val="Arial"/>
    </font>
    <font>
      <b/>
      <sz val="11"/>
      <color rgb="FF000000"/>
      <name val="Arial"/>
    </font>
    <font>
      <b/>
      <sz val="10"/>
      <color rgb="FF000000"/>
      <name val="Palatino Linotype"/>
    </font>
    <font>
      <b/>
      <i/>
      <sz val="8"/>
      <color rgb="FF000000"/>
      <name val="Arial"/>
    </font>
    <font>
      <u/>
      <sz val="8"/>
      <color rgb="FF0000FF"/>
      <name val="Arial"/>
    </font>
    <font>
      <i/>
      <sz val="11"/>
      <color rgb="FF000000"/>
      <name val="Arial"/>
    </font>
    <font>
      <i/>
      <sz val="7"/>
      <color rgb="FF000000"/>
      <name val="Arial"/>
    </font>
    <font>
      <b/>
      <sz val="14"/>
      <color rgb="FF000000"/>
      <name val="Arial"/>
    </font>
    <font>
      <i/>
      <sz val="13"/>
      <color rgb="FF000000"/>
      <name val="Arial"/>
    </font>
    <font>
      <u/>
      <sz val="10"/>
      <color theme="10"/>
      <name val="Calibri"/>
    </font>
    <font>
      <b/>
      <sz val="14"/>
      <color rgb="FFC00000"/>
      <name val="Arial"/>
      <family val="2"/>
    </font>
    <font>
      <sz val="11"/>
      <color rgb="FFC00000"/>
      <name val="Arial"/>
      <family val="2"/>
    </font>
    <font>
      <i/>
      <sz val="11"/>
      <color rgb="FFC00000"/>
      <name val="Arial"/>
      <family val="2"/>
    </font>
    <font>
      <u/>
      <sz val="11"/>
      <color rgb="FFC00000"/>
      <name val="Arial"/>
      <family val="2"/>
    </font>
    <font>
      <sz val="8"/>
      <color rgb="FF000000"/>
      <name val="Arial"/>
      <family val="2"/>
    </font>
    <font>
      <b/>
      <sz val="11"/>
      <color rgb="FFC00000"/>
      <name val="Courier New"/>
      <family val="3"/>
      <scheme val="minor"/>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5">
    <border>
      <left/>
      <right/>
      <top/>
      <bottom/>
      <diagonal/>
    </border>
    <border>
      <left/>
      <right/>
      <top/>
      <bottom/>
      <diagonal/>
    </border>
    <border>
      <left/>
      <right/>
      <top style="thin">
        <color rgb="FF000000"/>
      </top>
      <bottom style="thin">
        <color rgb="FF000000"/>
      </bottom>
      <diagonal/>
    </border>
    <border>
      <left/>
      <right/>
      <top/>
      <bottom style="thin">
        <color rgb="FF000000"/>
      </bottom>
      <diagonal/>
    </border>
    <border>
      <left/>
      <right/>
      <top style="thin">
        <color rgb="FF000000"/>
      </top>
      <bottom/>
      <diagonal/>
    </border>
  </borders>
  <cellStyleXfs count="2">
    <xf numFmtId="0" fontId="0" fillId="0" borderId="0"/>
    <xf numFmtId="0" fontId="15" fillId="0" borderId="0" applyNumberFormat="0" applyFill="0" applyBorder="0" applyAlignment="0" applyProtection="0"/>
  </cellStyleXfs>
  <cellXfs count="58">
    <xf numFmtId="0" fontId="0" fillId="2" borderId="0" xfId="0" applyFont="1" applyFill="1" applyBorder="1" applyAlignment="1">
      <alignment horizontal="left"/>
    </xf>
    <xf numFmtId="0" fontId="1" fillId="2" borderId="1" xfId="0" applyFont="1" applyFill="1" applyBorder="1" applyAlignment="1">
      <alignment horizontal="left"/>
    </xf>
    <xf numFmtId="0" fontId="2" fillId="2" borderId="1" xfId="0" applyFont="1" applyFill="1" applyBorder="1" applyAlignment="1">
      <alignment horizontal="left"/>
    </xf>
    <xf numFmtId="0" fontId="3" fillId="2" borderId="1" xfId="0" applyFont="1" applyFill="1" applyBorder="1" applyAlignment="1">
      <alignment horizontal="left"/>
    </xf>
    <xf numFmtId="0" fontId="4" fillId="2" borderId="1" xfId="0" applyFont="1" applyFill="1" applyBorder="1" applyAlignment="1">
      <alignment horizontal="left"/>
    </xf>
    <xf numFmtId="0" fontId="5" fillId="2" borderId="2" xfId="0" applyFont="1" applyFill="1" applyBorder="1" applyAlignment="1">
      <alignment horizontal="left"/>
    </xf>
    <xf numFmtId="0" fontId="5" fillId="2" borderId="2" xfId="0" applyFont="1" applyFill="1" applyBorder="1" applyAlignment="1">
      <alignment horizontal="right" wrapText="1"/>
    </xf>
    <xf numFmtId="0" fontId="1" fillId="2" borderId="1" xfId="0" applyFont="1" applyFill="1" applyBorder="1" applyAlignment="1">
      <alignment horizontal="left" wrapText="1"/>
    </xf>
    <xf numFmtId="164" fontId="1" fillId="2" borderId="1" xfId="0" applyNumberFormat="1" applyFont="1" applyFill="1" applyBorder="1" applyAlignment="1">
      <alignment horizontal="right"/>
    </xf>
    <xf numFmtId="0" fontId="1" fillId="2" borderId="3" xfId="0" applyFont="1" applyFill="1" applyBorder="1" applyAlignment="1">
      <alignment horizontal="left" wrapText="1"/>
    </xf>
    <xf numFmtId="164" fontId="1" fillId="2" borderId="3" xfId="0" applyNumberFormat="1" applyFont="1" applyFill="1" applyBorder="1" applyAlignment="1">
      <alignment horizontal="right"/>
    </xf>
    <xf numFmtId="0" fontId="7" fillId="2" borderId="1" xfId="0" applyFont="1" applyFill="1" applyBorder="1" applyAlignment="1">
      <alignment horizontal="left"/>
    </xf>
    <xf numFmtId="0" fontId="9" fillId="2" borderId="2" xfId="0" applyFont="1" applyFill="1" applyBorder="1" applyAlignment="1">
      <alignment horizontal="right" wrapText="1"/>
    </xf>
    <xf numFmtId="0" fontId="9" fillId="2" borderId="2" xfId="0" applyFont="1" applyFill="1" applyBorder="1" applyAlignment="1">
      <alignment horizontal="right"/>
    </xf>
    <xf numFmtId="0" fontId="5" fillId="2" borderId="2" xfId="0" applyFont="1" applyFill="1" applyBorder="1" applyAlignment="1">
      <alignment horizontal="right"/>
    </xf>
    <xf numFmtId="165" fontId="1" fillId="2" borderId="1" xfId="0" applyNumberFormat="1" applyFont="1" applyFill="1" applyBorder="1" applyAlignment="1">
      <alignment horizontal="left"/>
    </xf>
    <xf numFmtId="166" fontId="1" fillId="2" borderId="1" xfId="0" applyNumberFormat="1" applyFont="1" applyFill="1" applyBorder="1" applyAlignment="1">
      <alignment horizontal="left"/>
    </xf>
    <xf numFmtId="167" fontId="1" fillId="2" borderId="1" xfId="0" applyNumberFormat="1" applyFont="1" applyFill="1" applyBorder="1" applyAlignment="1">
      <alignment horizontal="right"/>
    </xf>
    <xf numFmtId="0" fontId="5" fillId="2" borderId="3" xfId="0" applyFont="1" applyFill="1" applyBorder="1" applyAlignment="1">
      <alignment horizontal="left"/>
    </xf>
    <xf numFmtId="166" fontId="5" fillId="2" borderId="3" xfId="0" applyNumberFormat="1" applyFont="1" applyFill="1" applyBorder="1" applyAlignment="1">
      <alignment horizontal="left"/>
    </xf>
    <xf numFmtId="164" fontId="5" fillId="2" borderId="3" xfId="0" applyNumberFormat="1" applyFont="1" applyFill="1" applyBorder="1" applyAlignment="1">
      <alignment horizontal="right"/>
    </xf>
    <xf numFmtId="167" fontId="5" fillId="2" borderId="3" xfId="0" applyNumberFormat="1" applyFont="1" applyFill="1" applyBorder="1" applyAlignment="1">
      <alignment horizontal="right"/>
    </xf>
    <xf numFmtId="0" fontId="10" fillId="2" borderId="1" xfId="0" applyFont="1" applyFill="1" applyBorder="1" applyAlignment="1">
      <alignment horizontal="left"/>
    </xf>
    <xf numFmtId="0" fontId="1" fillId="2" borderId="3" xfId="0" applyFont="1" applyFill="1" applyBorder="1" applyAlignment="1">
      <alignment horizontal="left"/>
    </xf>
    <xf numFmtId="167" fontId="1" fillId="2" borderId="3" xfId="0" applyNumberFormat="1" applyFont="1" applyFill="1" applyBorder="1" applyAlignment="1">
      <alignment horizontal="right"/>
    </xf>
    <xf numFmtId="164" fontId="1" fillId="2" borderId="1" xfId="0" applyNumberFormat="1" applyFont="1" applyFill="1" applyBorder="1" applyAlignment="1">
      <alignment horizontal="left"/>
    </xf>
    <xf numFmtId="164" fontId="5" fillId="2" borderId="3" xfId="0" applyNumberFormat="1" applyFont="1" applyFill="1" applyBorder="1" applyAlignment="1">
      <alignment horizontal="left"/>
    </xf>
    <xf numFmtId="0" fontId="1" fillId="2" borderId="3" xfId="0" applyFont="1" applyFill="1" applyBorder="1" applyAlignment="1">
      <alignment horizontal="left" vertical="top"/>
    </xf>
    <xf numFmtId="168" fontId="1" fillId="2" borderId="1" xfId="0" applyNumberFormat="1" applyFont="1" applyFill="1" applyBorder="1" applyAlignment="1">
      <alignment horizontal="right"/>
    </xf>
    <xf numFmtId="168" fontId="5" fillId="2" borderId="3" xfId="0" applyNumberFormat="1" applyFont="1" applyFill="1" applyBorder="1" applyAlignment="1">
      <alignment horizontal="right"/>
    </xf>
    <xf numFmtId="169" fontId="1" fillId="2" borderId="1" xfId="0" applyNumberFormat="1" applyFont="1" applyFill="1" applyBorder="1" applyAlignment="1">
      <alignment horizontal="right"/>
    </xf>
    <xf numFmtId="169" fontId="5" fillId="2" borderId="3" xfId="0" applyNumberFormat="1" applyFont="1" applyFill="1" applyBorder="1" applyAlignment="1">
      <alignment horizontal="right"/>
    </xf>
    <xf numFmtId="0" fontId="5" fillId="2" borderId="2" xfId="0" applyFont="1" applyFill="1" applyBorder="1" applyAlignment="1">
      <alignment horizontal="left" wrapText="1"/>
    </xf>
    <xf numFmtId="170" fontId="1" fillId="2" borderId="1" xfId="0" applyNumberFormat="1" applyFont="1" applyFill="1" applyBorder="1" applyAlignment="1">
      <alignment horizontal="left" vertical="top"/>
    </xf>
    <xf numFmtId="171" fontId="1" fillId="2" borderId="1" xfId="0" applyNumberFormat="1" applyFont="1" applyFill="1" applyBorder="1" applyAlignment="1">
      <alignment horizontal="left" wrapText="1"/>
    </xf>
    <xf numFmtId="0" fontId="1" fillId="2" borderId="1" xfId="0" applyFont="1" applyFill="1" applyBorder="1" applyAlignment="1">
      <alignment horizontal="left" vertical="top"/>
    </xf>
    <xf numFmtId="172" fontId="1" fillId="2" borderId="1" xfId="0" applyNumberFormat="1" applyFont="1" applyFill="1" applyBorder="1" applyAlignment="1">
      <alignment horizontal="left" wrapText="1"/>
    </xf>
    <xf numFmtId="171" fontId="1" fillId="2" borderId="3" xfId="0" applyNumberFormat="1" applyFont="1" applyFill="1" applyBorder="1" applyAlignment="1">
      <alignment horizontal="left" wrapText="1"/>
    </xf>
    <xf numFmtId="169" fontId="1" fillId="2" borderId="3" xfId="0" applyNumberFormat="1" applyFont="1" applyFill="1" applyBorder="1" applyAlignment="1">
      <alignment horizontal="right"/>
    </xf>
    <xf numFmtId="0" fontId="1" fillId="2" borderId="3" xfId="0" applyFont="1" applyFill="1" applyBorder="1" applyAlignment="1">
      <alignment horizontal="right"/>
    </xf>
    <xf numFmtId="173" fontId="1" fillId="2" borderId="1" xfId="0" applyNumberFormat="1" applyFont="1" applyFill="1" applyBorder="1" applyAlignment="1">
      <alignment horizontal="left"/>
    </xf>
    <xf numFmtId="168" fontId="1" fillId="2" borderId="3" xfId="0" applyNumberFormat="1" applyFont="1" applyFill="1" applyBorder="1" applyAlignment="1">
      <alignment horizontal="right"/>
    </xf>
    <xf numFmtId="3" fontId="5" fillId="2" borderId="3" xfId="0" applyNumberFormat="1" applyFont="1" applyFill="1" applyBorder="1" applyAlignment="1">
      <alignment horizontal="right"/>
    </xf>
    <xf numFmtId="3" fontId="1" fillId="2" borderId="1" xfId="0" applyNumberFormat="1" applyFont="1" applyFill="1" applyBorder="1" applyAlignment="1">
      <alignment horizontal="right"/>
    </xf>
    <xf numFmtId="0" fontId="6" fillId="2" borderId="4" xfId="0" applyFont="1" applyFill="1" applyBorder="1" applyAlignment="1">
      <alignment horizontal="left" wrapText="1"/>
    </xf>
    <xf numFmtId="0" fontId="0" fillId="2" borderId="0" xfId="0" applyFont="1" applyFill="1" applyBorder="1" applyAlignment="1">
      <alignment horizontal="left"/>
    </xf>
    <xf numFmtId="0" fontId="8" fillId="2" borderId="1" xfId="0" applyFont="1" applyFill="1" applyBorder="1" applyAlignment="1">
      <alignment horizontal="left" wrapText="1"/>
    </xf>
    <xf numFmtId="0" fontId="6" fillId="2" borderId="1" xfId="0" applyFont="1" applyFill="1" applyBorder="1" applyAlignment="1">
      <alignment horizontal="left" wrapText="1"/>
    </xf>
    <xf numFmtId="165" fontId="1" fillId="2" borderId="3" xfId="0" applyNumberFormat="1" applyFont="1" applyFill="1" applyBorder="1" applyAlignment="1">
      <alignment horizontal="left" vertical="top"/>
    </xf>
    <xf numFmtId="0" fontId="1" fillId="2" borderId="3" xfId="0" applyFont="1" applyFill="1" applyBorder="1" applyAlignment="1">
      <alignment horizontal="left" vertical="top"/>
    </xf>
    <xf numFmtId="0" fontId="1" fillId="2" borderId="1" xfId="0" applyFont="1" applyFill="1" applyBorder="1" applyAlignment="1">
      <alignment horizontal="left" vertical="top"/>
    </xf>
    <xf numFmtId="170" fontId="1" fillId="2" borderId="1" xfId="0" applyNumberFormat="1" applyFont="1" applyFill="1" applyBorder="1" applyAlignment="1">
      <alignment horizontal="left" vertical="top"/>
    </xf>
    <xf numFmtId="0" fontId="0" fillId="2" borderId="1" xfId="0" applyFont="1" applyFill="1" applyBorder="1" applyAlignment="1">
      <alignment horizontal="left"/>
    </xf>
    <xf numFmtId="0" fontId="16" fillId="3" borderId="0" xfId="0" applyFont="1" applyFill="1"/>
    <xf numFmtId="0" fontId="17" fillId="3" borderId="0" xfId="0" applyFont="1" applyFill="1"/>
    <xf numFmtId="0" fontId="19" fillId="3" borderId="0" xfId="1" applyFont="1" applyFill="1"/>
    <xf numFmtId="0" fontId="20" fillId="2" borderId="1" xfId="0" applyFont="1" applyFill="1" applyBorder="1" applyAlignment="1">
      <alignment horizontal="left"/>
    </xf>
    <xf numFmtId="0" fontId="21" fillId="0" borderId="0" xfId="0" applyFont="1"/>
  </cellXfs>
  <cellStyles count="2">
    <cellStyle name="Hyperlink" xfId="1" builtinId="8"/>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7407766</xdr:colOff>
      <xdr:row>7</xdr:row>
      <xdr:rowOff>102203</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aihw.gov.au/reports/indigenous-australians/indigenous-primary-health-care-results-osr-nkpi/overview/summar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9:A33"/>
  <sheetViews>
    <sheetView tabSelected="1" zoomScaleNormal="100" workbookViewId="0">
      <selection activeCell="A10" sqref="A10"/>
    </sheetView>
  </sheetViews>
  <sheetFormatPr defaultColWidth="11.42578125" defaultRowHeight="12.95" customHeight="1" x14ac:dyDescent="0.2"/>
  <cols>
    <col min="1" max="1" width="250.7109375" bestFit="1" customWidth="1"/>
  </cols>
  <sheetData>
    <row r="9" spans="1:1" s="52" customFormat="1" ht="18" x14ac:dyDescent="0.25">
      <c r="A9" s="53" t="s">
        <v>460</v>
      </c>
    </row>
    <row r="10" spans="1:1" ht="12.95" customHeight="1" x14ac:dyDescent="0.2">
      <c r="A10" s="54" t="s">
        <v>462</v>
      </c>
    </row>
    <row r="11" spans="1:1" ht="12.95" customHeight="1" x14ac:dyDescent="0.2">
      <c r="A11" s="55" t="s">
        <v>461</v>
      </c>
    </row>
    <row r="12" spans="1:1" ht="12.95" hidden="1" customHeight="1" x14ac:dyDescent="0.2">
      <c r="A12" s="56" t="s">
        <v>0</v>
      </c>
    </row>
    <row r="13" spans="1:1" ht="12.95" hidden="1" customHeight="1" x14ac:dyDescent="0.2">
      <c r="A13" s="1" t="s">
        <v>0</v>
      </c>
    </row>
    <row r="14" spans="1:1" ht="27" customHeight="1" x14ac:dyDescent="0.35">
      <c r="A14" s="2" t="s">
        <v>1</v>
      </c>
    </row>
    <row r="15" spans="1:1" ht="27" customHeight="1" x14ac:dyDescent="0.35">
      <c r="A15" s="2" t="s">
        <v>459</v>
      </c>
    </row>
    <row r="16" spans="1:1" ht="12.95" customHeight="1" x14ac:dyDescent="0.2">
      <c r="A16" s="1" t="s">
        <v>0</v>
      </c>
    </row>
    <row r="17" spans="1:1" ht="15.95" customHeight="1" x14ac:dyDescent="0.2">
      <c r="A17" s="3" t="s">
        <v>2</v>
      </c>
    </row>
    <row r="18" spans="1:1" ht="15.95" customHeight="1" x14ac:dyDescent="0.2">
      <c r="A18" s="3" t="s">
        <v>3</v>
      </c>
    </row>
    <row r="19" spans="1:1" ht="15.95" customHeight="1" x14ac:dyDescent="0.2">
      <c r="A19" s="3" t="s">
        <v>4</v>
      </c>
    </row>
    <row r="20" spans="1:1" ht="12.95" customHeight="1" x14ac:dyDescent="0.2">
      <c r="A20" s="1" t="s">
        <v>0</v>
      </c>
    </row>
    <row r="21" spans="1:1" ht="27" customHeight="1" x14ac:dyDescent="0.35">
      <c r="A21" s="2" t="s">
        <v>5</v>
      </c>
    </row>
    <row r="22" spans="1:1" ht="17.100000000000001" customHeight="1" x14ac:dyDescent="0.25">
      <c r="A22" s="4" t="s">
        <v>6</v>
      </c>
    </row>
    <row r="23" spans="1:1" ht="17.100000000000001" customHeight="1" x14ac:dyDescent="0.25">
      <c r="A23" s="4" t="str">
        <f>'Table S4.1'!A2</f>
        <v>Table S4.1: Number of organisations by state and territory, remoteness area and reporting period</v>
      </c>
    </row>
    <row r="24" spans="1:1" ht="17.100000000000001" customHeight="1" x14ac:dyDescent="0.25">
      <c r="A24" s="4" t="str">
        <f>'Table S4.2'!A2</f>
        <v>Table S4.2: Number of organisations by organisation type, state and territory and reporting period</v>
      </c>
    </row>
    <row r="25" spans="1:1" ht="17.100000000000001" customHeight="1" x14ac:dyDescent="0.25">
      <c r="A25" s="4" t="str">
        <f>'Table S4.3'!A2</f>
        <v>Table S4.3: Number of organisations by organisation type, remoteness area and reporting period</v>
      </c>
    </row>
    <row r="26" spans="1:1" ht="17.100000000000001" customHeight="1" x14ac:dyDescent="0.25">
      <c r="A26" s="4" t="str">
        <f>'Table S4.4'!A2</f>
        <v>Table S4.4: Number of Indigenous regular clients by organisation type, state and territory and reporting period</v>
      </c>
    </row>
    <row r="27" spans="1:1" ht="17.100000000000001" customHeight="1" x14ac:dyDescent="0.25">
      <c r="A27" s="4" t="str">
        <f>'Table S4.5'!A2</f>
        <v>Table S4.5: Number of Indigenous regular clients by organisation type, remoteness and reporting period</v>
      </c>
    </row>
    <row r="28" spans="1:1" ht="17.100000000000001" customHeight="1" x14ac:dyDescent="0.25">
      <c r="A28" s="4" t="str">
        <f>'Table S4.6'!A2</f>
        <v>Table S4.6: Number of Indigenous regular clients by age group, sex and reporting period</v>
      </c>
    </row>
    <row r="29" spans="1:1" ht="17.100000000000001" customHeight="1" x14ac:dyDescent="0.25">
      <c r="A29" s="4" t="str">
        <f>'Table S4.7'!A2</f>
        <v>Table S4.7: Number of Indigenous regular clients by age group, sex, organisation type and reporting period</v>
      </c>
    </row>
    <row r="30" spans="1:1" ht="17.100000000000001" customHeight="1" x14ac:dyDescent="0.25">
      <c r="A30" s="4" t="str">
        <f>'Table S4.8'!A2</f>
        <v>Table S4.8: Indigenous regular clients as a proportion of the Indigenous estimated resident population (ERP) by state and territory, December 2021</v>
      </c>
    </row>
    <row r="31" spans="1:1" ht="17.100000000000001" customHeight="1" x14ac:dyDescent="0.25">
      <c r="A31" s="4" t="str">
        <f>'Table S4.9'!A2</f>
        <v>Table S4.9: Number of Indigenous regular clients and Indigenous estimated resident population (ERP) by state and territory, December 2021</v>
      </c>
    </row>
    <row r="32" spans="1:1" ht="17.100000000000001" customHeight="1" x14ac:dyDescent="0.25">
      <c r="A32" s="4" t="str">
        <f>'Table S4.10'!A2</f>
        <v>Table S4.10: National Key Performance Indicator data, December 2021</v>
      </c>
    </row>
    <row r="33" spans="1:1" ht="17.100000000000001" customHeight="1" x14ac:dyDescent="0.25">
      <c r="A33" s="4" t="str">
        <f>'Table S4.11'!A2</f>
        <v>Table S4.11: National Key Performance Indicator data, by period</v>
      </c>
    </row>
  </sheetData>
  <hyperlinks>
    <hyperlink ref="A22" location="'Explanatory notes'!A1" display="#'Explanatory notes'!A1" xr:uid="{00000000-0004-0000-0000-000000000000}"/>
    <hyperlink ref="A23" location="='Table S4.1'!A1" display="#='Table S4.1'!A1" xr:uid="{00000000-0004-0000-0000-000001000000}"/>
    <hyperlink ref="A24" location="='Table S4.2'!A1" display="#='Table S4.2'!A1" xr:uid="{00000000-0004-0000-0000-000002000000}"/>
    <hyperlink ref="A25" location="='Table S4.3'!A1" display="#='Table S4.3'!A1" xr:uid="{00000000-0004-0000-0000-000003000000}"/>
    <hyperlink ref="A26" location="='Table S4.4'!A1" display="#='Table S4.4'!A1" xr:uid="{00000000-0004-0000-0000-000004000000}"/>
    <hyperlink ref="A27" location="='Table S4.5'!A1" display="#='Table S4.5'!A1" xr:uid="{00000000-0004-0000-0000-000005000000}"/>
    <hyperlink ref="A28" location="='Table S4.6'!A1" display="#='Table S4.6'!A1" xr:uid="{00000000-0004-0000-0000-000006000000}"/>
    <hyperlink ref="A29" location="='Table S4.7'!A1" display="#='Table S4.7'!A1" xr:uid="{00000000-0004-0000-0000-000007000000}"/>
    <hyperlink ref="A30" location="='Table S4.8'!A1" display="#='Table S4.8'!A1" xr:uid="{00000000-0004-0000-0000-000008000000}"/>
    <hyperlink ref="A31" location="='Table S4.9'!A1" display="#='Table S4.9'!A1" xr:uid="{00000000-0004-0000-0000-000009000000}"/>
    <hyperlink ref="A32" location="='Table S4.10'!A1" display="#='Table S4.10'!A1" xr:uid="{00000000-0004-0000-0000-00000A000000}"/>
    <hyperlink ref="A33" location="='Table S4.11'!A1" display="#='Table S4.11'!A1" xr:uid="{00000000-0004-0000-0000-00000B000000}"/>
    <hyperlink ref="A11" r:id="rId1" xr:uid="{755F4026-ED3A-4A57-9456-50D76086BB5B}"/>
  </hyperlinks>
  <pageMargins left="0.01" right="0.01" top="0.5" bottom="0.5" header="0" footer="0"/>
  <pageSetup orientation="landscape" horizontalDpi="300" verticalDpi="30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0000"/>
  </sheetPr>
  <dimension ref="A1:B20"/>
  <sheetViews>
    <sheetView zoomScaleNormal="100" workbookViewId="0"/>
  </sheetViews>
  <sheetFormatPr defaultColWidth="11.42578125" defaultRowHeight="12.95" customHeight="1" x14ac:dyDescent="0.2"/>
  <cols>
    <col min="1" max="2" width="20.7109375" bestFit="1" customWidth="1"/>
  </cols>
  <sheetData>
    <row r="1" spans="1:2" s="52" customFormat="1" ht="12.95" customHeight="1" x14ac:dyDescent="0.3">
      <c r="A1" s="57" t="s">
        <v>460</v>
      </c>
    </row>
    <row r="2" spans="1:2" ht="67.349999999999994" customHeight="1" x14ac:dyDescent="0.3">
      <c r="A2" s="46" t="s">
        <v>332</v>
      </c>
      <c r="B2" s="45"/>
    </row>
    <row r="3" spans="1:2" ht="0" hidden="1" customHeight="1" x14ac:dyDescent="0.2"/>
    <row r="4" spans="1:2" ht="12" customHeight="1" x14ac:dyDescent="0.2">
      <c r="A4" s="5" t="s">
        <v>281</v>
      </c>
      <c r="B4" s="14" t="s">
        <v>333</v>
      </c>
    </row>
    <row r="5" spans="1:2" ht="12" customHeight="1" x14ac:dyDescent="0.2">
      <c r="A5" s="1" t="s">
        <v>289</v>
      </c>
      <c r="B5" s="28">
        <v>31</v>
      </c>
    </row>
    <row r="6" spans="1:2" ht="12" customHeight="1" x14ac:dyDescent="0.2">
      <c r="A6" s="1" t="s">
        <v>290</v>
      </c>
      <c r="B6" s="28">
        <v>25.5</v>
      </c>
    </row>
    <row r="7" spans="1:2" ht="12" customHeight="1" x14ac:dyDescent="0.2">
      <c r="A7" s="1" t="s">
        <v>292</v>
      </c>
      <c r="B7" s="28">
        <v>42.4</v>
      </c>
    </row>
    <row r="8" spans="1:2" ht="12" customHeight="1" x14ac:dyDescent="0.2">
      <c r="A8" s="1" t="s">
        <v>293</v>
      </c>
      <c r="B8" s="28">
        <v>41.6</v>
      </c>
    </row>
    <row r="9" spans="1:2" ht="12" customHeight="1" x14ac:dyDescent="0.2">
      <c r="A9" s="1" t="s">
        <v>294</v>
      </c>
      <c r="B9" s="28">
        <v>38.799999999999997</v>
      </c>
    </row>
    <row r="10" spans="1:2" ht="12" customHeight="1" x14ac:dyDescent="0.2">
      <c r="A10" s="1" t="s">
        <v>295</v>
      </c>
      <c r="B10" s="28">
        <v>107.2</v>
      </c>
    </row>
    <row r="11" spans="1:2" ht="12" customHeight="1" x14ac:dyDescent="0.2">
      <c r="A11" s="18" t="s">
        <v>287</v>
      </c>
      <c r="B11" s="29">
        <v>42.1</v>
      </c>
    </row>
    <row r="12" spans="1:2" ht="12" hidden="1" customHeight="1" x14ac:dyDescent="0.2"/>
    <row r="13" spans="1:2" ht="12" customHeight="1" x14ac:dyDescent="0.2">
      <c r="A13" s="44" t="s">
        <v>312</v>
      </c>
      <c r="B13" s="45"/>
    </row>
    <row r="14" spans="1:2" ht="30" customHeight="1" x14ac:dyDescent="0.2">
      <c r="A14" s="47" t="s">
        <v>334</v>
      </c>
      <c r="B14" s="45"/>
    </row>
    <row r="15" spans="1:2" ht="12" customHeight="1" x14ac:dyDescent="0.2">
      <c r="A15" s="47" t="s">
        <v>335</v>
      </c>
      <c r="B15" s="45"/>
    </row>
    <row r="16" spans="1:2" ht="21.95" customHeight="1" x14ac:dyDescent="0.2">
      <c r="A16" s="47" t="s">
        <v>336</v>
      </c>
      <c r="B16" s="45"/>
    </row>
    <row r="17" spans="1:2" ht="30" customHeight="1" x14ac:dyDescent="0.2">
      <c r="A17" s="47" t="s">
        <v>337</v>
      </c>
      <c r="B17" s="45"/>
    </row>
    <row r="18" spans="1:2" ht="12" customHeight="1" x14ac:dyDescent="0.2"/>
    <row r="19" spans="1:2" ht="12" customHeight="1" x14ac:dyDescent="0.2">
      <c r="A19" s="22" t="s">
        <v>305</v>
      </c>
    </row>
    <row r="20" spans="1:2" ht="12" customHeight="1" x14ac:dyDescent="0.2"/>
  </sheetData>
  <mergeCells count="6">
    <mergeCell ref="A17:B17"/>
    <mergeCell ref="A2:B2"/>
    <mergeCell ref="A13:B13"/>
    <mergeCell ref="A14:B14"/>
    <mergeCell ref="A15:B15"/>
    <mergeCell ref="A16:B16"/>
  </mergeCells>
  <hyperlinks>
    <hyperlink ref="A19" location="'Contents'!A1" display="#'Contents'!A1" xr:uid="{00000000-0004-0000-0900-000000000000}"/>
  </hyperlinks>
  <pageMargins left="0.01" right="0.01" top="0.5" bottom="0.5" header="0" footer="0"/>
  <pageSetup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FF0000"/>
  </sheetPr>
  <dimension ref="A1:D22"/>
  <sheetViews>
    <sheetView zoomScaleNormal="100" workbookViewId="0"/>
  </sheetViews>
  <sheetFormatPr defaultColWidth="11.42578125" defaultRowHeight="12.95" customHeight="1" x14ac:dyDescent="0.2"/>
  <cols>
    <col min="1" max="1" width="17.7109375" bestFit="1" customWidth="1"/>
    <col min="2" max="2" width="1.7109375" bestFit="1" customWidth="1"/>
    <col min="3" max="4" width="10.7109375" bestFit="1" customWidth="1"/>
  </cols>
  <sheetData>
    <row r="1" spans="1:4" s="52" customFormat="1" ht="12.95" customHeight="1" x14ac:dyDescent="0.3">
      <c r="A1" s="57" t="s">
        <v>460</v>
      </c>
    </row>
    <row r="2" spans="1:4" ht="67.349999999999994" customHeight="1" x14ac:dyDescent="0.3">
      <c r="A2" s="46" t="s">
        <v>338</v>
      </c>
      <c r="B2" s="45"/>
      <c r="C2" s="45"/>
      <c r="D2" s="45"/>
    </row>
    <row r="3" spans="1:4" ht="0" hidden="1" customHeight="1" x14ac:dyDescent="0.2"/>
    <row r="4" spans="1:4" ht="36" customHeight="1" x14ac:dyDescent="0.2">
      <c r="A4" s="5" t="s">
        <v>281</v>
      </c>
      <c r="B4" s="5" t="s">
        <v>0</v>
      </c>
      <c r="C4" s="6" t="s">
        <v>339</v>
      </c>
      <c r="D4" s="6" t="s">
        <v>340</v>
      </c>
    </row>
    <row r="5" spans="1:4" ht="12" customHeight="1" x14ac:dyDescent="0.2">
      <c r="A5" s="1" t="s">
        <v>289</v>
      </c>
      <c r="B5" s="30" t="s">
        <v>341</v>
      </c>
      <c r="C5" s="17">
        <v>94110</v>
      </c>
      <c r="D5" s="17">
        <v>303309.5</v>
      </c>
    </row>
    <row r="6" spans="1:4" ht="12" customHeight="1" x14ac:dyDescent="0.2">
      <c r="A6" s="1" t="s">
        <v>290</v>
      </c>
      <c r="B6" s="30" t="s">
        <v>341</v>
      </c>
      <c r="C6" s="17">
        <v>24830</v>
      </c>
      <c r="D6" s="17">
        <v>97228.5</v>
      </c>
    </row>
    <row r="7" spans="1:4" ht="12" customHeight="1" x14ac:dyDescent="0.2">
      <c r="A7" s="1" t="s">
        <v>292</v>
      </c>
      <c r="B7" s="30" t="s">
        <v>341</v>
      </c>
      <c r="C7" s="17">
        <v>106024</v>
      </c>
      <c r="D7" s="17">
        <v>249955.5</v>
      </c>
    </row>
    <row r="8" spans="1:4" ht="12" customHeight="1" x14ac:dyDescent="0.2">
      <c r="A8" s="1" t="s">
        <v>293</v>
      </c>
      <c r="B8" s="30" t="s">
        <v>341</v>
      </c>
      <c r="C8" s="17">
        <v>46261</v>
      </c>
      <c r="D8" s="17">
        <v>111237.5</v>
      </c>
    </row>
    <row r="9" spans="1:4" ht="12" customHeight="1" x14ac:dyDescent="0.2">
      <c r="A9" s="1" t="s">
        <v>294</v>
      </c>
      <c r="B9" s="30" t="s">
        <v>341</v>
      </c>
      <c r="C9" s="17">
        <v>18224</v>
      </c>
      <c r="D9" s="17">
        <v>46976.5</v>
      </c>
    </row>
    <row r="10" spans="1:4" ht="12" customHeight="1" x14ac:dyDescent="0.2">
      <c r="A10" s="1" t="s">
        <v>295</v>
      </c>
      <c r="B10" s="30" t="s">
        <v>341</v>
      </c>
      <c r="C10" s="17">
        <v>84293</v>
      </c>
      <c r="D10" s="17">
        <v>78637.5</v>
      </c>
    </row>
    <row r="11" spans="1:4" ht="12" customHeight="1" x14ac:dyDescent="0.2">
      <c r="A11" s="18" t="s">
        <v>287</v>
      </c>
      <c r="B11" s="31" t="s">
        <v>341</v>
      </c>
      <c r="C11" s="21">
        <v>373742</v>
      </c>
      <c r="D11" s="21">
        <v>887345</v>
      </c>
    </row>
    <row r="12" spans="1:4" ht="12" hidden="1" customHeight="1" x14ac:dyDescent="0.2"/>
    <row r="13" spans="1:4" ht="12" customHeight="1" x14ac:dyDescent="0.2">
      <c r="A13" s="44" t="s">
        <v>312</v>
      </c>
      <c r="B13" s="45"/>
      <c r="C13" s="45"/>
      <c r="D13" s="45"/>
    </row>
    <row r="14" spans="1:4" ht="30" customHeight="1" x14ac:dyDescent="0.2">
      <c r="A14" s="47" t="s">
        <v>334</v>
      </c>
      <c r="B14" s="45"/>
      <c r="C14" s="45"/>
      <c r="D14" s="45"/>
    </row>
    <row r="15" spans="1:4" ht="12" customHeight="1" x14ac:dyDescent="0.2">
      <c r="A15" s="47" t="s">
        <v>335</v>
      </c>
      <c r="B15" s="45"/>
      <c r="C15" s="45"/>
      <c r="D15" s="45"/>
    </row>
    <row r="16" spans="1:4" ht="21.95" customHeight="1" x14ac:dyDescent="0.2">
      <c r="A16" s="47" t="s">
        <v>336</v>
      </c>
      <c r="B16" s="45"/>
      <c r="C16" s="45"/>
      <c r="D16" s="45"/>
    </row>
    <row r="17" spans="1:4" ht="21.95" customHeight="1" x14ac:dyDescent="0.2">
      <c r="A17" s="47" t="s">
        <v>342</v>
      </c>
      <c r="B17" s="45"/>
      <c r="C17" s="45"/>
      <c r="D17" s="45"/>
    </row>
    <row r="18" spans="1:4" ht="12" customHeight="1" x14ac:dyDescent="0.2">
      <c r="A18" s="47" t="s">
        <v>343</v>
      </c>
      <c r="B18" s="45"/>
      <c r="C18" s="45"/>
      <c r="D18" s="45"/>
    </row>
    <row r="19" spans="1:4" ht="30" customHeight="1" x14ac:dyDescent="0.2">
      <c r="A19" s="47" t="s">
        <v>337</v>
      </c>
      <c r="B19" s="45"/>
      <c r="C19" s="45"/>
      <c r="D19" s="45"/>
    </row>
    <row r="20" spans="1:4" ht="12" customHeight="1" x14ac:dyDescent="0.2"/>
    <row r="21" spans="1:4" ht="12" customHeight="1" x14ac:dyDescent="0.2">
      <c r="A21" s="22" t="s">
        <v>305</v>
      </c>
    </row>
    <row r="22" spans="1:4" ht="12" customHeight="1" x14ac:dyDescent="0.2"/>
  </sheetData>
  <mergeCells count="8">
    <mergeCell ref="A17:D17"/>
    <mergeCell ref="A18:D18"/>
    <mergeCell ref="A19:D19"/>
    <mergeCell ref="A2:D2"/>
    <mergeCell ref="A13:D13"/>
    <mergeCell ref="A14:D14"/>
    <mergeCell ref="A15:D15"/>
    <mergeCell ref="A16:D16"/>
  </mergeCells>
  <hyperlinks>
    <hyperlink ref="A21" location="'Contents'!A1" display="#'Contents'!A1" xr:uid="{00000000-0004-0000-0A00-000000000000}"/>
  </hyperlinks>
  <pageMargins left="0.01" right="0.01" top="0.5" bottom="0.5" header="0" footer="0"/>
  <pageSetup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FF0000"/>
  </sheetPr>
  <dimension ref="A1:I78"/>
  <sheetViews>
    <sheetView zoomScaleNormal="100" workbookViewId="0"/>
  </sheetViews>
  <sheetFormatPr defaultColWidth="11.42578125" defaultRowHeight="12.95" customHeight="1" x14ac:dyDescent="0.2"/>
  <cols>
    <col min="1" max="1" width="55.7109375" bestFit="1" customWidth="1"/>
    <col min="2" max="2" width="23.7109375" bestFit="1" customWidth="1"/>
    <col min="3" max="8" width="13.7109375" bestFit="1" customWidth="1"/>
    <col min="9" max="9" width="18.7109375" bestFit="1" customWidth="1"/>
  </cols>
  <sheetData>
    <row r="1" spans="1:9" s="52" customFormat="1" ht="12.95" customHeight="1" x14ac:dyDescent="0.3">
      <c r="A1" s="57" t="s">
        <v>460</v>
      </c>
    </row>
    <row r="2" spans="1:9" ht="27" customHeight="1" x14ac:dyDescent="0.3">
      <c r="A2" s="46" t="s">
        <v>344</v>
      </c>
      <c r="B2" s="45"/>
      <c r="C2" s="45"/>
      <c r="D2" s="45"/>
      <c r="E2" s="45"/>
      <c r="F2" s="45"/>
      <c r="G2" s="45"/>
      <c r="H2" s="45"/>
      <c r="I2" s="45"/>
    </row>
    <row r="3" spans="1:9" ht="24" hidden="1" customHeight="1" x14ac:dyDescent="0.2"/>
    <row r="4" spans="1:9" ht="24" customHeight="1" x14ac:dyDescent="0.2">
      <c r="A4" s="5" t="s">
        <v>10</v>
      </c>
      <c r="B4" s="5" t="s">
        <v>345</v>
      </c>
      <c r="C4" s="14" t="s">
        <v>346</v>
      </c>
      <c r="D4" s="14" t="s">
        <v>347</v>
      </c>
      <c r="E4" s="14" t="s">
        <v>348</v>
      </c>
      <c r="F4" s="6" t="s">
        <v>349</v>
      </c>
      <c r="G4" s="6" t="s">
        <v>350</v>
      </c>
      <c r="H4" s="6" t="s">
        <v>351</v>
      </c>
      <c r="I4" s="32" t="s">
        <v>352</v>
      </c>
    </row>
    <row r="5" spans="1:9" ht="12" customHeight="1" x14ac:dyDescent="0.2">
      <c r="A5" s="33" t="s">
        <v>353</v>
      </c>
      <c r="B5" s="34" t="s">
        <v>354</v>
      </c>
      <c r="C5" s="17" t="s">
        <v>355</v>
      </c>
      <c r="D5" s="17" t="s">
        <v>355</v>
      </c>
      <c r="E5" s="30" t="s">
        <v>341</v>
      </c>
      <c r="F5" s="30" t="s">
        <v>341</v>
      </c>
      <c r="G5" s="30" t="s">
        <v>341</v>
      </c>
      <c r="H5" s="30" t="s">
        <v>341</v>
      </c>
      <c r="I5" s="1" t="s">
        <v>0</v>
      </c>
    </row>
    <row r="6" spans="1:9" ht="12" customHeight="1" x14ac:dyDescent="0.2">
      <c r="A6" s="35" t="s">
        <v>356</v>
      </c>
      <c r="B6" s="34" t="s">
        <v>357</v>
      </c>
      <c r="C6" s="17">
        <v>2884</v>
      </c>
      <c r="D6" s="17">
        <v>6375</v>
      </c>
      <c r="E6" s="28">
        <v>45.2</v>
      </c>
      <c r="F6" s="28">
        <v>11.1</v>
      </c>
      <c r="G6" s="28">
        <v>54.5</v>
      </c>
      <c r="H6" s="28">
        <v>67</v>
      </c>
      <c r="I6" s="1" t="s">
        <v>358</v>
      </c>
    </row>
    <row r="7" spans="1:9" ht="12" customHeight="1" x14ac:dyDescent="0.2">
      <c r="A7" s="35" t="s">
        <v>359</v>
      </c>
      <c r="B7" s="34" t="s">
        <v>354</v>
      </c>
      <c r="C7" s="17">
        <v>6012</v>
      </c>
      <c r="D7" s="17">
        <v>7874</v>
      </c>
      <c r="E7" s="28">
        <v>76.400000000000006</v>
      </c>
      <c r="F7" s="28">
        <v>42</v>
      </c>
      <c r="G7" s="28">
        <v>88.6</v>
      </c>
      <c r="H7" s="30" t="s">
        <v>341</v>
      </c>
      <c r="I7" s="1" t="s">
        <v>0</v>
      </c>
    </row>
    <row r="8" spans="1:9" ht="12" customHeight="1" x14ac:dyDescent="0.2">
      <c r="A8" s="35" t="s">
        <v>360</v>
      </c>
      <c r="B8" s="34" t="s">
        <v>361</v>
      </c>
      <c r="C8" s="17">
        <v>33482</v>
      </c>
      <c r="D8" s="17">
        <v>203220</v>
      </c>
      <c r="E8" s="28">
        <v>16.5</v>
      </c>
      <c r="F8" s="28">
        <v>6.5</v>
      </c>
      <c r="G8" s="28">
        <v>18.2</v>
      </c>
      <c r="H8" s="28">
        <v>23.4</v>
      </c>
      <c r="I8" s="1" t="s">
        <v>362</v>
      </c>
    </row>
    <row r="9" spans="1:9" ht="12" customHeight="1" x14ac:dyDescent="0.2">
      <c r="A9" s="50" t="s">
        <v>363</v>
      </c>
      <c r="B9" s="34" t="s">
        <v>364</v>
      </c>
      <c r="C9" s="17">
        <v>713</v>
      </c>
      <c r="D9" s="17">
        <v>6012</v>
      </c>
      <c r="E9" s="28">
        <v>11.9</v>
      </c>
      <c r="F9" s="30" t="s">
        <v>291</v>
      </c>
      <c r="G9" s="28">
        <v>19</v>
      </c>
      <c r="H9" s="28">
        <v>12.1</v>
      </c>
      <c r="I9" s="1" t="s">
        <v>358</v>
      </c>
    </row>
    <row r="10" spans="1:9" ht="12" customHeight="1" x14ac:dyDescent="0.2">
      <c r="A10" s="50"/>
      <c r="B10" s="34" t="s">
        <v>365</v>
      </c>
      <c r="C10" s="17">
        <v>5188</v>
      </c>
      <c r="D10" s="17">
        <v>6012</v>
      </c>
      <c r="E10" s="28">
        <v>86.3</v>
      </c>
      <c r="F10" s="28">
        <v>79.2</v>
      </c>
      <c r="G10" s="28">
        <v>100</v>
      </c>
      <c r="H10" s="28">
        <v>86.6</v>
      </c>
      <c r="I10" s="1" t="s">
        <v>358</v>
      </c>
    </row>
    <row r="11" spans="1:9" ht="12" customHeight="1" x14ac:dyDescent="0.2">
      <c r="A11" s="50"/>
      <c r="B11" s="34" t="s">
        <v>366</v>
      </c>
      <c r="C11" s="17">
        <v>111</v>
      </c>
      <c r="D11" s="17">
        <v>6012</v>
      </c>
      <c r="E11" s="28">
        <v>1.8</v>
      </c>
      <c r="F11" s="30" t="s">
        <v>291</v>
      </c>
      <c r="G11" s="28">
        <v>1.5</v>
      </c>
      <c r="H11" s="28">
        <v>1.3</v>
      </c>
      <c r="I11" s="1" t="s">
        <v>358</v>
      </c>
    </row>
    <row r="12" spans="1:9" ht="12" customHeight="1" x14ac:dyDescent="0.2">
      <c r="A12" s="50" t="s">
        <v>367</v>
      </c>
      <c r="B12" s="34" t="s">
        <v>368</v>
      </c>
      <c r="C12" s="17">
        <v>2273</v>
      </c>
      <c r="D12" s="17">
        <v>5175</v>
      </c>
      <c r="E12" s="28">
        <v>43.9</v>
      </c>
      <c r="F12" s="28">
        <v>33.299999999999997</v>
      </c>
      <c r="G12" s="28">
        <v>59.3</v>
      </c>
      <c r="H12" s="28">
        <v>43.7</v>
      </c>
      <c r="I12" s="1" t="s">
        <v>358</v>
      </c>
    </row>
    <row r="13" spans="1:9" ht="12" customHeight="1" x14ac:dyDescent="0.2">
      <c r="A13" s="50"/>
      <c r="B13" s="34" t="s">
        <v>369</v>
      </c>
      <c r="C13" s="17">
        <v>878</v>
      </c>
      <c r="D13" s="17">
        <v>5175</v>
      </c>
      <c r="E13" s="28">
        <v>17</v>
      </c>
      <c r="F13" s="30" t="s">
        <v>291</v>
      </c>
      <c r="G13" s="28">
        <v>25.9</v>
      </c>
      <c r="H13" s="30" t="s">
        <v>341</v>
      </c>
      <c r="I13" s="1" t="s">
        <v>0</v>
      </c>
    </row>
    <row r="14" spans="1:9" ht="12" customHeight="1" x14ac:dyDescent="0.2">
      <c r="A14" s="50"/>
      <c r="B14" s="34" t="s">
        <v>370</v>
      </c>
      <c r="C14" s="17">
        <v>2024</v>
      </c>
      <c r="D14" s="17">
        <v>5175</v>
      </c>
      <c r="E14" s="28">
        <v>39.1</v>
      </c>
      <c r="F14" s="28">
        <v>16.7</v>
      </c>
      <c r="G14" s="28">
        <v>50</v>
      </c>
      <c r="H14" s="30" t="s">
        <v>341</v>
      </c>
      <c r="I14" s="1" t="s">
        <v>0</v>
      </c>
    </row>
    <row r="15" spans="1:9" ht="12" customHeight="1" x14ac:dyDescent="0.2">
      <c r="A15" s="33" t="s">
        <v>371</v>
      </c>
      <c r="B15" s="34" t="s">
        <v>354</v>
      </c>
      <c r="C15" s="17" t="s">
        <v>355</v>
      </c>
      <c r="D15" s="17" t="s">
        <v>355</v>
      </c>
      <c r="E15" s="30" t="s">
        <v>341</v>
      </c>
      <c r="F15" s="30" t="s">
        <v>341</v>
      </c>
      <c r="G15" s="30" t="s">
        <v>341</v>
      </c>
      <c r="H15" s="30" t="s">
        <v>341</v>
      </c>
      <c r="I15" s="1" t="s">
        <v>0</v>
      </c>
    </row>
    <row r="16" spans="1:9" ht="12" customHeight="1" x14ac:dyDescent="0.2">
      <c r="A16" s="35" t="s">
        <v>372</v>
      </c>
      <c r="B16" s="34" t="s">
        <v>354</v>
      </c>
      <c r="C16" s="17">
        <v>204178</v>
      </c>
      <c r="D16" s="17">
        <v>285059</v>
      </c>
      <c r="E16" s="28">
        <v>71.599999999999994</v>
      </c>
      <c r="F16" s="28">
        <v>47.6</v>
      </c>
      <c r="G16" s="28">
        <v>86.7</v>
      </c>
      <c r="H16" s="30" t="s">
        <v>341</v>
      </c>
      <c r="I16" s="1" t="s">
        <v>0</v>
      </c>
    </row>
    <row r="17" spans="1:9" ht="12" customHeight="1" x14ac:dyDescent="0.2">
      <c r="A17" s="35" t="s">
        <v>373</v>
      </c>
      <c r="B17" s="34" t="s">
        <v>354</v>
      </c>
      <c r="C17" s="17">
        <v>151452</v>
      </c>
      <c r="D17" s="17">
        <v>263067</v>
      </c>
      <c r="E17" s="28">
        <v>57.6</v>
      </c>
      <c r="F17" s="28">
        <v>36.200000000000003</v>
      </c>
      <c r="G17" s="28">
        <v>64.8</v>
      </c>
      <c r="H17" s="30" t="s">
        <v>341</v>
      </c>
      <c r="I17" s="1" t="s">
        <v>0</v>
      </c>
    </row>
    <row r="18" spans="1:9" ht="12" customHeight="1" x14ac:dyDescent="0.2">
      <c r="A18" s="35" t="s">
        <v>374</v>
      </c>
      <c r="B18" s="34" t="s">
        <v>375</v>
      </c>
      <c r="C18" s="17">
        <v>122462</v>
      </c>
      <c r="D18" s="17">
        <v>516868</v>
      </c>
      <c r="E18" s="28">
        <v>23.7</v>
      </c>
      <c r="F18" s="28">
        <v>12.7</v>
      </c>
      <c r="G18" s="28">
        <v>26.7</v>
      </c>
      <c r="H18" s="28">
        <v>56.8</v>
      </c>
      <c r="I18" s="1" t="s">
        <v>362</v>
      </c>
    </row>
    <row r="19" spans="1:9" ht="12" customHeight="1" x14ac:dyDescent="0.2">
      <c r="A19" s="35" t="s">
        <v>376</v>
      </c>
      <c r="B19" s="34" t="s">
        <v>354</v>
      </c>
      <c r="C19" s="17">
        <v>57659</v>
      </c>
      <c r="D19" s="17">
        <v>118841</v>
      </c>
      <c r="E19" s="28">
        <v>48.5</v>
      </c>
      <c r="F19" s="28">
        <v>36.799999999999997</v>
      </c>
      <c r="G19" s="28">
        <v>57.8</v>
      </c>
      <c r="H19" s="30" t="s">
        <v>341</v>
      </c>
      <c r="I19" s="1" t="s">
        <v>0</v>
      </c>
    </row>
    <row r="20" spans="1:9" ht="12" customHeight="1" x14ac:dyDescent="0.2">
      <c r="A20" s="35" t="s">
        <v>377</v>
      </c>
      <c r="B20" s="34" t="s">
        <v>378</v>
      </c>
      <c r="C20" s="17">
        <v>40086</v>
      </c>
      <c r="D20" s="17">
        <v>101786</v>
      </c>
      <c r="E20" s="28">
        <v>39.4</v>
      </c>
      <c r="F20" s="28">
        <v>25.6</v>
      </c>
      <c r="G20" s="28">
        <v>48.9</v>
      </c>
      <c r="H20" s="30" t="s">
        <v>341</v>
      </c>
      <c r="I20" s="1" t="s">
        <v>0</v>
      </c>
    </row>
    <row r="21" spans="1:9" ht="12" customHeight="1" x14ac:dyDescent="0.2">
      <c r="A21" s="35" t="s">
        <v>379</v>
      </c>
      <c r="B21" s="34" t="s">
        <v>354</v>
      </c>
      <c r="C21" s="17">
        <v>70162</v>
      </c>
      <c r="D21" s="17">
        <v>358320</v>
      </c>
      <c r="E21" s="28">
        <v>19.600000000000001</v>
      </c>
      <c r="F21" s="28">
        <v>11.8</v>
      </c>
      <c r="G21" s="28">
        <v>24.6</v>
      </c>
      <c r="H21" s="28">
        <v>47.3</v>
      </c>
      <c r="I21" s="1" t="s">
        <v>380</v>
      </c>
    </row>
    <row r="22" spans="1:9" ht="12" customHeight="1" x14ac:dyDescent="0.2">
      <c r="A22" s="50" t="s">
        <v>381</v>
      </c>
      <c r="B22" s="34" t="s">
        <v>368</v>
      </c>
      <c r="C22" s="17">
        <v>97028</v>
      </c>
      <c r="D22" s="17">
        <v>204178</v>
      </c>
      <c r="E22" s="28">
        <v>47.5</v>
      </c>
      <c r="F22" s="28">
        <v>40.4</v>
      </c>
      <c r="G22" s="28">
        <v>54</v>
      </c>
      <c r="H22" s="28">
        <v>44.3</v>
      </c>
      <c r="I22" s="1" t="s">
        <v>380</v>
      </c>
    </row>
    <row r="23" spans="1:9" ht="12" customHeight="1" x14ac:dyDescent="0.2">
      <c r="A23" s="50"/>
      <c r="B23" s="34" t="s">
        <v>369</v>
      </c>
      <c r="C23" s="17">
        <v>30227</v>
      </c>
      <c r="D23" s="17">
        <v>204178</v>
      </c>
      <c r="E23" s="28">
        <v>14.8</v>
      </c>
      <c r="F23" s="28">
        <v>10.9</v>
      </c>
      <c r="G23" s="28">
        <v>17.899999999999999</v>
      </c>
      <c r="H23" s="28">
        <v>27.6</v>
      </c>
      <c r="I23" s="1" t="s">
        <v>380</v>
      </c>
    </row>
    <row r="24" spans="1:9" ht="12" customHeight="1" x14ac:dyDescent="0.2">
      <c r="A24" s="50"/>
      <c r="B24" s="34" t="s">
        <v>370</v>
      </c>
      <c r="C24" s="17">
        <v>76923</v>
      </c>
      <c r="D24" s="17">
        <v>204178</v>
      </c>
      <c r="E24" s="28">
        <v>37.700000000000003</v>
      </c>
      <c r="F24" s="28">
        <v>30.6</v>
      </c>
      <c r="G24" s="28">
        <v>43.8</v>
      </c>
      <c r="H24" s="28">
        <v>28.1</v>
      </c>
      <c r="I24" s="1" t="s">
        <v>380</v>
      </c>
    </row>
    <row r="25" spans="1:9" ht="24" customHeight="1" x14ac:dyDescent="0.2">
      <c r="A25" s="50" t="s">
        <v>382</v>
      </c>
      <c r="B25" s="34" t="s">
        <v>383</v>
      </c>
      <c r="C25" s="17" t="s">
        <v>355</v>
      </c>
      <c r="D25" s="17" t="s">
        <v>355</v>
      </c>
      <c r="E25" s="30" t="s">
        <v>341</v>
      </c>
      <c r="F25" s="30" t="s">
        <v>341</v>
      </c>
      <c r="G25" s="30" t="s">
        <v>341</v>
      </c>
      <c r="H25" s="30" t="s">
        <v>341</v>
      </c>
      <c r="I25" s="1" t="s">
        <v>0</v>
      </c>
    </row>
    <row r="26" spans="1:9" ht="12" customHeight="1" x14ac:dyDescent="0.2">
      <c r="A26" s="50"/>
      <c r="B26" s="34" t="s">
        <v>384</v>
      </c>
      <c r="C26" s="17">
        <v>145990</v>
      </c>
      <c r="D26" s="17">
        <v>228607</v>
      </c>
      <c r="E26" s="28">
        <v>63.9</v>
      </c>
      <c r="F26" s="28">
        <v>42.4</v>
      </c>
      <c r="G26" s="28">
        <v>71.2</v>
      </c>
      <c r="H26" s="30" t="s">
        <v>341</v>
      </c>
      <c r="I26" s="1" t="s">
        <v>0</v>
      </c>
    </row>
    <row r="27" spans="1:9" ht="12" customHeight="1" x14ac:dyDescent="0.2">
      <c r="A27" s="50"/>
      <c r="B27" s="34" t="s">
        <v>385</v>
      </c>
      <c r="C27" s="17">
        <v>7135</v>
      </c>
      <c r="D27" s="17">
        <v>228607</v>
      </c>
      <c r="E27" s="28">
        <v>3.1</v>
      </c>
      <c r="F27" s="28">
        <v>1.4</v>
      </c>
      <c r="G27" s="28">
        <v>3.8</v>
      </c>
      <c r="H27" s="30" t="s">
        <v>341</v>
      </c>
      <c r="I27" s="1" t="s">
        <v>0</v>
      </c>
    </row>
    <row r="28" spans="1:9" ht="12" customHeight="1" x14ac:dyDescent="0.2">
      <c r="A28" s="50"/>
      <c r="B28" s="34" t="s">
        <v>386</v>
      </c>
      <c r="C28" s="17">
        <v>36159</v>
      </c>
      <c r="D28" s="17">
        <v>228607</v>
      </c>
      <c r="E28" s="28">
        <v>15.8</v>
      </c>
      <c r="F28" s="28">
        <v>9.9</v>
      </c>
      <c r="G28" s="28">
        <v>18</v>
      </c>
      <c r="H28" s="30" t="s">
        <v>341</v>
      </c>
      <c r="I28" s="1" t="s">
        <v>0</v>
      </c>
    </row>
    <row r="29" spans="1:9" ht="12" customHeight="1" x14ac:dyDescent="0.2">
      <c r="A29" s="50"/>
      <c r="B29" s="34" t="s">
        <v>387</v>
      </c>
      <c r="C29" s="17">
        <v>38023</v>
      </c>
      <c r="D29" s="17">
        <v>228607</v>
      </c>
      <c r="E29" s="28">
        <v>16.600000000000001</v>
      </c>
      <c r="F29" s="28">
        <v>11.3</v>
      </c>
      <c r="G29" s="28">
        <v>18.8</v>
      </c>
      <c r="H29" s="30" t="s">
        <v>341</v>
      </c>
      <c r="I29" s="1" t="s">
        <v>0</v>
      </c>
    </row>
    <row r="30" spans="1:9" ht="12" customHeight="1" x14ac:dyDescent="0.2">
      <c r="A30" s="50"/>
      <c r="B30" s="34" t="s">
        <v>388</v>
      </c>
      <c r="C30" s="17">
        <v>64673</v>
      </c>
      <c r="D30" s="17">
        <v>228607</v>
      </c>
      <c r="E30" s="28">
        <v>28.3</v>
      </c>
      <c r="F30" s="28">
        <v>16.899999999999999</v>
      </c>
      <c r="G30" s="28">
        <v>32.799999999999997</v>
      </c>
      <c r="H30" s="30" t="s">
        <v>341</v>
      </c>
      <c r="I30" s="1" t="s">
        <v>0</v>
      </c>
    </row>
    <row r="31" spans="1:9" ht="12" customHeight="1" x14ac:dyDescent="0.2">
      <c r="A31" s="50"/>
      <c r="B31" s="34" t="s">
        <v>389</v>
      </c>
      <c r="C31" s="17">
        <v>82617</v>
      </c>
      <c r="D31" s="17">
        <v>228607</v>
      </c>
      <c r="E31" s="28">
        <v>36.1</v>
      </c>
      <c r="F31" s="28">
        <v>28.8</v>
      </c>
      <c r="G31" s="28">
        <v>57.6</v>
      </c>
      <c r="H31" s="30" t="s">
        <v>341</v>
      </c>
      <c r="I31" s="1" t="s">
        <v>0</v>
      </c>
    </row>
    <row r="32" spans="1:9" ht="36" customHeight="1" x14ac:dyDescent="0.2">
      <c r="A32" s="50"/>
      <c r="B32" s="34" t="s">
        <v>390</v>
      </c>
      <c r="C32" s="17" t="s">
        <v>355</v>
      </c>
      <c r="D32" s="17" t="s">
        <v>355</v>
      </c>
      <c r="E32" s="30" t="s">
        <v>341</v>
      </c>
      <c r="F32" s="30" t="s">
        <v>341</v>
      </c>
      <c r="G32" s="30" t="s">
        <v>341</v>
      </c>
      <c r="H32" s="30" t="s">
        <v>341</v>
      </c>
      <c r="I32" s="1" t="s">
        <v>0</v>
      </c>
    </row>
    <row r="33" spans="1:9" ht="12" customHeight="1" x14ac:dyDescent="0.2">
      <c r="A33" s="50"/>
      <c r="B33" s="34" t="s">
        <v>391</v>
      </c>
      <c r="C33" s="17">
        <v>7135</v>
      </c>
      <c r="D33" s="17">
        <v>145990</v>
      </c>
      <c r="E33" s="28">
        <v>4.9000000000000004</v>
      </c>
      <c r="F33" s="28">
        <v>2.6</v>
      </c>
      <c r="G33" s="28">
        <v>6.2</v>
      </c>
      <c r="H33" s="28">
        <v>3.5</v>
      </c>
      <c r="I33" s="1" t="s">
        <v>380</v>
      </c>
    </row>
    <row r="34" spans="1:9" ht="12" customHeight="1" x14ac:dyDescent="0.2">
      <c r="A34" s="50"/>
      <c r="B34" s="34" t="s">
        <v>365</v>
      </c>
      <c r="C34" s="17">
        <v>36159</v>
      </c>
      <c r="D34" s="17">
        <v>145990</v>
      </c>
      <c r="E34" s="28">
        <v>24.8</v>
      </c>
      <c r="F34" s="28">
        <v>20.7</v>
      </c>
      <c r="G34" s="28">
        <v>27.3</v>
      </c>
      <c r="H34" s="28">
        <v>22.3</v>
      </c>
      <c r="I34" s="1" t="s">
        <v>380</v>
      </c>
    </row>
    <row r="35" spans="1:9" ht="12" customHeight="1" x14ac:dyDescent="0.2">
      <c r="A35" s="50"/>
      <c r="B35" s="34" t="s">
        <v>392</v>
      </c>
      <c r="C35" s="17">
        <v>38023</v>
      </c>
      <c r="D35" s="17">
        <v>145990</v>
      </c>
      <c r="E35" s="28">
        <v>26</v>
      </c>
      <c r="F35" s="28">
        <v>24.2</v>
      </c>
      <c r="G35" s="28">
        <v>28</v>
      </c>
      <c r="H35" s="28">
        <v>29</v>
      </c>
      <c r="I35" s="1" t="s">
        <v>380</v>
      </c>
    </row>
    <row r="36" spans="1:9" ht="12" customHeight="1" x14ac:dyDescent="0.2">
      <c r="A36" s="50"/>
      <c r="B36" s="34" t="s">
        <v>393</v>
      </c>
      <c r="C36" s="17">
        <v>64673</v>
      </c>
      <c r="D36" s="17">
        <v>145990</v>
      </c>
      <c r="E36" s="28">
        <v>44.3</v>
      </c>
      <c r="F36" s="28">
        <v>40.299999999999997</v>
      </c>
      <c r="G36" s="28">
        <v>51</v>
      </c>
      <c r="H36" s="28">
        <v>45.1</v>
      </c>
      <c r="I36" s="1" t="s">
        <v>380</v>
      </c>
    </row>
    <row r="37" spans="1:9" ht="12" customHeight="1" x14ac:dyDescent="0.2">
      <c r="A37" s="50" t="s">
        <v>394</v>
      </c>
      <c r="B37" s="34" t="s">
        <v>395</v>
      </c>
      <c r="C37" s="17">
        <v>41176</v>
      </c>
      <c r="D37" s="17">
        <v>90659</v>
      </c>
      <c r="E37" s="28">
        <v>45.4</v>
      </c>
      <c r="F37" s="28">
        <v>44</v>
      </c>
      <c r="G37" s="28">
        <v>71.400000000000006</v>
      </c>
      <c r="H37" s="30" t="s">
        <v>341</v>
      </c>
      <c r="I37" s="1" t="s">
        <v>0</v>
      </c>
    </row>
    <row r="38" spans="1:9" ht="12" customHeight="1" x14ac:dyDescent="0.2">
      <c r="A38" s="50"/>
      <c r="B38" s="34" t="s">
        <v>396</v>
      </c>
      <c r="C38" s="17">
        <v>49483</v>
      </c>
      <c r="D38" s="17">
        <v>90659</v>
      </c>
      <c r="E38" s="28">
        <v>54.6</v>
      </c>
      <c r="F38" s="28">
        <v>28.6</v>
      </c>
      <c r="G38" s="28">
        <v>56</v>
      </c>
      <c r="H38" s="30" t="s">
        <v>341</v>
      </c>
      <c r="I38" s="1" t="s">
        <v>0</v>
      </c>
    </row>
    <row r="39" spans="1:9" ht="12" customHeight="1" x14ac:dyDescent="0.2">
      <c r="A39" s="50" t="s">
        <v>397</v>
      </c>
      <c r="B39" s="34" t="s">
        <v>364</v>
      </c>
      <c r="C39" s="17">
        <v>8286</v>
      </c>
      <c r="D39" s="17">
        <v>14340</v>
      </c>
      <c r="E39" s="28">
        <v>57.8</v>
      </c>
      <c r="F39" s="28">
        <v>51</v>
      </c>
      <c r="G39" s="28">
        <v>65.8</v>
      </c>
      <c r="H39" s="30" t="s">
        <v>341</v>
      </c>
      <c r="I39" s="1" t="s">
        <v>0</v>
      </c>
    </row>
    <row r="40" spans="1:9" ht="12" customHeight="1" x14ac:dyDescent="0.2">
      <c r="A40" s="50"/>
      <c r="B40" s="34" t="s">
        <v>398</v>
      </c>
      <c r="C40" s="17">
        <v>962</v>
      </c>
      <c r="D40" s="17">
        <v>14340</v>
      </c>
      <c r="E40" s="28">
        <v>6.7</v>
      </c>
      <c r="F40" s="28">
        <v>4.5</v>
      </c>
      <c r="G40" s="28">
        <v>9.4</v>
      </c>
      <c r="H40" s="30" t="s">
        <v>341</v>
      </c>
      <c r="I40" s="1" t="s">
        <v>0</v>
      </c>
    </row>
    <row r="41" spans="1:9" ht="12" customHeight="1" x14ac:dyDescent="0.2">
      <c r="A41" s="50"/>
      <c r="B41" s="34" t="s">
        <v>366</v>
      </c>
      <c r="C41" s="17">
        <v>5092</v>
      </c>
      <c r="D41" s="17">
        <v>14340</v>
      </c>
      <c r="E41" s="28">
        <v>35.5</v>
      </c>
      <c r="F41" s="28">
        <v>26.4</v>
      </c>
      <c r="G41" s="28">
        <v>42.9</v>
      </c>
      <c r="H41" s="30" t="s">
        <v>341</v>
      </c>
      <c r="I41" s="1" t="s">
        <v>0</v>
      </c>
    </row>
    <row r="42" spans="1:9" ht="12" customHeight="1" x14ac:dyDescent="0.2">
      <c r="A42" s="33" t="s">
        <v>399</v>
      </c>
      <c r="B42" s="34" t="s">
        <v>354</v>
      </c>
      <c r="C42" s="17" t="s">
        <v>355</v>
      </c>
      <c r="D42" s="17" t="s">
        <v>355</v>
      </c>
      <c r="E42" s="30" t="s">
        <v>341</v>
      </c>
      <c r="F42" s="30" t="s">
        <v>341</v>
      </c>
      <c r="G42" s="30" t="s">
        <v>341</v>
      </c>
      <c r="H42" s="30" t="s">
        <v>341</v>
      </c>
      <c r="I42" s="1" t="s">
        <v>0</v>
      </c>
    </row>
    <row r="43" spans="1:9" ht="12" customHeight="1" x14ac:dyDescent="0.2">
      <c r="A43" s="35" t="s">
        <v>400</v>
      </c>
      <c r="B43" s="34" t="s">
        <v>354</v>
      </c>
      <c r="C43" s="17">
        <v>25366</v>
      </c>
      <c r="D43" s="17">
        <v>96014</v>
      </c>
      <c r="E43" s="28">
        <v>26.4</v>
      </c>
      <c r="F43" s="28">
        <v>17.399999999999999</v>
      </c>
      <c r="G43" s="28">
        <v>30.8</v>
      </c>
      <c r="H43" s="28">
        <v>32</v>
      </c>
      <c r="I43" s="1" t="s">
        <v>401</v>
      </c>
    </row>
    <row r="44" spans="1:9" ht="12" customHeight="1" x14ac:dyDescent="0.2">
      <c r="A44" s="35" t="s">
        <v>402</v>
      </c>
      <c r="B44" s="34" t="s">
        <v>354</v>
      </c>
      <c r="C44" s="17">
        <v>28695</v>
      </c>
      <c r="D44" s="17">
        <v>48149</v>
      </c>
      <c r="E44" s="28">
        <v>59.6</v>
      </c>
      <c r="F44" s="28">
        <v>43.2</v>
      </c>
      <c r="G44" s="28">
        <v>69.400000000000006</v>
      </c>
      <c r="H44" s="28">
        <v>65.400000000000006</v>
      </c>
      <c r="I44" s="1" t="s">
        <v>401</v>
      </c>
    </row>
    <row r="45" spans="1:9" ht="12" customHeight="1" x14ac:dyDescent="0.2">
      <c r="A45" s="50" t="s">
        <v>403</v>
      </c>
      <c r="B45" s="34" t="s">
        <v>404</v>
      </c>
      <c r="C45" s="17">
        <v>22373</v>
      </c>
      <c r="D45" s="17">
        <v>48725</v>
      </c>
      <c r="E45" s="28">
        <v>45.9</v>
      </c>
      <c r="F45" s="28">
        <v>33.299999999999997</v>
      </c>
      <c r="G45" s="28">
        <v>52.9</v>
      </c>
      <c r="H45" s="28">
        <v>53.9</v>
      </c>
      <c r="I45" s="1" t="s">
        <v>401</v>
      </c>
    </row>
    <row r="46" spans="1:9" ht="12" customHeight="1" x14ac:dyDescent="0.2">
      <c r="A46" s="50"/>
      <c r="B46" s="34" t="s">
        <v>405</v>
      </c>
      <c r="C46" s="17">
        <v>31382</v>
      </c>
      <c r="D46" s="17">
        <v>48725</v>
      </c>
      <c r="E46" s="28">
        <v>64.400000000000006</v>
      </c>
      <c r="F46" s="28">
        <v>52.5</v>
      </c>
      <c r="G46" s="28">
        <v>72.3</v>
      </c>
      <c r="H46" s="30" t="s">
        <v>341</v>
      </c>
      <c r="I46" s="1" t="s">
        <v>0</v>
      </c>
    </row>
    <row r="47" spans="1:9" ht="12" customHeight="1" x14ac:dyDescent="0.2">
      <c r="A47" s="50" t="s">
        <v>406</v>
      </c>
      <c r="B47" s="34" t="s">
        <v>407</v>
      </c>
      <c r="C47" s="17" t="s">
        <v>355</v>
      </c>
      <c r="D47" s="17" t="s">
        <v>355</v>
      </c>
      <c r="E47" s="30" t="s">
        <v>43</v>
      </c>
      <c r="F47" s="30" t="s">
        <v>43</v>
      </c>
      <c r="G47" s="30" t="s">
        <v>43</v>
      </c>
      <c r="H47" s="30" t="s">
        <v>341</v>
      </c>
      <c r="I47" s="1" t="s">
        <v>0</v>
      </c>
    </row>
    <row r="48" spans="1:9" ht="12" customHeight="1" x14ac:dyDescent="0.2">
      <c r="A48" s="50"/>
      <c r="B48" s="34" t="s">
        <v>408</v>
      </c>
      <c r="C48" s="17" t="s">
        <v>355</v>
      </c>
      <c r="D48" s="17" t="s">
        <v>355</v>
      </c>
      <c r="E48" s="30" t="s">
        <v>43</v>
      </c>
      <c r="F48" s="30" t="s">
        <v>43</v>
      </c>
      <c r="G48" s="30" t="s">
        <v>43</v>
      </c>
      <c r="H48" s="30" t="s">
        <v>341</v>
      </c>
      <c r="I48" s="1" t="s">
        <v>0</v>
      </c>
    </row>
    <row r="49" spans="1:9" ht="12" customHeight="1" x14ac:dyDescent="0.2">
      <c r="A49" s="35" t="s">
        <v>409</v>
      </c>
      <c r="B49" s="34" t="s">
        <v>354</v>
      </c>
      <c r="C49" s="17">
        <v>19360</v>
      </c>
      <c r="D49" s="17">
        <v>28695</v>
      </c>
      <c r="E49" s="28">
        <v>67.5</v>
      </c>
      <c r="F49" s="28">
        <v>63.2</v>
      </c>
      <c r="G49" s="28">
        <v>73.8</v>
      </c>
      <c r="H49" s="30" t="s">
        <v>341</v>
      </c>
      <c r="I49" s="1" t="s">
        <v>0</v>
      </c>
    </row>
    <row r="50" spans="1:9" ht="12" customHeight="1" x14ac:dyDescent="0.2">
      <c r="A50" s="35" t="s">
        <v>410</v>
      </c>
      <c r="B50" s="34" t="s">
        <v>411</v>
      </c>
      <c r="C50" s="17">
        <v>8321</v>
      </c>
      <c r="D50" s="17">
        <v>22373</v>
      </c>
      <c r="E50" s="28">
        <v>37.200000000000003</v>
      </c>
      <c r="F50" s="28">
        <v>31.1</v>
      </c>
      <c r="G50" s="28">
        <v>44.1</v>
      </c>
      <c r="H50" s="28">
        <v>30.6</v>
      </c>
      <c r="I50" s="1" t="s">
        <v>401</v>
      </c>
    </row>
    <row r="51" spans="1:9" ht="12" customHeight="1" x14ac:dyDescent="0.2">
      <c r="A51" s="50" t="s">
        <v>412</v>
      </c>
      <c r="B51" s="34" t="s">
        <v>413</v>
      </c>
      <c r="C51" s="17" t="s">
        <v>355</v>
      </c>
      <c r="D51" s="17" t="s">
        <v>355</v>
      </c>
      <c r="E51" s="30" t="s">
        <v>341</v>
      </c>
      <c r="F51" s="30" t="s">
        <v>341</v>
      </c>
      <c r="G51" s="30" t="s">
        <v>341</v>
      </c>
      <c r="H51" s="30" t="s">
        <v>341</v>
      </c>
      <c r="I51" s="1" t="s">
        <v>0</v>
      </c>
    </row>
    <row r="52" spans="1:9" ht="12" customHeight="1" x14ac:dyDescent="0.2">
      <c r="A52" s="50"/>
      <c r="B52" s="34" t="s">
        <v>414</v>
      </c>
      <c r="C52" s="17" t="s">
        <v>355</v>
      </c>
      <c r="D52" s="17" t="s">
        <v>355</v>
      </c>
      <c r="E52" s="30" t="s">
        <v>43</v>
      </c>
      <c r="F52" s="30" t="s">
        <v>43</v>
      </c>
      <c r="G52" s="30" t="s">
        <v>43</v>
      </c>
      <c r="H52" s="30" t="s">
        <v>341</v>
      </c>
      <c r="I52" s="1" t="s">
        <v>0</v>
      </c>
    </row>
    <row r="53" spans="1:9" ht="12" customHeight="1" x14ac:dyDescent="0.2">
      <c r="A53" s="50"/>
      <c r="B53" s="34" t="s">
        <v>415</v>
      </c>
      <c r="C53" s="17" t="s">
        <v>355</v>
      </c>
      <c r="D53" s="17" t="s">
        <v>355</v>
      </c>
      <c r="E53" s="30" t="s">
        <v>43</v>
      </c>
      <c r="F53" s="30" t="s">
        <v>43</v>
      </c>
      <c r="G53" s="30" t="s">
        <v>43</v>
      </c>
      <c r="H53" s="30" t="s">
        <v>341</v>
      </c>
      <c r="I53" s="1" t="s">
        <v>0</v>
      </c>
    </row>
    <row r="54" spans="1:9" ht="12" customHeight="1" x14ac:dyDescent="0.2">
      <c r="A54" s="50"/>
      <c r="B54" s="34" t="s">
        <v>416</v>
      </c>
      <c r="C54" s="17" t="s">
        <v>355</v>
      </c>
      <c r="D54" s="17" t="s">
        <v>355</v>
      </c>
      <c r="E54" s="30" t="s">
        <v>43</v>
      </c>
      <c r="F54" s="30" t="s">
        <v>43</v>
      </c>
      <c r="G54" s="30" t="s">
        <v>43</v>
      </c>
      <c r="H54" s="30" t="s">
        <v>341</v>
      </c>
      <c r="I54" s="1" t="s">
        <v>0</v>
      </c>
    </row>
    <row r="55" spans="1:9" ht="12" customHeight="1" x14ac:dyDescent="0.2">
      <c r="A55" s="50"/>
      <c r="B55" s="34" t="s">
        <v>417</v>
      </c>
      <c r="C55" s="17" t="s">
        <v>355</v>
      </c>
      <c r="D55" s="17" t="s">
        <v>355</v>
      </c>
      <c r="E55" s="30" t="s">
        <v>43</v>
      </c>
      <c r="F55" s="30" t="s">
        <v>43</v>
      </c>
      <c r="G55" s="30" t="s">
        <v>43</v>
      </c>
      <c r="H55" s="30" t="s">
        <v>341</v>
      </c>
      <c r="I55" s="1" t="s">
        <v>0</v>
      </c>
    </row>
    <row r="56" spans="1:9" ht="12" customHeight="1" x14ac:dyDescent="0.2">
      <c r="A56" s="50"/>
      <c r="B56" s="34" t="s">
        <v>418</v>
      </c>
      <c r="C56" s="17" t="s">
        <v>355</v>
      </c>
      <c r="D56" s="17" t="s">
        <v>355</v>
      </c>
      <c r="E56" s="30" t="s">
        <v>43</v>
      </c>
      <c r="F56" s="30" t="s">
        <v>43</v>
      </c>
      <c r="G56" s="30" t="s">
        <v>43</v>
      </c>
      <c r="H56" s="30" t="s">
        <v>341</v>
      </c>
      <c r="I56" s="1" t="s">
        <v>0</v>
      </c>
    </row>
    <row r="57" spans="1:9" ht="12" customHeight="1" x14ac:dyDescent="0.2">
      <c r="A57" s="50"/>
      <c r="B57" s="34" t="s">
        <v>419</v>
      </c>
      <c r="C57" s="17" t="s">
        <v>355</v>
      </c>
      <c r="D57" s="17" t="s">
        <v>355</v>
      </c>
      <c r="E57" s="30" t="s">
        <v>43</v>
      </c>
      <c r="F57" s="30" t="s">
        <v>43</v>
      </c>
      <c r="G57" s="30" t="s">
        <v>43</v>
      </c>
      <c r="H57" s="30" t="s">
        <v>341</v>
      </c>
      <c r="I57" s="1" t="s">
        <v>0</v>
      </c>
    </row>
    <row r="58" spans="1:9" ht="12" customHeight="1" x14ac:dyDescent="0.2">
      <c r="A58" s="51" t="s">
        <v>420</v>
      </c>
      <c r="B58" s="34" t="s">
        <v>421</v>
      </c>
      <c r="C58" s="17" t="s">
        <v>355</v>
      </c>
      <c r="D58" s="17" t="s">
        <v>355</v>
      </c>
      <c r="E58" s="30" t="s">
        <v>341</v>
      </c>
      <c r="F58" s="30" t="s">
        <v>341</v>
      </c>
      <c r="G58" s="30" t="s">
        <v>341</v>
      </c>
      <c r="H58" s="30" t="s">
        <v>341</v>
      </c>
      <c r="I58" s="1" t="s">
        <v>0</v>
      </c>
    </row>
    <row r="59" spans="1:9" ht="12" customHeight="1" x14ac:dyDescent="0.2">
      <c r="A59" s="50"/>
      <c r="B59" s="34" t="s">
        <v>414</v>
      </c>
      <c r="C59" s="17" t="s">
        <v>355</v>
      </c>
      <c r="D59" s="17" t="s">
        <v>355</v>
      </c>
      <c r="E59" s="30" t="s">
        <v>43</v>
      </c>
      <c r="F59" s="30" t="s">
        <v>43</v>
      </c>
      <c r="G59" s="30" t="s">
        <v>43</v>
      </c>
      <c r="H59" s="30" t="s">
        <v>341</v>
      </c>
      <c r="I59" s="1" t="s">
        <v>0</v>
      </c>
    </row>
    <row r="60" spans="1:9" ht="12" customHeight="1" x14ac:dyDescent="0.2">
      <c r="A60" s="50"/>
      <c r="B60" s="34" t="s">
        <v>415</v>
      </c>
      <c r="C60" s="17" t="s">
        <v>355</v>
      </c>
      <c r="D60" s="17" t="s">
        <v>355</v>
      </c>
      <c r="E60" s="30" t="s">
        <v>43</v>
      </c>
      <c r="F60" s="30" t="s">
        <v>43</v>
      </c>
      <c r="G60" s="30" t="s">
        <v>43</v>
      </c>
      <c r="H60" s="30" t="s">
        <v>341</v>
      </c>
      <c r="I60" s="1" t="s">
        <v>0</v>
      </c>
    </row>
    <row r="61" spans="1:9" ht="12" customHeight="1" x14ac:dyDescent="0.2">
      <c r="A61" s="50"/>
      <c r="B61" s="34" t="s">
        <v>416</v>
      </c>
      <c r="C61" s="17" t="s">
        <v>355</v>
      </c>
      <c r="D61" s="17" t="s">
        <v>355</v>
      </c>
      <c r="E61" s="30" t="s">
        <v>43</v>
      </c>
      <c r="F61" s="30" t="s">
        <v>43</v>
      </c>
      <c r="G61" s="30" t="s">
        <v>43</v>
      </c>
      <c r="H61" s="30" t="s">
        <v>341</v>
      </c>
      <c r="I61" s="1" t="s">
        <v>0</v>
      </c>
    </row>
    <row r="62" spans="1:9" ht="12" customHeight="1" x14ac:dyDescent="0.2">
      <c r="A62" s="50"/>
      <c r="B62" s="34" t="s">
        <v>417</v>
      </c>
      <c r="C62" s="17" t="s">
        <v>355</v>
      </c>
      <c r="D62" s="17" t="s">
        <v>355</v>
      </c>
      <c r="E62" s="30" t="s">
        <v>43</v>
      </c>
      <c r="F62" s="30" t="s">
        <v>43</v>
      </c>
      <c r="G62" s="30" t="s">
        <v>43</v>
      </c>
      <c r="H62" s="30" t="s">
        <v>341</v>
      </c>
      <c r="I62" s="1" t="s">
        <v>0</v>
      </c>
    </row>
    <row r="63" spans="1:9" ht="12" customHeight="1" x14ac:dyDescent="0.2">
      <c r="A63" s="50"/>
      <c r="B63" s="34" t="s">
        <v>418</v>
      </c>
      <c r="C63" s="17" t="s">
        <v>355</v>
      </c>
      <c r="D63" s="17" t="s">
        <v>355</v>
      </c>
      <c r="E63" s="30" t="s">
        <v>43</v>
      </c>
      <c r="F63" s="30" t="s">
        <v>43</v>
      </c>
      <c r="G63" s="30" t="s">
        <v>43</v>
      </c>
      <c r="H63" s="30" t="s">
        <v>341</v>
      </c>
      <c r="I63" s="1" t="s">
        <v>0</v>
      </c>
    </row>
    <row r="64" spans="1:9" ht="12" customHeight="1" x14ac:dyDescent="0.2">
      <c r="A64" s="50"/>
      <c r="B64" s="34" t="s">
        <v>419</v>
      </c>
      <c r="C64" s="17" t="s">
        <v>355</v>
      </c>
      <c r="D64" s="17" t="s">
        <v>355</v>
      </c>
      <c r="E64" s="30" t="s">
        <v>43</v>
      </c>
      <c r="F64" s="30" t="s">
        <v>43</v>
      </c>
      <c r="G64" s="30" t="s">
        <v>43</v>
      </c>
      <c r="H64" s="30" t="s">
        <v>341</v>
      </c>
      <c r="I64" s="1" t="s">
        <v>0</v>
      </c>
    </row>
    <row r="65" spans="1:9" ht="12" customHeight="1" x14ac:dyDescent="0.2">
      <c r="A65" s="51" t="s">
        <v>422</v>
      </c>
      <c r="B65" s="34" t="s">
        <v>423</v>
      </c>
      <c r="C65" s="17" t="s">
        <v>355</v>
      </c>
      <c r="D65" s="17" t="s">
        <v>355</v>
      </c>
      <c r="E65" s="30" t="s">
        <v>341</v>
      </c>
      <c r="F65" s="30" t="s">
        <v>341</v>
      </c>
      <c r="G65" s="30" t="s">
        <v>341</v>
      </c>
      <c r="H65" s="30" t="s">
        <v>341</v>
      </c>
      <c r="I65" s="1" t="s">
        <v>0</v>
      </c>
    </row>
    <row r="66" spans="1:9" ht="12" customHeight="1" x14ac:dyDescent="0.2">
      <c r="A66" s="50"/>
      <c r="B66" s="36" t="s">
        <v>424</v>
      </c>
      <c r="C66" s="17" t="s">
        <v>355</v>
      </c>
      <c r="D66" s="17" t="s">
        <v>355</v>
      </c>
      <c r="E66" s="30" t="s">
        <v>43</v>
      </c>
      <c r="F66" s="30" t="s">
        <v>43</v>
      </c>
      <c r="G66" s="30" t="s">
        <v>43</v>
      </c>
      <c r="H66" s="30" t="s">
        <v>341</v>
      </c>
      <c r="I66" s="1" t="s">
        <v>0</v>
      </c>
    </row>
    <row r="67" spans="1:9" ht="12" customHeight="1" x14ac:dyDescent="0.2">
      <c r="A67" s="50"/>
      <c r="B67" s="7" t="s">
        <v>425</v>
      </c>
      <c r="C67" s="17" t="s">
        <v>355</v>
      </c>
      <c r="D67" s="17" t="s">
        <v>355</v>
      </c>
      <c r="E67" s="30" t="s">
        <v>43</v>
      </c>
      <c r="F67" s="30" t="s">
        <v>43</v>
      </c>
      <c r="G67" s="30" t="s">
        <v>43</v>
      </c>
      <c r="H67" s="30" t="s">
        <v>341</v>
      </c>
      <c r="I67" s="1" t="s">
        <v>0</v>
      </c>
    </row>
    <row r="68" spans="1:9" ht="12" customHeight="1" x14ac:dyDescent="0.2">
      <c r="A68" s="50"/>
      <c r="B68" s="37" t="s">
        <v>426</v>
      </c>
      <c r="C68" s="24" t="s">
        <v>355</v>
      </c>
      <c r="D68" s="24" t="s">
        <v>355</v>
      </c>
      <c r="E68" s="38" t="s">
        <v>43</v>
      </c>
      <c r="F68" s="38" t="s">
        <v>43</v>
      </c>
      <c r="G68" s="38" t="s">
        <v>43</v>
      </c>
      <c r="H68" s="38" t="s">
        <v>341</v>
      </c>
      <c r="I68" s="39" t="s">
        <v>0</v>
      </c>
    </row>
    <row r="69" spans="1:9" ht="12" hidden="1" customHeight="1" x14ac:dyDescent="0.2"/>
    <row r="70" spans="1:9" ht="12" customHeight="1" x14ac:dyDescent="0.2">
      <c r="A70" s="44" t="s">
        <v>312</v>
      </c>
      <c r="B70" s="45"/>
      <c r="C70" s="45"/>
      <c r="D70" s="45"/>
      <c r="E70" s="45"/>
      <c r="F70" s="45"/>
      <c r="G70" s="45"/>
      <c r="H70" s="45"/>
      <c r="I70" s="45"/>
    </row>
    <row r="71" spans="1:9" ht="12" customHeight="1" x14ac:dyDescent="0.2">
      <c r="A71" s="47" t="s">
        <v>427</v>
      </c>
      <c r="B71" s="45"/>
      <c r="C71" s="45"/>
      <c r="D71" s="45"/>
      <c r="E71" s="45"/>
      <c r="F71" s="45"/>
      <c r="G71" s="45"/>
      <c r="H71" s="45"/>
      <c r="I71" s="45"/>
    </row>
    <row r="72" spans="1:9" ht="12" customHeight="1" x14ac:dyDescent="0.2">
      <c r="A72" s="47" t="s">
        <v>428</v>
      </c>
      <c r="B72" s="45"/>
      <c r="C72" s="45"/>
      <c r="D72" s="45"/>
      <c r="E72" s="45"/>
      <c r="F72" s="45"/>
      <c r="G72" s="45"/>
      <c r="H72" s="45"/>
      <c r="I72" s="45"/>
    </row>
    <row r="73" spans="1:9" ht="12" customHeight="1" x14ac:dyDescent="0.2">
      <c r="A73" s="47" t="s">
        <v>429</v>
      </c>
      <c r="B73" s="45"/>
      <c r="C73" s="45"/>
      <c r="D73" s="45"/>
      <c r="E73" s="45"/>
      <c r="F73" s="45"/>
      <c r="G73" s="45"/>
      <c r="H73" s="45"/>
      <c r="I73" s="45"/>
    </row>
    <row r="74" spans="1:9" ht="12" customHeight="1" x14ac:dyDescent="0.2">
      <c r="A74" s="47" t="s">
        <v>430</v>
      </c>
      <c r="B74" s="45"/>
      <c r="C74" s="45"/>
      <c r="D74" s="45"/>
      <c r="E74" s="45"/>
      <c r="F74" s="45"/>
      <c r="G74" s="45"/>
      <c r="H74" s="45"/>
      <c r="I74" s="45"/>
    </row>
    <row r="75" spans="1:9" ht="12" customHeight="1" x14ac:dyDescent="0.2">
      <c r="A75" s="47" t="s">
        <v>431</v>
      </c>
      <c r="B75" s="45"/>
      <c r="C75" s="45"/>
      <c r="D75" s="45"/>
      <c r="E75" s="45"/>
      <c r="F75" s="45"/>
      <c r="G75" s="45"/>
      <c r="H75" s="45"/>
      <c r="I75" s="45"/>
    </row>
    <row r="76" spans="1:9" ht="12" customHeight="1" x14ac:dyDescent="0.2"/>
    <row r="77" spans="1:9" ht="12" customHeight="1" x14ac:dyDescent="0.2">
      <c r="A77" s="22" t="s">
        <v>305</v>
      </c>
    </row>
    <row r="78" spans="1:9" ht="12" customHeight="1" x14ac:dyDescent="0.2"/>
  </sheetData>
  <mergeCells count="18">
    <mergeCell ref="A2:I2"/>
    <mergeCell ref="A70:I70"/>
    <mergeCell ref="A71:I71"/>
    <mergeCell ref="A72:I72"/>
    <mergeCell ref="A39:A41"/>
    <mergeCell ref="A45:A46"/>
    <mergeCell ref="A47:A48"/>
    <mergeCell ref="A51:A57"/>
    <mergeCell ref="A58:A64"/>
    <mergeCell ref="A9:A11"/>
    <mergeCell ref="A12:A14"/>
    <mergeCell ref="A22:A24"/>
    <mergeCell ref="A25:A36"/>
    <mergeCell ref="A37:A38"/>
    <mergeCell ref="A73:I73"/>
    <mergeCell ref="A74:I74"/>
    <mergeCell ref="A75:I75"/>
    <mergeCell ref="A65:A68"/>
  </mergeCells>
  <hyperlinks>
    <hyperlink ref="A77" location="'Contents'!A1" display="#'Contents'!A1" xr:uid="{00000000-0004-0000-0B00-000000000000}"/>
  </hyperlinks>
  <pageMargins left="0.01" right="0.01" top="0.5" bottom="0.5" header="0" footer="0"/>
  <pageSetup orientation="landscape"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FF0000"/>
  </sheetPr>
  <dimension ref="A1:H602"/>
  <sheetViews>
    <sheetView zoomScaleNormal="100" workbookViewId="0"/>
  </sheetViews>
  <sheetFormatPr defaultColWidth="11.42578125" defaultRowHeight="12.95" customHeight="1" x14ac:dyDescent="0.2"/>
  <cols>
    <col min="1" max="1" width="15.7109375" bestFit="1" customWidth="1"/>
    <col min="2" max="2" width="55.7109375" bestFit="1" customWidth="1"/>
    <col min="3" max="3" width="23.7109375" bestFit="1" customWidth="1"/>
    <col min="4" max="8" width="13.7109375" bestFit="1" customWidth="1"/>
  </cols>
  <sheetData>
    <row r="1" spans="1:8" s="52" customFormat="1" ht="12.95" customHeight="1" x14ac:dyDescent="0.3">
      <c r="A1" s="57" t="s">
        <v>460</v>
      </c>
    </row>
    <row r="2" spans="1:8" ht="27" customHeight="1" x14ac:dyDescent="0.3">
      <c r="A2" s="46" t="s">
        <v>432</v>
      </c>
      <c r="B2" s="45"/>
      <c r="C2" s="45"/>
      <c r="D2" s="45"/>
      <c r="E2" s="45"/>
      <c r="F2" s="45"/>
      <c r="G2" s="45"/>
      <c r="H2" s="45"/>
    </row>
    <row r="3" spans="1:8" ht="24" hidden="1" customHeight="1" x14ac:dyDescent="0.2"/>
    <row r="4" spans="1:8" ht="24" customHeight="1" x14ac:dyDescent="0.2">
      <c r="A4" s="5" t="s">
        <v>280</v>
      </c>
      <c r="B4" s="5" t="s">
        <v>10</v>
      </c>
      <c r="C4" s="5" t="s">
        <v>345</v>
      </c>
      <c r="D4" s="14" t="s">
        <v>346</v>
      </c>
      <c r="E4" s="14" t="s">
        <v>347</v>
      </c>
      <c r="F4" s="14" t="s">
        <v>348</v>
      </c>
      <c r="G4" s="6" t="s">
        <v>349</v>
      </c>
      <c r="H4" s="6" t="s">
        <v>350</v>
      </c>
    </row>
    <row r="5" spans="1:8" ht="12" customHeight="1" x14ac:dyDescent="0.2">
      <c r="A5" s="40" t="s">
        <v>433</v>
      </c>
      <c r="B5" s="33" t="s">
        <v>353</v>
      </c>
      <c r="C5" s="34" t="s">
        <v>354</v>
      </c>
      <c r="D5" s="17" t="s">
        <v>355</v>
      </c>
      <c r="E5" s="17" t="s">
        <v>355</v>
      </c>
      <c r="F5" s="30" t="s">
        <v>341</v>
      </c>
      <c r="G5" s="30" t="s">
        <v>341</v>
      </c>
      <c r="H5" s="30" t="s">
        <v>341</v>
      </c>
    </row>
    <row r="6" spans="1:8" ht="12" customHeight="1" x14ac:dyDescent="0.2">
      <c r="A6" s="1" t="s">
        <v>0</v>
      </c>
      <c r="B6" s="35" t="s">
        <v>356</v>
      </c>
      <c r="C6" s="34" t="s">
        <v>434</v>
      </c>
      <c r="D6" s="17">
        <v>2456</v>
      </c>
      <c r="E6" s="17">
        <v>6265</v>
      </c>
      <c r="F6" s="28">
        <v>39.200000000000003</v>
      </c>
      <c r="G6" s="28">
        <v>14.3</v>
      </c>
      <c r="H6" s="28">
        <v>50</v>
      </c>
    </row>
    <row r="7" spans="1:8" ht="12" customHeight="1" x14ac:dyDescent="0.2">
      <c r="A7" s="1" t="s">
        <v>0</v>
      </c>
      <c r="B7" s="35" t="s">
        <v>359</v>
      </c>
      <c r="C7" s="34" t="s">
        <v>354</v>
      </c>
      <c r="D7" s="17">
        <v>5685</v>
      </c>
      <c r="E7" s="17">
        <v>8182</v>
      </c>
      <c r="F7" s="28">
        <v>69.5</v>
      </c>
      <c r="G7" s="28">
        <v>35</v>
      </c>
      <c r="H7" s="28">
        <v>92.3</v>
      </c>
    </row>
    <row r="8" spans="1:8" ht="12" customHeight="1" x14ac:dyDescent="0.2">
      <c r="A8" s="1" t="s">
        <v>0</v>
      </c>
      <c r="B8" s="35" t="s">
        <v>360</v>
      </c>
      <c r="C8" s="34" t="s">
        <v>435</v>
      </c>
      <c r="D8" s="17">
        <v>13482</v>
      </c>
      <c r="E8" s="17">
        <v>19249</v>
      </c>
      <c r="F8" s="28">
        <v>70</v>
      </c>
      <c r="G8" s="28">
        <v>31.9</v>
      </c>
      <c r="H8" s="28">
        <v>87.7</v>
      </c>
    </row>
    <row r="9" spans="1:8" ht="12" customHeight="1" x14ac:dyDescent="0.2">
      <c r="A9" s="1" t="s">
        <v>0</v>
      </c>
      <c r="B9" s="35" t="s">
        <v>436</v>
      </c>
      <c r="C9" s="34" t="s">
        <v>437</v>
      </c>
      <c r="D9" s="17">
        <v>6178</v>
      </c>
      <c r="E9" s="17">
        <v>8631</v>
      </c>
      <c r="F9" s="28">
        <v>71.599999999999994</v>
      </c>
      <c r="G9" s="28">
        <v>59.7</v>
      </c>
      <c r="H9" s="28">
        <v>93.3</v>
      </c>
    </row>
    <row r="10" spans="1:8" ht="12" customHeight="1" x14ac:dyDescent="0.2">
      <c r="A10" s="1" t="s">
        <v>0</v>
      </c>
      <c r="B10" s="35" t="s">
        <v>0</v>
      </c>
      <c r="C10" s="34" t="s">
        <v>438</v>
      </c>
      <c r="D10" s="17">
        <v>6234</v>
      </c>
      <c r="E10" s="17">
        <v>9017</v>
      </c>
      <c r="F10" s="28">
        <v>69.099999999999994</v>
      </c>
      <c r="G10" s="28">
        <v>52.9</v>
      </c>
      <c r="H10" s="28">
        <v>94.5</v>
      </c>
    </row>
    <row r="11" spans="1:8" ht="12" customHeight="1" x14ac:dyDescent="0.2">
      <c r="A11" s="1" t="s">
        <v>0</v>
      </c>
      <c r="B11" s="35" t="s">
        <v>0</v>
      </c>
      <c r="C11" s="34" t="s">
        <v>439</v>
      </c>
      <c r="D11" s="17">
        <v>5334</v>
      </c>
      <c r="E11" s="17">
        <v>8050</v>
      </c>
      <c r="F11" s="28">
        <v>66.3</v>
      </c>
      <c r="G11" s="28">
        <v>43.8</v>
      </c>
      <c r="H11" s="28">
        <v>98</v>
      </c>
    </row>
    <row r="12" spans="1:8" ht="12" customHeight="1" x14ac:dyDescent="0.2">
      <c r="A12" s="1" t="s">
        <v>0</v>
      </c>
      <c r="B12" s="35" t="s">
        <v>363</v>
      </c>
      <c r="C12" s="34" t="s">
        <v>364</v>
      </c>
      <c r="D12" s="17">
        <v>650</v>
      </c>
      <c r="E12" s="17">
        <v>5691</v>
      </c>
      <c r="F12" s="28">
        <v>11.4</v>
      </c>
      <c r="G12" s="30" t="s">
        <v>291</v>
      </c>
      <c r="H12" s="28">
        <v>16.2</v>
      </c>
    </row>
    <row r="13" spans="1:8" ht="12" customHeight="1" x14ac:dyDescent="0.2">
      <c r="A13" s="1" t="s">
        <v>0</v>
      </c>
      <c r="B13" s="35" t="s">
        <v>0</v>
      </c>
      <c r="C13" s="34" t="s">
        <v>365</v>
      </c>
      <c r="D13" s="17">
        <v>4903</v>
      </c>
      <c r="E13" s="17">
        <v>5691</v>
      </c>
      <c r="F13" s="28">
        <v>86.2</v>
      </c>
      <c r="G13" s="28">
        <v>81.099999999999994</v>
      </c>
      <c r="H13" s="28">
        <v>95.8</v>
      </c>
    </row>
    <row r="14" spans="1:8" ht="12" customHeight="1" x14ac:dyDescent="0.2">
      <c r="A14" s="1" t="s">
        <v>0</v>
      </c>
      <c r="B14" s="35" t="s">
        <v>0</v>
      </c>
      <c r="C14" s="34" t="s">
        <v>366</v>
      </c>
      <c r="D14" s="17">
        <v>138</v>
      </c>
      <c r="E14" s="17">
        <v>5691</v>
      </c>
      <c r="F14" s="28">
        <v>2.4</v>
      </c>
      <c r="G14" s="30" t="s">
        <v>291</v>
      </c>
      <c r="H14" s="28">
        <v>2.5</v>
      </c>
    </row>
    <row r="15" spans="1:8" ht="12" customHeight="1" x14ac:dyDescent="0.2">
      <c r="A15" s="1" t="s">
        <v>0</v>
      </c>
      <c r="B15" s="35" t="s">
        <v>367</v>
      </c>
      <c r="C15" s="34" t="s">
        <v>368</v>
      </c>
      <c r="D15" s="17">
        <v>2496</v>
      </c>
      <c r="E15" s="17">
        <v>5104</v>
      </c>
      <c r="F15" s="28">
        <v>48.9</v>
      </c>
      <c r="G15" s="28">
        <v>38.1</v>
      </c>
      <c r="H15" s="28">
        <v>62.9</v>
      </c>
    </row>
    <row r="16" spans="1:8" ht="12" customHeight="1" x14ac:dyDescent="0.2">
      <c r="A16" s="1" t="s">
        <v>0</v>
      </c>
      <c r="B16" s="35" t="s">
        <v>0</v>
      </c>
      <c r="C16" s="34" t="s">
        <v>369</v>
      </c>
      <c r="D16" s="17">
        <v>728</v>
      </c>
      <c r="E16" s="17">
        <v>5104</v>
      </c>
      <c r="F16" s="28">
        <v>14.3</v>
      </c>
      <c r="G16" s="30" t="s">
        <v>291</v>
      </c>
      <c r="H16" s="28">
        <v>22.2</v>
      </c>
    </row>
    <row r="17" spans="1:8" ht="12" customHeight="1" x14ac:dyDescent="0.2">
      <c r="A17" s="1" t="s">
        <v>0</v>
      </c>
      <c r="B17" s="35" t="s">
        <v>0</v>
      </c>
      <c r="C17" s="34" t="s">
        <v>370</v>
      </c>
      <c r="D17" s="17">
        <v>1880</v>
      </c>
      <c r="E17" s="17">
        <v>5104</v>
      </c>
      <c r="F17" s="28">
        <v>36.799999999999997</v>
      </c>
      <c r="G17" s="28">
        <v>19.5</v>
      </c>
      <c r="H17" s="28">
        <v>44.4</v>
      </c>
    </row>
    <row r="18" spans="1:8" ht="12" customHeight="1" x14ac:dyDescent="0.2">
      <c r="A18" s="1" t="s">
        <v>0</v>
      </c>
      <c r="B18" s="33" t="s">
        <v>371</v>
      </c>
      <c r="C18" s="34" t="s">
        <v>354</v>
      </c>
      <c r="D18" s="17" t="s">
        <v>355</v>
      </c>
      <c r="E18" s="17" t="s">
        <v>355</v>
      </c>
      <c r="F18" s="30" t="s">
        <v>341</v>
      </c>
      <c r="G18" s="30" t="s">
        <v>341</v>
      </c>
      <c r="H18" s="30" t="s">
        <v>341</v>
      </c>
    </row>
    <row r="19" spans="1:8" ht="12" customHeight="1" x14ac:dyDescent="0.2">
      <c r="A19" s="1" t="s">
        <v>0</v>
      </c>
      <c r="B19" s="35" t="s">
        <v>372</v>
      </c>
      <c r="C19" s="34" t="s">
        <v>354</v>
      </c>
      <c r="D19" s="17">
        <v>144872</v>
      </c>
      <c r="E19" s="17">
        <v>180447</v>
      </c>
      <c r="F19" s="28">
        <v>80.3</v>
      </c>
      <c r="G19" s="28">
        <v>55.2</v>
      </c>
      <c r="H19" s="28">
        <v>93.1</v>
      </c>
    </row>
    <row r="20" spans="1:8" ht="12" customHeight="1" x14ac:dyDescent="0.2">
      <c r="A20" s="1" t="s">
        <v>0</v>
      </c>
      <c r="B20" s="35" t="s">
        <v>373</v>
      </c>
      <c r="C20" s="34" t="s">
        <v>354</v>
      </c>
      <c r="D20" s="17">
        <v>113696</v>
      </c>
      <c r="E20" s="17">
        <v>191483</v>
      </c>
      <c r="F20" s="28">
        <v>59.4</v>
      </c>
      <c r="G20" s="28">
        <v>40.299999999999997</v>
      </c>
      <c r="H20" s="28">
        <v>70</v>
      </c>
    </row>
    <row r="21" spans="1:8" ht="12" customHeight="1" x14ac:dyDescent="0.2">
      <c r="A21" s="1" t="s">
        <v>0</v>
      </c>
      <c r="B21" s="35" t="s">
        <v>374</v>
      </c>
      <c r="C21" s="34" t="s">
        <v>440</v>
      </c>
      <c r="D21" s="17">
        <v>82970</v>
      </c>
      <c r="E21" s="17">
        <v>82886.5</v>
      </c>
      <c r="F21" s="28">
        <v>100.1</v>
      </c>
      <c r="G21" s="28">
        <v>53.6</v>
      </c>
      <c r="H21" s="28">
        <v>116</v>
      </c>
    </row>
    <row r="22" spans="1:8" ht="12" customHeight="1" x14ac:dyDescent="0.2">
      <c r="A22" s="1" t="s">
        <v>0</v>
      </c>
      <c r="B22" s="35" t="s">
        <v>376</v>
      </c>
      <c r="C22" s="34" t="s">
        <v>354</v>
      </c>
      <c r="D22" s="17">
        <v>39175</v>
      </c>
      <c r="E22" s="17">
        <v>85025</v>
      </c>
      <c r="F22" s="28">
        <v>46.1</v>
      </c>
      <c r="G22" s="28">
        <v>36</v>
      </c>
      <c r="H22" s="28">
        <v>57.6</v>
      </c>
    </row>
    <row r="23" spans="1:8" ht="12" customHeight="1" x14ac:dyDescent="0.2">
      <c r="A23" s="1" t="s">
        <v>0</v>
      </c>
      <c r="B23" s="35" t="s">
        <v>377</v>
      </c>
      <c r="C23" s="34" t="s">
        <v>441</v>
      </c>
      <c r="D23" s="17">
        <v>27749</v>
      </c>
      <c r="E23" s="17">
        <v>100810</v>
      </c>
      <c r="F23" s="28">
        <v>27.5</v>
      </c>
      <c r="G23" s="28">
        <v>15.1</v>
      </c>
      <c r="H23" s="28">
        <v>34.1</v>
      </c>
    </row>
    <row r="24" spans="1:8" ht="12" customHeight="1" x14ac:dyDescent="0.2">
      <c r="A24" s="1" t="s">
        <v>0</v>
      </c>
      <c r="B24" s="35" t="s">
        <v>0</v>
      </c>
      <c r="C24" s="34" t="s">
        <v>442</v>
      </c>
      <c r="D24" s="17">
        <v>36144</v>
      </c>
      <c r="E24" s="17">
        <v>100810</v>
      </c>
      <c r="F24" s="28">
        <v>35.9</v>
      </c>
      <c r="G24" s="28">
        <v>22.3</v>
      </c>
      <c r="H24" s="28">
        <v>44.2</v>
      </c>
    </row>
    <row r="25" spans="1:8" ht="12" customHeight="1" x14ac:dyDescent="0.2">
      <c r="A25" s="1" t="s">
        <v>0</v>
      </c>
      <c r="B25" s="35" t="s">
        <v>0</v>
      </c>
      <c r="C25" s="34" t="s">
        <v>378</v>
      </c>
      <c r="D25" s="17">
        <v>44263</v>
      </c>
      <c r="E25" s="17">
        <v>100810</v>
      </c>
      <c r="F25" s="28">
        <v>43.9</v>
      </c>
      <c r="G25" s="28">
        <v>29.9</v>
      </c>
      <c r="H25" s="28">
        <v>55.7</v>
      </c>
    </row>
    <row r="26" spans="1:8" ht="12" customHeight="1" x14ac:dyDescent="0.2">
      <c r="A26" s="1" t="s">
        <v>0</v>
      </c>
      <c r="B26" s="35" t="s">
        <v>443</v>
      </c>
      <c r="C26" s="34" t="s">
        <v>354</v>
      </c>
      <c r="D26" s="17">
        <v>18553</v>
      </c>
      <c r="E26" s="17">
        <v>58170</v>
      </c>
      <c r="F26" s="28">
        <v>31.9</v>
      </c>
      <c r="G26" s="28">
        <v>23.6</v>
      </c>
      <c r="H26" s="28">
        <v>42.8</v>
      </c>
    </row>
    <row r="27" spans="1:8" ht="12" customHeight="1" x14ac:dyDescent="0.2">
      <c r="A27" s="1" t="s">
        <v>0</v>
      </c>
      <c r="B27" s="35" t="s">
        <v>381</v>
      </c>
      <c r="C27" s="34" t="s">
        <v>368</v>
      </c>
      <c r="D27" s="17">
        <v>74927</v>
      </c>
      <c r="E27" s="17">
        <v>144872</v>
      </c>
      <c r="F27" s="28">
        <v>51.7</v>
      </c>
      <c r="G27" s="28">
        <v>45.9</v>
      </c>
      <c r="H27" s="28">
        <v>58.6</v>
      </c>
    </row>
    <row r="28" spans="1:8" ht="12" customHeight="1" x14ac:dyDescent="0.2">
      <c r="A28" s="1" t="s">
        <v>0</v>
      </c>
      <c r="B28" s="35" t="s">
        <v>0</v>
      </c>
      <c r="C28" s="34" t="s">
        <v>369</v>
      </c>
      <c r="D28" s="17">
        <v>22830</v>
      </c>
      <c r="E28" s="17">
        <v>144872</v>
      </c>
      <c r="F28" s="28">
        <v>15.8</v>
      </c>
      <c r="G28" s="28">
        <v>11.4</v>
      </c>
      <c r="H28" s="28">
        <v>18.3</v>
      </c>
    </row>
    <row r="29" spans="1:8" ht="12" customHeight="1" x14ac:dyDescent="0.2">
      <c r="A29" s="1" t="s">
        <v>0</v>
      </c>
      <c r="B29" s="35" t="s">
        <v>0</v>
      </c>
      <c r="C29" s="34" t="s">
        <v>370</v>
      </c>
      <c r="D29" s="17">
        <v>47115</v>
      </c>
      <c r="E29" s="17">
        <v>144872</v>
      </c>
      <c r="F29" s="28">
        <v>32.5</v>
      </c>
      <c r="G29" s="28">
        <v>25.5</v>
      </c>
      <c r="H29" s="28">
        <v>37.200000000000003</v>
      </c>
    </row>
    <row r="30" spans="1:8" ht="12" customHeight="1" x14ac:dyDescent="0.2">
      <c r="A30" s="1" t="s">
        <v>0</v>
      </c>
      <c r="B30" s="35" t="s">
        <v>382</v>
      </c>
      <c r="C30" s="34" t="s">
        <v>392</v>
      </c>
      <c r="D30" s="17">
        <v>63502</v>
      </c>
      <c r="E30" s="17">
        <v>231768</v>
      </c>
      <c r="F30" s="28">
        <v>27.4</v>
      </c>
      <c r="G30" s="28">
        <v>24.8</v>
      </c>
      <c r="H30" s="28">
        <v>30.1</v>
      </c>
    </row>
    <row r="31" spans="1:8" ht="12" customHeight="1" x14ac:dyDescent="0.2">
      <c r="A31" s="1" t="s">
        <v>0</v>
      </c>
      <c r="B31" s="35" t="s">
        <v>0</v>
      </c>
      <c r="C31" s="34" t="s">
        <v>393</v>
      </c>
      <c r="D31" s="17">
        <v>101098</v>
      </c>
      <c r="E31" s="17">
        <v>231768</v>
      </c>
      <c r="F31" s="28">
        <v>43.6</v>
      </c>
      <c r="G31" s="28">
        <v>38.1</v>
      </c>
      <c r="H31" s="28">
        <v>50.1</v>
      </c>
    </row>
    <row r="32" spans="1:8" ht="12" customHeight="1" x14ac:dyDescent="0.2">
      <c r="A32" s="1" t="s">
        <v>0</v>
      </c>
      <c r="B32" s="35" t="s">
        <v>394</v>
      </c>
      <c r="C32" s="34" t="s">
        <v>395</v>
      </c>
      <c r="D32" s="17">
        <v>18090</v>
      </c>
      <c r="E32" s="17">
        <v>36922</v>
      </c>
      <c r="F32" s="28">
        <v>49</v>
      </c>
      <c r="G32" s="28">
        <v>47.9</v>
      </c>
      <c r="H32" s="28">
        <v>78.3</v>
      </c>
    </row>
    <row r="33" spans="1:8" ht="12" customHeight="1" x14ac:dyDescent="0.2">
      <c r="A33" s="1" t="s">
        <v>0</v>
      </c>
      <c r="B33" s="35" t="s">
        <v>0</v>
      </c>
      <c r="C33" s="34" t="s">
        <v>396</v>
      </c>
      <c r="D33" s="17">
        <v>18832</v>
      </c>
      <c r="E33" s="17">
        <v>36922</v>
      </c>
      <c r="F33" s="28">
        <v>51</v>
      </c>
      <c r="G33" s="28">
        <v>21.7</v>
      </c>
      <c r="H33" s="28">
        <v>52.1</v>
      </c>
    </row>
    <row r="34" spans="1:8" ht="12" customHeight="1" x14ac:dyDescent="0.2">
      <c r="A34" s="1" t="s">
        <v>0</v>
      </c>
      <c r="B34" s="35" t="s">
        <v>397</v>
      </c>
      <c r="C34" s="34" t="s">
        <v>364</v>
      </c>
      <c r="D34" s="17">
        <v>4374</v>
      </c>
      <c r="E34" s="17">
        <v>7494</v>
      </c>
      <c r="F34" s="28">
        <v>58.4</v>
      </c>
      <c r="G34" s="28">
        <v>47.6</v>
      </c>
      <c r="H34" s="28">
        <v>68.3</v>
      </c>
    </row>
    <row r="35" spans="1:8" ht="12" customHeight="1" x14ac:dyDescent="0.2">
      <c r="A35" s="1" t="s">
        <v>0</v>
      </c>
      <c r="B35" s="35" t="s">
        <v>0</v>
      </c>
      <c r="C35" s="34" t="s">
        <v>398</v>
      </c>
      <c r="D35" s="17">
        <v>452</v>
      </c>
      <c r="E35" s="17">
        <v>7494</v>
      </c>
      <c r="F35" s="28">
        <v>6</v>
      </c>
      <c r="G35" s="30" t="s">
        <v>291</v>
      </c>
      <c r="H35" s="28">
        <v>8.5</v>
      </c>
    </row>
    <row r="36" spans="1:8" ht="12" customHeight="1" x14ac:dyDescent="0.2">
      <c r="A36" s="1" t="s">
        <v>0</v>
      </c>
      <c r="B36" s="35" t="s">
        <v>0</v>
      </c>
      <c r="C36" s="34" t="s">
        <v>366</v>
      </c>
      <c r="D36" s="17">
        <v>2668</v>
      </c>
      <c r="E36" s="17">
        <v>7494</v>
      </c>
      <c r="F36" s="28">
        <v>35.6</v>
      </c>
      <c r="G36" s="28">
        <v>24.5</v>
      </c>
      <c r="H36" s="28">
        <v>45.2</v>
      </c>
    </row>
    <row r="37" spans="1:8" ht="12" customHeight="1" x14ac:dyDescent="0.2">
      <c r="A37" s="1" t="s">
        <v>0</v>
      </c>
      <c r="B37" s="33" t="s">
        <v>399</v>
      </c>
      <c r="C37" s="34" t="s">
        <v>354</v>
      </c>
      <c r="D37" s="17" t="s">
        <v>355</v>
      </c>
      <c r="E37" s="17" t="s">
        <v>355</v>
      </c>
      <c r="F37" s="30" t="s">
        <v>341</v>
      </c>
      <c r="G37" s="30" t="s">
        <v>341</v>
      </c>
      <c r="H37" s="30" t="s">
        <v>341</v>
      </c>
    </row>
    <row r="38" spans="1:8" ht="12" customHeight="1" x14ac:dyDescent="0.2">
      <c r="A38" s="1" t="s">
        <v>0</v>
      </c>
      <c r="B38" s="35" t="s">
        <v>444</v>
      </c>
      <c r="C38" s="34" t="s">
        <v>354</v>
      </c>
      <c r="D38" s="17">
        <v>21694</v>
      </c>
      <c r="E38" s="17">
        <v>40453</v>
      </c>
      <c r="F38" s="28">
        <v>53.6</v>
      </c>
      <c r="G38" s="28">
        <v>34.5</v>
      </c>
      <c r="H38" s="28">
        <v>63.8</v>
      </c>
    </row>
    <row r="39" spans="1:8" ht="12" customHeight="1" x14ac:dyDescent="0.2">
      <c r="A39" s="1" t="s">
        <v>0</v>
      </c>
      <c r="B39" s="35" t="s">
        <v>445</v>
      </c>
      <c r="C39" s="34" t="s">
        <v>354</v>
      </c>
      <c r="D39" s="17">
        <v>20681</v>
      </c>
      <c r="E39" s="17">
        <v>40453</v>
      </c>
      <c r="F39" s="28">
        <v>51.1</v>
      </c>
      <c r="G39" s="28">
        <v>31.4</v>
      </c>
      <c r="H39" s="28">
        <v>61.8</v>
      </c>
    </row>
    <row r="40" spans="1:8" ht="12" customHeight="1" x14ac:dyDescent="0.2">
      <c r="A40" s="1" t="s">
        <v>0</v>
      </c>
      <c r="B40" s="35" t="s">
        <v>402</v>
      </c>
      <c r="C40" s="34" t="s">
        <v>354</v>
      </c>
      <c r="D40" s="17">
        <v>25750</v>
      </c>
      <c r="E40" s="17">
        <v>40225</v>
      </c>
      <c r="F40" s="28">
        <v>64</v>
      </c>
      <c r="G40" s="28">
        <v>51.2</v>
      </c>
      <c r="H40" s="28">
        <v>73.7</v>
      </c>
    </row>
    <row r="41" spans="1:8" ht="12" customHeight="1" x14ac:dyDescent="0.2">
      <c r="A41" s="1" t="s">
        <v>0</v>
      </c>
      <c r="B41" s="35" t="s">
        <v>403</v>
      </c>
      <c r="C41" s="34" t="s">
        <v>404</v>
      </c>
      <c r="D41" s="17">
        <v>19790</v>
      </c>
      <c r="E41" s="17">
        <v>40453</v>
      </c>
      <c r="F41" s="28">
        <v>48.9</v>
      </c>
      <c r="G41" s="28">
        <v>37.5</v>
      </c>
      <c r="H41" s="28">
        <v>57.1</v>
      </c>
    </row>
    <row r="42" spans="1:8" ht="12" customHeight="1" x14ac:dyDescent="0.2">
      <c r="A42" s="1" t="s">
        <v>0</v>
      </c>
      <c r="B42" s="35" t="s">
        <v>0</v>
      </c>
      <c r="C42" s="34" t="s">
        <v>405</v>
      </c>
      <c r="D42" s="17">
        <v>25523</v>
      </c>
      <c r="E42" s="17">
        <v>40453</v>
      </c>
      <c r="F42" s="28">
        <v>63.1</v>
      </c>
      <c r="G42" s="28">
        <v>52</v>
      </c>
      <c r="H42" s="28">
        <v>70.400000000000006</v>
      </c>
    </row>
    <row r="43" spans="1:8" ht="12" customHeight="1" x14ac:dyDescent="0.2">
      <c r="A43" s="1" t="s">
        <v>0</v>
      </c>
      <c r="B43" s="35" t="s">
        <v>446</v>
      </c>
      <c r="C43" s="34" t="s">
        <v>407</v>
      </c>
      <c r="D43" s="17">
        <v>4993</v>
      </c>
      <c r="E43" s="17">
        <v>16309</v>
      </c>
      <c r="F43" s="28">
        <v>30.6</v>
      </c>
      <c r="G43" s="28">
        <v>17.899999999999999</v>
      </c>
      <c r="H43" s="28">
        <v>40</v>
      </c>
    </row>
    <row r="44" spans="1:8" ht="12" customHeight="1" x14ac:dyDescent="0.2">
      <c r="A44" s="1" t="s">
        <v>0</v>
      </c>
      <c r="B44" s="35" t="s">
        <v>0</v>
      </c>
      <c r="C44" s="34" t="s">
        <v>447</v>
      </c>
      <c r="D44" s="17">
        <v>686</v>
      </c>
      <c r="E44" s="17">
        <v>2150</v>
      </c>
      <c r="F44" s="28">
        <v>31.9</v>
      </c>
      <c r="G44" s="28">
        <v>7.1</v>
      </c>
      <c r="H44" s="28">
        <v>50</v>
      </c>
    </row>
    <row r="45" spans="1:8" ht="12" customHeight="1" x14ac:dyDescent="0.2">
      <c r="A45" s="1" t="s">
        <v>0</v>
      </c>
      <c r="B45" s="35" t="s">
        <v>448</v>
      </c>
      <c r="C45" s="34" t="s">
        <v>354</v>
      </c>
      <c r="D45" s="17">
        <v>10547</v>
      </c>
      <c r="E45" s="17">
        <v>25750</v>
      </c>
      <c r="F45" s="28">
        <v>41</v>
      </c>
      <c r="G45" s="28">
        <v>33.299999999999997</v>
      </c>
      <c r="H45" s="28">
        <v>46.2</v>
      </c>
    </row>
    <row r="46" spans="1:8" ht="12" customHeight="1" x14ac:dyDescent="0.2">
      <c r="A46" s="23" t="s">
        <v>0</v>
      </c>
      <c r="B46" s="27" t="s">
        <v>410</v>
      </c>
      <c r="C46" s="37" t="s">
        <v>411</v>
      </c>
      <c r="D46" s="24">
        <v>7583</v>
      </c>
      <c r="E46" s="24">
        <v>19790</v>
      </c>
      <c r="F46" s="41">
        <v>38.299999999999997</v>
      </c>
      <c r="G46" s="41">
        <v>32.200000000000003</v>
      </c>
      <c r="H46" s="41">
        <v>46.2</v>
      </c>
    </row>
    <row r="47" spans="1:8" ht="12" customHeight="1" x14ac:dyDescent="0.2">
      <c r="A47" s="40" t="s">
        <v>449</v>
      </c>
      <c r="B47" s="33" t="s">
        <v>353</v>
      </c>
      <c r="C47" s="34" t="s">
        <v>354</v>
      </c>
      <c r="D47" s="17" t="s">
        <v>355</v>
      </c>
      <c r="E47" s="17" t="s">
        <v>355</v>
      </c>
      <c r="F47" s="30" t="s">
        <v>341</v>
      </c>
      <c r="G47" s="30" t="s">
        <v>341</v>
      </c>
      <c r="H47" s="30" t="s">
        <v>341</v>
      </c>
    </row>
    <row r="48" spans="1:8" ht="12" customHeight="1" x14ac:dyDescent="0.2">
      <c r="A48" s="1" t="s">
        <v>0</v>
      </c>
      <c r="B48" s="35" t="s">
        <v>356</v>
      </c>
      <c r="C48" s="34" t="s">
        <v>434</v>
      </c>
      <c r="D48" s="17">
        <v>2597</v>
      </c>
      <c r="E48" s="17">
        <v>6300</v>
      </c>
      <c r="F48" s="28">
        <v>41.2</v>
      </c>
      <c r="G48" s="28">
        <v>18.8</v>
      </c>
      <c r="H48" s="28">
        <v>52.9</v>
      </c>
    </row>
    <row r="49" spans="1:8" ht="12" customHeight="1" x14ac:dyDescent="0.2">
      <c r="A49" s="1" t="s">
        <v>0</v>
      </c>
      <c r="B49" s="35" t="s">
        <v>359</v>
      </c>
      <c r="C49" s="34" t="s">
        <v>354</v>
      </c>
      <c r="D49" s="17">
        <v>5747</v>
      </c>
      <c r="E49" s="17">
        <v>7897</v>
      </c>
      <c r="F49" s="28">
        <v>72.8</v>
      </c>
      <c r="G49" s="28">
        <v>44.6</v>
      </c>
      <c r="H49" s="28">
        <v>92.3</v>
      </c>
    </row>
    <row r="50" spans="1:8" ht="12" customHeight="1" x14ac:dyDescent="0.2">
      <c r="A50" s="1" t="s">
        <v>0</v>
      </c>
      <c r="B50" s="35" t="s">
        <v>360</v>
      </c>
      <c r="C50" s="34" t="s">
        <v>435</v>
      </c>
      <c r="D50" s="17">
        <v>13846</v>
      </c>
      <c r="E50" s="17">
        <v>19760.5</v>
      </c>
      <c r="F50" s="28">
        <v>70.099999999999994</v>
      </c>
      <c r="G50" s="28">
        <v>33.299999999999997</v>
      </c>
      <c r="H50" s="28">
        <v>91.1</v>
      </c>
    </row>
    <row r="51" spans="1:8" ht="12" customHeight="1" x14ac:dyDescent="0.2">
      <c r="A51" s="1" t="s">
        <v>0</v>
      </c>
      <c r="B51" s="35" t="s">
        <v>436</v>
      </c>
      <c r="C51" s="34" t="s">
        <v>437</v>
      </c>
      <c r="D51" s="17">
        <v>6403</v>
      </c>
      <c r="E51" s="17">
        <v>8789</v>
      </c>
      <c r="F51" s="28">
        <v>72.900000000000006</v>
      </c>
      <c r="G51" s="28">
        <v>62.5</v>
      </c>
      <c r="H51" s="28">
        <v>91.9</v>
      </c>
    </row>
    <row r="52" spans="1:8" ht="12" customHeight="1" x14ac:dyDescent="0.2">
      <c r="A52" s="1" t="s">
        <v>0</v>
      </c>
      <c r="B52" s="35" t="s">
        <v>0</v>
      </c>
      <c r="C52" s="34" t="s">
        <v>438</v>
      </c>
      <c r="D52" s="17">
        <v>6217</v>
      </c>
      <c r="E52" s="17">
        <v>8987</v>
      </c>
      <c r="F52" s="28">
        <v>69.2</v>
      </c>
      <c r="G52" s="28">
        <v>50</v>
      </c>
      <c r="H52" s="28">
        <v>95.5</v>
      </c>
    </row>
    <row r="53" spans="1:8" ht="12" customHeight="1" x14ac:dyDescent="0.2">
      <c r="A53" s="1" t="s">
        <v>0</v>
      </c>
      <c r="B53" s="35" t="s">
        <v>0</v>
      </c>
      <c r="C53" s="34" t="s">
        <v>439</v>
      </c>
      <c r="D53" s="17">
        <v>5452</v>
      </c>
      <c r="E53" s="17">
        <v>8364</v>
      </c>
      <c r="F53" s="28">
        <v>65.2</v>
      </c>
      <c r="G53" s="28">
        <v>50</v>
      </c>
      <c r="H53" s="28">
        <v>99.2</v>
      </c>
    </row>
    <row r="54" spans="1:8" ht="12" customHeight="1" x14ac:dyDescent="0.2">
      <c r="A54" s="1" t="s">
        <v>0</v>
      </c>
      <c r="B54" s="35" t="s">
        <v>363</v>
      </c>
      <c r="C54" s="34" t="s">
        <v>364</v>
      </c>
      <c r="D54" s="17">
        <v>711</v>
      </c>
      <c r="E54" s="17">
        <v>5754</v>
      </c>
      <c r="F54" s="28">
        <v>12.4</v>
      </c>
      <c r="G54" s="30" t="s">
        <v>291</v>
      </c>
      <c r="H54" s="28">
        <v>15.7</v>
      </c>
    </row>
    <row r="55" spans="1:8" ht="12" customHeight="1" x14ac:dyDescent="0.2">
      <c r="A55" s="1" t="s">
        <v>0</v>
      </c>
      <c r="B55" s="35" t="s">
        <v>0</v>
      </c>
      <c r="C55" s="34" t="s">
        <v>365</v>
      </c>
      <c r="D55" s="17">
        <v>4915</v>
      </c>
      <c r="E55" s="17">
        <v>5754</v>
      </c>
      <c r="F55" s="28">
        <v>85.4</v>
      </c>
      <c r="G55" s="28">
        <v>81.5</v>
      </c>
      <c r="H55" s="28">
        <v>100</v>
      </c>
    </row>
    <row r="56" spans="1:8" ht="12" customHeight="1" x14ac:dyDescent="0.2">
      <c r="A56" s="1" t="s">
        <v>0</v>
      </c>
      <c r="B56" s="35" t="s">
        <v>0</v>
      </c>
      <c r="C56" s="34" t="s">
        <v>366</v>
      </c>
      <c r="D56" s="17">
        <v>128</v>
      </c>
      <c r="E56" s="17">
        <v>5754</v>
      </c>
      <c r="F56" s="28">
        <v>2.2000000000000002</v>
      </c>
      <c r="G56" s="30" t="s">
        <v>291</v>
      </c>
      <c r="H56" s="28">
        <v>2.2000000000000002</v>
      </c>
    </row>
    <row r="57" spans="1:8" ht="12" customHeight="1" x14ac:dyDescent="0.2">
      <c r="A57" s="1" t="s">
        <v>0</v>
      </c>
      <c r="B57" s="35" t="s">
        <v>367</v>
      </c>
      <c r="C57" s="34" t="s">
        <v>368</v>
      </c>
      <c r="D57" s="17">
        <v>2648</v>
      </c>
      <c r="E57" s="17">
        <v>5297</v>
      </c>
      <c r="F57" s="28">
        <v>50</v>
      </c>
      <c r="G57" s="28">
        <v>38.5</v>
      </c>
      <c r="H57" s="28">
        <v>63.2</v>
      </c>
    </row>
    <row r="58" spans="1:8" ht="12" customHeight="1" x14ac:dyDescent="0.2">
      <c r="A58" s="1" t="s">
        <v>0</v>
      </c>
      <c r="B58" s="35" t="s">
        <v>0</v>
      </c>
      <c r="C58" s="34" t="s">
        <v>369</v>
      </c>
      <c r="D58" s="17">
        <v>795</v>
      </c>
      <c r="E58" s="17">
        <v>5297</v>
      </c>
      <c r="F58" s="28">
        <v>15</v>
      </c>
      <c r="G58" s="28">
        <v>3</v>
      </c>
      <c r="H58" s="28">
        <v>21.6</v>
      </c>
    </row>
    <row r="59" spans="1:8" ht="12" customHeight="1" x14ac:dyDescent="0.2">
      <c r="A59" s="1" t="s">
        <v>0</v>
      </c>
      <c r="B59" s="35" t="s">
        <v>0</v>
      </c>
      <c r="C59" s="34" t="s">
        <v>370</v>
      </c>
      <c r="D59" s="17">
        <v>1854</v>
      </c>
      <c r="E59" s="17">
        <v>5297</v>
      </c>
      <c r="F59" s="28">
        <v>35</v>
      </c>
      <c r="G59" s="28">
        <v>22</v>
      </c>
      <c r="H59" s="28">
        <v>42.3</v>
      </c>
    </row>
    <row r="60" spans="1:8" ht="12" customHeight="1" x14ac:dyDescent="0.2">
      <c r="A60" s="1" t="s">
        <v>0</v>
      </c>
      <c r="B60" s="33" t="s">
        <v>371</v>
      </c>
      <c r="C60" s="34" t="s">
        <v>354</v>
      </c>
      <c r="D60" s="17" t="s">
        <v>355</v>
      </c>
      <c r="E60" s="17" t="s">
        <v>355</v>
      </c>
      <c r="F60" s="30" t="s">
        <v>341</v>
      </c>
      <c r="G60" s="30" t="s">
        <v>341</v>
      </c>
      <c r="H60" s="30" t="s">
        <v>341</v>
      </c>
    </row>
    <row r="61" spans="1:8" ht="12" customHeight="1" x14ac:dyDescent="0.2">
      <c r="A61" s="1" t="s">
        <v>0</v>
      </c>
      <c r="B61" s="35" t="s">
        <v>372</v>
      </c>
      <c r="C61" s="34" t="s">
        <v>354</v>
      </c>
      <c r="D61" s="17">
        <v>157955</v>
      </c>
      <c r="E61" s="17">
        <v>194306</v>
      </c>
      <c r="F61" s="28">
        <v>81.3</v>
      </c>
      <c r="G61" s="28">
        <v>56.8</v>
      </c>
      <c r="H61" s="28">
        <v>94.3</v>
      </c>
    </row>
    <row r="62" spans="1:8" ht="12" customHeight="1" x14ac:dyDescent="0.2">
      <c r="A62" s="1" t="s">
        <v>0</v>
      </c>
      <c r="B62" s="35" t="s">
        <v>373</v>
      </c>
      <c r="C62" s="34" t="s">
        <v>354</v>
      </c>
      <c r="D62" s="17">
        <v>117365</v>
      </c>
      <c r="E62" s="17">
        <v>193656</v>
      </c>
      <c r="F62" s="28">
        <v>60.6</v>
      </c>
      <c r="G62" s="28">
        <v>42.4</v>
      </c>
      <c r="H62" s="28">
        <v>70.2</v>
      </c>
    </row>
    <row r="63" spans="1:8" ht="12" customHeight="1" x14ac:dyDescent="0.2">
      <c r="A63" s="1" t="s">
        <v>0</v>
      </c>
      <c r="B63" s="35" t="s">
        <v>374</v>
      </c>
      <c r="C63" s="34" t="s">
        <v>440</v>
      </c>
      <c r="D63" s="17">
        <v>86933</v>
      </c>
      <c r="E63" s="17">
        <v>85945</v>
      </c>
      <c r="F63" s="28">
        <v>101.1</v>
      </c>
      <c r="G63" s="28">
        <v>53.8</v>
      </c>
      <c r="H63" s="28">
        <v>116.9</v>
      </c>
    </row>
    <row r="64" spans="1:8" ht="12" customHeight="1" x14ac:dyDescent="0.2">
      <c r="A64" s="1" t="s">
        <v>0</v>
      </c>
      <c r="B64" s="35" t="s">
        <v>376</v>
      </c>
      <c r="C64" s="34" t="s">
        <v>354</v>
      </c>
      <c r="D64" s="17">
        <v>44440</v>
      </c>
      <c r="E64" s="17">
        <v>94559</v>
      </c>
      <c r="F64" s="28">
        <v>47</v>
      </c>
      <c r="G64" s="28">
        <v>36.799999999999997</v>
      </c>
      <c r="H64" s="28">
        <v>57.8</v>
      </c>
    </row>
    <row r="65" spans="1:8" ht="12" customHeight="1" x14ac:dyDescent="0.2">
      <c r="A65" s="1" t="s">
        <v>0</v>
      </c>
      <c r="B65" s="35" t="s">
        <v>377</v>
      </c>
      <c r="C65" s="34" t="s">
        <v>441</v>
      </c>
      <c r="D65" s="17">
        <v>28515</v>
      </c>
      <c r="E65" s="17">
        <v>105169</v>
      </c>
      <c r="F65" s="28">
        <v>27.1</v>
      </c>
      <c r="G65" s="28">
        <v>15.3</v>
      </c>
      <c r="H65" s="28">
        <v>34.9</v>
      </c>
    </row>
    <row r="66" spans="1:8" ht="12" customHeight="1" x14ac:dyDescent="0.2">
      <c r="A66" s="1" t="s">
        <v>0</v>
      </c>
      <c r="B66" s="35" t="s">
        <v>0</v>
      </c>
      <c r="C66" s="34" t="s">
        <v>442</v>
      </c>
      <c r="D66" s="17">
        <v>37329</v>
      </c>
      <c r="E66" s="17">
        <v>105169</v>
      </c>
      <c r="F66" s="28">
        <v>35.5</v>
      </c>
      <c r="G66" s="28">
        <v>22.2</v>
      </c>
      <c r="H66" s="28">
        <v>46.7</v>
      </c>
    </row>
    <row r="67" spans="1:8" ht="12" customHeight="1" x14ac:dyDescent="0.2">
      <c r="A67" s="1" t="s">
        <v>0</v>
      </c>
      <c r="B67" s="35" t="s">
        <v>0</v>
      </c>
      <c r="C67" s="34" t="s">
        <v>378</v>
      </c>
      <c r="D67" s="17">
        <v>46027</v>
      </c>
      <c r="E67" s="17">
        <v>105169</v>
      </c>
      <c r="F67" s="28">
        <v>43.8</v>
      </c>
      <c r="G67" s="28">
        <v>30.2</v>
      </c>
      <c r="H67" s="28">
        <v>55.3</v>
      </c>
    </row>
    <row r="68" spans="1:8" ht="12" customHeight="1" x14ac:dyDescent="0.2">
      <c r="A68" s="1" t="s">
        <v>0</v>
      </c>
      <c r="B68" s="35" t="s">
        <v>443</v>
      </c>
      <c r="C68" s="34" t="s">
        <v>354</v>
      </c>
      <c r="D68" s="17">
        <v>21698</v>
      </c>
      <c r="E68" s="17">
        <v>60965</v>
      </c>
      <c r="F68" s="28">
        <v>35.6</v>
      </c>
      <c r="G68" s="28">
        <v>26.6</v>
      </c>
      <c r="H68" s="28">
        <v>46.9</v>
      </c>
    </row>
    <row r="69" spans="1:8" ht="12" customHeight="1" x14ac:dyDescent="0.2">
      <c r="A69" s="1" t="s">
        <v>0</v>
      </c>
      <c r="B69" s="35" t="s">
        <v>381</v>
      </c>
      <c r="C69" s="34" t="s">
        <v>368</v>
      </c>
      <c r="D69" s="17">
        <v>82256</v>
      </c>
      <c r="E69" s="17">
        <v>157955</v>
      </c>
      <c r="F69" s="28">
        <v>52.1</v>
      </c>
      <c r="G69" s="28">
        <v>45.4</v>
      </c>
      <c r="H69" s="28">
        <v>58.6</v>
      </c>
    </row>
    <row r="70" spans="1:8" ht="12" customHeight="1" x14ac:dyDescent="0.2">
      <c r="A70" s="1" t="s">
        <v>0</v>
      </c>
      <c r="B70" s="35" t="s">
        <v>0</v>
      </c>
      <c r="C70" s="34" t="s">
        <v>369</v>
      </c>
      <c r="D70" s="17">
        <v>24287</v>
      </c>
      <c r="E70" s="17">
        <v>157955</v>
      </c>
      <c r="F70" s="28">
        <v>15.4</v>
      </c>
      <c r="G70" s="28">
        <v>11.5</v>
      </c>
      <c r="H70" s="28">
        <v>17.8</v>
      </c>
    </row>
    <row r="71" spans="1:8" ht="12" customHeight="1" x14ac:dyDescent="0.2">
      <c r="A71" s="1" t="s">
        <v>0</v>
      </c>
      <c r="B71" s="35" t="s">
        <v>0</v>
      </c>
      <c r="C71" s="34" t="s">
        <v>370</v>
      </c>
      <c r="D71" s="17">
        <v>51412</v>
      </c>
      <c r="E71" s="17">
        <v>157955</v>
      </c>
      <c r="F71" s="28">
        <v>32.5</v>
      </c>
      <c r="G71" s="28">
        <v>26</v>
      </c>
      <c r="H71" s="28">
        <v>38.5</v>
      </c>
    </row>
    <row r="72" spans="1:8" ht="12" customHeight="1" x14ac:dyDescent="0.2">
      <c r="A72" s="1" t="s">
        <v>0</v>
      </c>
      <c r="B72" s="35" t="s">
        <v>382</v>
      </c>
      <c r="C72" s="34" t="s">
        <v>392</v>
      </c>
      <c r="D72" s="17">
        <v>64892</v>
      </c>
      <c r="E72" s="17">
        <v>239276</v>
      </c>
      <c r="F72" s="28">
        <v>27.1</v>
      </c>
      <c r="G72" s="28">
        <v>24.4</v>
      </c>
      <c r="H72" s="28">
        <v>29.7</v>
      </c>
    </row>
    <row r="73" spans="1:8" ht="12" customHeight="1" x14ac:dyDescent="0.2">
      <c r="A73" s="1" t="s">
        <v>0</v>
      </c>
      <c r="B73" s="35" t="s">
        <v>0</v>
      </c>
      <c r="C73" s="34" t="s">
        <v>393</v>
      </c>
      <c r="D73" s="17">
        <v>104376</v>
      </c>
      <c r="E73" s="17">
        <v>239276</v>
      </c>
      <c r="F73" s="28">
        <v>43.6</v>
      </c>
      <c r="G73" s="28">
        <v>37.5</v>
      </c>
      <c r="H73" s="28">
        <v>51</v>
      </c>
    </row>
    <row r="74" spans="1:8" ht="12" customHeight="1" x14ac:dyDescent="0.2">
      <c r="A74" s="1" t="s">
        <v>0</v>
      </c>
      <c r="B74" s="35" t="s">
        <v>394</v>
      </c>
      <c r="C74" s="34" t="s">
        <v>395</v>
      </c>
      <c r="D74" s="17">
        <v>20670</v>
      </c>
      <c r="E74" s="17">
        <v>42773</v>
      </c>
      <c r="F74" s="28">
        <v>48.3</v>
      </c>
      <c r="G74" s="28">
        <v>44.2</v>
      </c>
      <c r="H74" s="28">
        <v>76.599999999999994</v>
      </c>
    </row>
    <row r="75" spans="1:8" ht="12" customHeight="1" x14ac:dyDescent="0.2">
      <c r="A75" s="1" t="s">
        <v>0</v>
      </c>
      <c r="B75" s="35" t="s">
        <v>0</v>
      </c>
      <c r="C75" s="34" t="s">
        <v>396</v>
      </c>
      <c r="D75" s="17">
        <v>22103</v>
      </c>
      <c r="E75" s="17">
        <v>42773</v>
      </c>
      <c r="F75" s="28">
        <v>51.7</v>
      </c>
      <c r="G75" s="28">
        <v>23.4</v>
      </c>
      <c r="H75" s="28">
        <v>55.8</v>
      </c>
    </row>
    <row r="76" spans="1:8" ht="12" customHeight="1" x14ac:dyDescent="0.2">
      <c r="A76" s="1" t="s">
        <v>0</v>
      </c>
      <c r="B76" s="35" t="s">
        <v>397</v>
      </c>
      <c r="C76" s="34" t="s">
        <v>364</v>
      </c>
      <c r="D76" s="17">
        <v>5804</v>
      </c>
      <c r="E76" s="17">
        <v>9876</v>
      </c>
      <c r="F76" s="28">
        <v>58.8</v>
      </c>
      <c r="G76" s="28">
        <v>44</v>
      </c>
      <c r="H76" s="28">
        <v>66.7</v>
      </c>
    </row>
    <row r="77" spans="1:8" ht="12" customHeight="1" x14ac:dyDescent="0.2">
      <c r="A77" s="1" t="s">
        <v>0</v>
      </c>
      <c r="B77" s="35" t="s">
        <v>0</v>
      </c>
      <c r="C77" s="34" t="s">
        <v>398</v>
      </c>
      <c r="D77" s="17">
        <v>534</v>
      </c>
      <c r="E77" s="17">
        <v>9876</v>
      </c>
      <c r="F77" s="28">
        <v>5.4</v>
      </c>
      <c r="G77" s="30" t="s">
        <v>291</v>
      </c>
      <c r="H77" s="28">
        <v>8</v>
      </c>
    </row>
    <row r="78" spans="1:8" ht="12" customHeight="1" x14ac:dyDescent="0.2">
      <c r="A78" s="1" t="s">
        <v>0</v>
      </c>
      <c r="B78" s="35" t="s">
        <v>0</v>
      </c>
      <c r="C78" s="34" t="s">
        <v>366</v>
      </c>
      <c r="D78" s="17">
        <v>3538</v>
      </c>
      <c r="E78" s="17">
        <v>9876</v>
      </c>
      <c r="F78" s="28">
        <v>35.799999999999997</v>
      </c>
      <c r="G78" s="28">
        <v>25</v>
      </c>
      <c r="H78" s="28">
        <v>48</v>
      </c>
    </row>
    <row r="79" spans="1:8" ht="12" customHeight="1" x14ac:dyDescent="0.2">
      <c r="A79" s="1" t="s">
        <v>0</v>
      </c>
      <c r="B79" s="33" t="s">
        <v>399</v>
      </c>
      <c r="C79" s="34" t="s">
        <v>354</v>
      </c>
      <c r="D79" s="17" t="s">
        <v>355</v>
      </c>
      <c r="E79" s="17" t="s">
        <v>355</v>
      </c>
      <c r="F79" s="30" t="s">
        <v>341</v>
      </c>
      <c r="G79" s="30" t="s">
        <v>341</v>
      </c>
      <c r="H79" s="30" t="s">
        <v>341</v>
      </c>
    </row>
    <row r="80" spans="1:8" ht="12" customHeight="1" x14ac:dyDescent="0.2">
      <c r="A80" s="1" t="s">
        <v>0</v>
      </c>
      <c r="B80" s="35" t="s">
        <v>444</v>
      </c>
      <c r="C80" s="34" t="s">
        <v>354</v>
      </c>
      <c r="D80" s="17">
        <v>23142</v>
      </c>
      <c r="E80" s="17">
        <v>42323</v>
      </c>
      <c r="F80" s="28">
        <v>54.7</v>
      </c>
      <c r="G80" s="28">
        <v>37.1</v>
      </c>
      <c r="H80" s="28">
        <v>65.3</v>
      </c>
    </row>
    <row r="81" spans="1:8" ht="12" customHeight="1" x14ac:dyDescent="0.2">
      <c r="A81" s="1" t="s">
        <v>0</v>
      </c>
      <c r="B81" s="35" t="s">
        <v>445</v>
      </c>
      <c r="C81" s="34" t="s">
        <v>354</v>
      </c>
      <c r="D81" s="17">
        <v>22247</v>
      </c>
      <c r="E81" s="17">
        <v>42323</v>
      </c>
      <c r="F81" s="28">
        <v>52.6</v>
      </c>
      <c r="G81" s="28">
        <v>34.700000000000003</v>
      </c>
      <c r="H81" s="28">
        <v>63.9</v>
      </c>
    </row>
    <row r="82" spans="1:8" ht="12" customHeight="1" x14ac:dyDescent="0.2">
      <c r="A82" s="1" t="s">
        <v>0</v>
      </c>
      <c r="B82" s="35" t="s">
        <v>402</v>
      </c>
      <c r="C82" s="34" t="s">
        <v>354</v>
      </c>
      <c r="D82" s="17">
        <v>26886</v>
      </c>
      <c r="E82" s="17">
        <v>41947</v>
      </c>
      <c r="F82" s="28">
        <v>64.099999999999994</v>
      </c>
      <c r="G82" s="28">
        <v>53</v>
      </c>
      <c r="H82" s="28">
        <v>72.400000000000006</v>
      </c>
    </row>
    <row r="83" spans="1:8" ht="12" customHeight="1" x14ac:dyDescent="0.2">
      <c r="A83" s="1" t="s">
        <v>0</v>
      </c>
      <c r="B83" s="35" t="s">
        <v>403</v>
      </c>
      <c r="C83" s="34" t="s">
        <v>404</v>
      </c>
      <c r="D83" s="17">
        <v>20292</v>
      </c>
      <c r="E83" s="17">
        <v>41897</v>
      </c>
      <c r="F83" s="28">
        <v>48.4</v>
      </c>
      <c r="G83" s="28">
        <v>37.1</v>
      </c>
      <c r="H83" s="28">
        <v>54.8</v>
      </c>
    </row>
    <row r="84" spans="1:8" ht="12" customHeight="1" x14ac:dyDescent="0.2">
      <c r="A84" s="1" t="s">
        <v>0</v>
      </c>
      <c r="B84" s="35" t="s">
        <v>0</v>
      </c>
      <c r="C84" s="34" t="s">
        <v>405</v>
      </c>
      <c r="D84" s="17">
        <v>27104</v>
      </c>
      <c r="E84" s="17">
        <v>41897</v>
      </c>
      <c r="F84" s="28">
        <v>64.7</v>
      </c>
      <c r="G84" s="28">
        <v>52.8</v>
      </c>
      <c r="H84" s="28">
        <v>73.099999999999994</v>
      </c>
    </row>
    <row r="85" spans="1:8" ht="12" customHeight="1" x14ac:dyDescent="0.2">
      <c r="A85" s="1" t="s">
        <v>0</v>
      </c>
      <c r="B85" s="35" t="s">
        <v>406</v>
      </c>
      <c r="C85" s="34" t="s">
        <v>407</v>
      </c>
      <c r="D85" s="17">
        <v>19092</v>
      </c>
      <c r="E85" s="17">
        <v>30498</v>
      </c>
      <c r="F85" s="28">
        <v>62.6</v>
      </c>
      <c r="G85" s="28">
        <v>48.6</v>
      </c>
      <c r="H85" s="28">
        <v>69.3</v>
      </c>
    </row>
    <row r="86" spans="1:8" ht="12" customHeight="1" x14ac:dyDescent="0.2">
      <c r="A86" s="1" t="s">
        <v>0</v>
      </c>
      <c r="B86" s="35" t="s">
        <v>0</v>
      </c>
      <c r="C86" s="34" t="s">
        <v>408</v>
      </c>
      <c r="D86" s="17">
        <v>8264</v>
      </c>
      <c r="E86" s="17">
        <v>14282</v>
      </c>
      <c r="F86" s="28">
        <v>57.9</v>
      </c>
      <c r="G86" s="28">
        <v>38.6</v>
      </c>
      <c r="H86" s="28">
        <v>66.099999999999994</v>
      </c>
    </row>
    <row r="87" spans="1:8" ht="12" customHeight="1" x14ac:dyDescent="0.2">
      <c r="A87" s="1" t="s">
        <v>0</v>
      </c>
      <c r="B87" s="35" t="s">
        <v>446</v>
      </c>
      <c r="C87" s="34" t="s">
        <v>407</v>
      </c>
      <c r="D87" s="17">
        <v>6088</v>
      </c>
      <c r="E87" s="17">
        <v>16885</v>
      </c>
      <c r="F87" s="28">
        <v>36.1</v>
      </c>
      <c r="G87" s="28">
        <v>21.2</v>
      </c>
      <c r="H87" s="28">
        <v>45.5</v>
      </c>
    </row>
    <row r="88" spans="1:8" ht="12" customHeight="1" x14ac:dyDescent="0.2">
      <c r="A88" s="1" t="s">
        <v>0</v>
      </c>
      <c r="B88" s="35" t="s">
        <v>0</v>
      </c>
      <c r="C88" s="34" t="s">
        <v>447</v>
      </c>
      <c r="D88" s="17">
        <v>836</v>
      </c>
      <c r="E88" s="17">
        <v>2256</v>
      </c>
      <c r="F88" s="28">
        <v>37.1</v>
      </c>
      <c r="G88" s="28">
        <v>7</v>
      </c>
      <c r="H88" s="28">
        <v>50</v>
      </c>
    </row>
    <row r="89" spans="1:8" ht="12" customHeight="1" x14ac:dyDescent="0.2">
      <c r="A89" s="1" t="s">
        <v>0</v>
      </c>
      <c r="B89" s="35" t="s">
        <v>448</v>
      </c>
      <c r="C89" s="34" t="s">
        <v>354</v>
      </c>
      <c r="D89" s="17">
        <v>11474</v>
      </c>
      <c r="E89" s="17">
        <v>26886</v>
      </c>
      <c r="F89" s="28">
        <v>42.7</v>
      </c>
      <c r="G89" s="28">
        <v>35.700000000000003</v>
      </c>
      <c r="H89" s="28">
        <v>50</v>
      </c>
    </row>
    <row r="90" spans="1:8" ht="12" customHeight="1" x14ac:dyDescent="0.2">
      <c r="A90" s="1" t="s">
        <v>0</v>
      </c>
      <c r="B90" s="35" t="s">
        <v>410</v>
      </c>
      <c r="C90" s="34" t="s">
        <v>411</v>
      </c>
      <c r="D90" s="17">
        <v>7415</v>
      </c>
      <c r="E90" s="17">
        <v>20292</v>
      </c>
      <c r="F90" s="28">
        <v>36.5</v>
      </c>
      <c r="G90" s="28">
        <v>30.3</v>
      </c>
      <c r="H90" s="28">
        <v>43.2</v>
      </c>
    </row>
    <row r="91" spans="1:8" ht="12" customHeight="1" x14ac:dyDescent="0.2">
      <c r="A91" s="1" t="s">
        <v>0</v>
      </c>
      <c r="B91" s="35" t="s">
        <v>412</v>
      </c>
      <c r="C91" s="34" t="s">
        <v>413</v>
      </c>
      <c r="D91" s="17" t="s">
        <v>355</v>
      </c>
      <c r="E91" s="17" t="s">
        <v>355</v>
      </c>
      <c r="F91" s="30" t="s">
        <v>341</v>
      </c>
      <c r="G91" s="30" t="s">
        <v>341</v>
      </c>
      <c r="H91" s="30" t="s">
        <v>341</v>
      </c>
    </row>
    <row r="92" spans="1:8" ht="12" customHeight="1" x14ac:dyDescent="0.2">
      <c r="A92" s="1" t="s">
        <v>0</v>
      </c>
      <c r="B92" s="35" t="s">
        <v>0</v>
      </c>
      <c r="C92" s="34" t="s">
        <v>414</v>
      </c>
      <c r="D92" s="17">
        <v>819</v>
      </c>
      <c r="E92" s="17">
        <v>17724</v>
      </c>
      <c r="F92" s="28">
        <v>4.5999999999999996</v>
      </c>
      <c r="G92" s="30" t="s">
        <v>291</v>
      </c>
      <c r="H92" s="28">
        <v>4</v>
      </c>
    </row>
    <row r="93" spans="1:8" ht="12" customHeight="1" x14ac:dyDescent="0.2">
      <c r="A93" s="1" t="s">
        <v>0</v>
      </c>
      <c r="B93" s="35" t="s">
        <v>0</v>
      </c>
      <c r="C93" s="34" t="s">
        <v>415</v>
      </c>
      <c r="D93" s="17">
        <v>517</v>
      </c>
      <c r="E93" s="17">
        <v>17724</v>
      </c>
      <c r="F93" s="28">
        <v>2.9</v>
      </c>
      <c r="G93" s="28">
        <v>0.5</v>
      </c>
      <c r="H93" s="28">
        <v>3.9</v>
      </c>
    </row>
    <row r="94" spans="1:8" ht="12" customHeight="1" x14ac:dyDescent="0.2">
      <c r="A94" s="1" t="s">
        <v>0</v>
      </c>
      <c r="B94" s="35" t="s">
        <v>0</v>
      </c>
      <c r="C94" s="34" t="s">
        <v>416</v>
      </c>
      <c r="D94" s="17">
        <v>741</v>
      </c>
      <c r="E94" s="17">
        <v>17724</v>
      </c>
      <c r="F94" s="28">
        <v>4.2</v>
      </c>
      <c r="G94" s="28">
        <v>1.5</v>
      </c>
      <c r="H94" s="28">
        <v>5.6</v>
      </c>
    </row>
    <row r="95" spans="1:8" ht="12" customHeight="1" x14ac:dyDescent="0.2">
      <c r="A95" s="1" t="s">
        <v>0</v>
      </c>
      <c r="B95" s="35" t="s">
        <v>0</v>
      </c>
      <c r="C95" s="34" t="s">
        <v>417</v>
      </c>
      <c r="D95" s="17">
        <v>1246</v>
      </c>
      <c r="E95" s="17">
        <v>17724</v>
      </c>
      <c r="F95" s="28">
        <v>7</v>
      </c>
      <c r="G95" s="28">
        <v>4.9000000000000004</v>
      </c>
      <c r="H95" s="28">
        <v>8.3000000000000007</v>
      </c>
    </row>
    <row r="96" spans="1:8" ht="12" customHeight="1" x14ac:dyDescent="0.2">
      <c r="A96" s="1" t="s">
        <v>0</v>
      </c>
      <c r="B96" s="35" t="s">
        <v>0</v>
      </c>
      <c r="C96" s="34" t="s">
        <v>418</v>
      </c>
      <c r="D96" s="17">
        <v>5315</v>
      </c>
      <c r="E96" s="17">
        <v>17724</v>
      </c>
      <c r="F96" s="28">
        <v>30</v>
      </c>
      <c r="G96" s="28">
        <v>25.2</v>
      </c>
      <c r="H96" s="28">
        <v>39.299999999999997</v>
      </c>
    </row>
    <row r="97" spans="1:8" ht="12" customHeight="1" x14ac:dyDescent="0.2">
      <c r="A97" s="1" t="s">
        <v>0</v>
      </c>
      <c r="B97" s="35" t="s">
        <v>0</v>
      </c>
      <c r="C97" s="34" t="s">
        <v>419</v>
      </c>
      <c r="D97" s="17">
        <v>9086</v>
      </c>
      <c r="E97" s="17">
        <v>17724</v>
      </c>
      <c r="F97" s="28">
        <v>51.3</v>
      </c>
      <c r="G97" s="28">
        <v>46.2</v>
      </c>
      <c r="H97" s="28">
        <v>56.6</v>
      </c>
    </row>
    <row r="98" spans="1:8" ht="12" customHeight="1" x14ac:dyDescent="0.2">
      <c r="A98" s="1" t="s">
        <v>0</v>
      </c>
      <c r="B98" s="33" t="s">
        <v>420</v>
      </c>
      <c r="C98" s="34" t="s">
        <v>421</v>
      </c>
      <c r="D98" s="17" t="s">
        <v>355</v>
      </c>
      <c r="E98" s="17" t="s">
        <v>355</v>
      </c>
      <c r="F98" s="30" t="s">
        <v>341</v>
      </c>
      <c r="G98" s="30" t="s">
        <v>341</v>
      </c>
      <c r="H98" s="30" t="s">
        <v>341</v>
      </c>
    </row>
    <row r="99" spans="1:8" ht="12" customHeight="1" x14ac:dyDescent="0.2">
      <c r="A99" s="1" t="s">
        <v>0</v>
      </c>
      <c r="B99" s="35" t="s">
        <v>0</v>
      </c>
      <c r="C99" s="34" t="s">
        <v>414</v>
      </c>
      <c r="D99" s="17">
        <v>458</v>
      </c>
      <c r="E99" s="17">
        <v>8264</v>
      </c>
      <c r="F99" s="28">
        <v>5.5</v>
      </c>
      <c r="G99" s="30" t="s">
        <v>291</v>
      </c>
      <c r="H99" s="28">
        <v>6.3</v>
      </c>
    </row>
    <row r="100" spans="1:8" ht="12" customHeight="1" x14ac:dyDescent="0.2">
      <c r="A100" s="1" t="s">
        <v>0</v>
      </c>
      <c r="B100" s="35" t="s">
        <v>0</v>
      </c>
      <c r="C100" s="34" t="s">
        <v>415</v>
      </c>
      <c r="D100" s="17">
        <v>306</v>
      </c>
      <c r="E100" s="17">
        <v>8264</v>
      </c>
      <c r="F100" s="28">
        <v>3.7</v>
      </c>
      <c r="G100" s="30" t="s">
        <v>291</v>
      </c>
      <c r="H100" s="28">
        <v>5.9</v>
      </c>
    </row>
    <row r="101" spans="1:8" ht="12" customHeight="1" x14ac:dyDescent="0.2">
      <c r="A101" s="1" t="s">
        <v>0</v>
      </c>
      <c r="B101" s="35" t="s">
        <v>0</v>
      </c>
      <c r="C101" s="34" t="s">
        <v>416</v>
      </c>
      <c r="D101" s="17">
        <v>458</v>
      </c>
      <c r="E101" s="17">
        <v>8264</v>
      </c>
      <c r="F101" s="28">
        <v>5.5</v>
      </c>
      <c r="G101" s="30" t="s">
        <v>291</v>
      </c>
      <c r="H101" s="28">
        <v>8.3000000000000007</v>
      </c>
    </row>
    <row r="102" spans="1:8" ht="12" customHeight="1" x14ac:dyDescent="0.2">
      <c r="A102" s="1" t="s">
        <v>0</v>
      </c>
      <c r="B102" s="35" t="s">
        <v>0</v>
      </c>
      <c r="C102" s="34" t="s">
        <v>417</v>
      </c>
      <c r="D102" s="17">
        <v>742</v>
      </c>
      <c r="E102" s="17">
        <v>8264</v>
      </c>
      <c r="F102" s="28">
        <v>9</v>
      </c>
      <c r="G102" s="30" t="s">
        <v>291</v>
      </c>
      <c r="H102" s="28">
        <v>12.2</v>
      </c>
    </row>
    <row r="103" spans="1:8" ht="12" customHeight="1" x14ac:dyDescent="0.2">
      <c r="A103" s="1" t="s">
        <v>0</v>
      </c>
      <c r="B103" s="35" t="s">
        <v>0</v>
      </c>
      <c r="C103" s="34" t="s">
        <v>418</v>
      </c>
      <c r="D103" s="17">
        <v>2972</v>
      </c>
      <c r="E103" s="17">
        <v>8264</v>
      </c>
      <c r="F103" s="28">
        <v>36</v>
      </c>
      <c r="G103" s="28">
        <v>28.3</v>
      </c>
      <c r="H103" s="28">
        <v>44.8</v>
      </c>
    </row>
    <row r="104" spans="1:8" ht="12" customHeight="1" x14ac:dyDescent="0.2">
      <c r="A104" s="1" t="s">
        <v>0</v>
      </c>
      <c r="B104" s="35" t="s">
        <v>0</v>
      </c>
      <c r="C104" s="34" t="s">
        <v>419</v>
      </c>
      <c r="D104" s="17">
        <v>3328</v>
      </c>
      <c r="E104" s="17">
        <v>8264</v>
      </c>
      <c r="F104" s="28">
        <v>40.299999999999997</v>
      </c>
      <c r="G104" s="28">
        <v>30.8</v>
      </c>
      <c r="H104" s="28">
        <v>47.1</v>
      </c>
    </row>
    <row r="105" spans="1:8" ht="12" customHeight="1" x14ac:dyDescent="0.2">
      <c r="A105" s="1" t="s">
        <v>0</v>
      </c>
      <c r="B105" s="33" t="s">
        <v>422</v>
      </c>
      <c r="C105" s="34" t="s">
        <v>423</v>
      </c>
      <c r="D105" s="17" t="s">
        <v>355</v>
      </c>
      <c r="E105" s="17" t="s">
        <v>355</v>
      </c>
      <c r="F105" s="30" t="s">
        <v>341</v>
      </c>
      <c r="G105" s="30" t="s">
        <v>341</v>
      </c>
      <c r="H105" s="30" t="s">
        <v>341</v>
      </c>
    </row>
    <row r="106" spans="1:8" ht="12" customHeight="1" x14ac:dyDescent="0.2">
      <c r="A106" s="1" t="s">
        <v>0</v>
      </c>
      <c r="B106" s="35" t="s">
        <v>0</v>
      </c>
      <c r="C106" s="36" t="s">
        <v>424</v>
      </c>
      <c r="D106" s="17">
        <v>6108</v>
      </c>
      <c r="E106" s="17">
        <v>15538</v>
      </c>
      <c r="F106" s="28">
        <v>39.299999999999997</v>
      </c>
      <c r="G106" s="28">
        <v>27.6</v>
      </c>
      <c r="H106" s="28">
        <v>47.9</v>
      </c>
    </row>
    <row r="107" spans="1:8" ht="12" customHeight="1" x14ac:dyDescent="0.2">
      <c r="A107" s="1" t="s">
        <v>0</v>
      </c>
      <c r="B107" s="35" t="s">
        <v>0</v>
      </c>
      <c r="C107" s="7" t="s">
        <v>425</v>
      </c>
      <c r="D107" s="17">
        <v>5215</v>
      </c>
      <c r="E107" s="17">
        <v>15538</v>
      </c>
      <c r="F107" s="28">
        <v>33.6</v>
      </c>
      <c r="G107" s="28">
        <v>30.8</v>
      </c>
      <c r="H107" s="28">
        <v>38.700000000000003</v>
      </c>
    </row>
    <row r="108" spans="1:8" ht="12" customHeight="1" x14ac:dyDescent="0.2">
      <c r="A108" s="23" t="s">
        <v>0</v>
      </c>
      <c r="B108" s="27" t="s">
        <v>0</v>
      </c>
      <c r="C108" s="37" t="s">
        <v>426</v>
      </c>
      <c r="D108" s="24">
        <v>4215</v>
      </c>
      <c r="E108" s="24">
        <v>15538</v>
      </c>
      <c r="F108" s="41">
        <v>27.1</v>
      </c>
      <c r="G108" s="41">
        <v>14.9</v>
      </c>
      <c r="H108" s="41">
        <v>37.1</v>
      </c>
    </row>
    <row r="109" spans="1:8" ht="12" customHeight="1" x14ac:dyDescent="0.2">
      <c r="A109" s="40" t="s">
        <v>450</v>
      </c>
      <c r="B109" s="33" t="s">
        <v>353</v>
      </c>
      <c r="C109" s="34" t="s">
        <v>354</v>
      </c>
      <c r="D109" s="17" t="s">
        <v>355</v>
      </c>
      <c r="E109" s="17" t="s">
        <v>355</v>
      </c>
      <c r="F109" s="30" t="s">
        <v>341</v>
      </c>
      <c r="G109" s="30" t="s">
        <v>341</v>
      </c>
      <c r="H109" s="30" t="s">
        <v>341</v>
      </c>
    </row>
    <row r="110" spans="1:8" ht="12" customHeight="1" x14ac:dyDescent="0.2">
      <c r="A110" s="1" t="s">
        <v>0</v>
      </c>
      <c r="B110" s="35" t="s">
        <v>356</v>
      </c>
      <c r="C110" s="34" t="s">
        <v>434</v>
      </c>
      <c r="D110" s="17">
        <v>2678</v>
      </c>
      <c r="E110" s="17">
        <v>6311</v>
      </c>
      <c r="F110" s="28">
        <v>42.4</v>
      </c>
      <c r="G110" s="28">
        <v>21.6</v>
      </c>
      <c r="H110" s="28">
        <v>57.1</v>
      </c>
    </row>
    <row r="111" spans="1:8" ht="12" customHeight="1" x14ac:dyDescent="0.2">
      <c r="A111" s="1" t="s">
        <v>0</v>
      </c>
      <c r="B111" s="35" t="s">
        <v>359</v>
      </c>
      <c r="C111" s="34" t="s">
        <v>354</v>
      </c>
      <c r="D111" s="17">
        <v>5617</v>
      </c>
      <c r="E111" s="17">
        <v>7620</v>
      </c>
      <c r="F111" s="28">
        <v>73.7</v>
      </c>
      <c r="G111" s="28">
        <v>45.5</v>
      </c>
      <c r="H111" s="28">
        <v>92.9</v>
      </c>
    </row>
    <row r="112" spans="1:8" ht="12" customHeight="1" x14ac:dyDescent="0.2">
      <c r="A112" s="1" t="s">
        <v>0</v>
      </c>
      <c r="B112" s="35" t="s">
        <v>360</v>
      </c>
      <c r="C112" s="34" t="s">
        <v>435</v>
      </c>
      <c r="D112" s="17">
        <v>14731</v>
      </c>
      <c r="E112" s="17">
        <v>19857.5</v>
      </c>
      <c r="F112" s="28">
        <v>74.2</v>
      </c>
      <c r="G112" s="28">
        <v>35.799999999999997</v>
      </c>
      <c r="H112" s="28">
        <v>89.1</v>
      </c>
    </row>
    <row r="113" spans="1:8" ht="12" customHeight="1" x14ac:dyDescent="0.2">
      <c r="A113" s="1" t="s">
        <v>0</v>
      </c>
      <c r="B113" s="35" t="s">
        <v>436</v>
      </c>
      <c r="C113" s="34" t="s">
        <v>437</v>
      </c>
      <c r="D113" s="17">
        <v>6660</v>
      </c>
      <c r="E113" s="17">
        <v>8751</v>
      </c>
      <c r="F113" s="28">
        <v>76.099999999999994</v>
      </c>
      <c r="G113" s="28">
        <v>62.5</v>
      </c>
      <c r="H113" s="28">
        <v>94.5</v>
      </c>
    </row>
    <row r="114" spans="1:8" ht="12" customHeight="1" x14ac:dyDescent="0.2">
      <c r="A114" s="1" t="s">
        <v>0</v>
      </c>
      <c r="B114" s="35" t="s">
        <v>0</v>
      </c>
      <c r="C114" s="34" t="s">
        <v>438</v>
      </c>
      <c r="D114" s="17">
        <v>6658</v>
      </c>
      <c r="E114" s="17">
        <v>8862</v>
      </c>
      <c r="F114" s="28">
        <v>75.099999999999994</v>
      </c>
      <c r="G114" s="28">
        <v>60</v>
      </c>
      <c r="H114" s="28">
        <v>96.9</v>
      </c>
    </row>
    <row r="115" spans="1:8" ht="12" customHeight="1" x14ac:dyDescent="0.2">
      <c r="A115" s="1" t="s">
        <v>0</v>
      </c>
      <c r="B115" s="35" t="s">
        <v>0</v>
      </c>
      <c r="C115" s="34" t="s">
        <v>439</v>
      </c>
      <c r="D115" s="17">
        <v>5518</v>
      </c>
      <c r="E115" s="17">
        <v>8065</v>
      </c>
      <c r="F115" s="28">
        <v>68.400000000000006</v>
      </c>
      <c r="G115" s="28">
        <v>50</v>
      </c>
      <c r="H115" s="28">
        <v>97.8</v>
      </c>
    </row>
    <row r="116" spans="1:8" ht="12" customHeight="1" x14ac:dyDescent="0.2">
      <c r="A116" s="1" t="s">
        <v>0</v>
      </c>
      <c r="B116" s="35" t="s">
        <v>363</v>
      </c>
      <c r="C116" s="34" t="s">
        <v>364</v>
      </c>
      <c r="D116" s="17">
        <v>751</v>
      </c>
      <c r="E116" s="17">
        <v>5694</v>
      </c>
      <c r="F116" s="28">
        <v>13.2</v>
      </c>
      <c r="G116" s="30" t="s">
        <v>291</v>
      </c>
      <c r="H116" s="28">
        <v>20</v>
      </c>
    </row>
    <row r="117" spans="1:8" ht="12" customHeight="1" x14ac:dyDescent="0.2">
      <c r="A117" s="1" t="s">
        <v>0</v>
      </c>
      <c r="B117" s="35" t="s">
        <v>0</v>
      </c>
      <c r="C117" s="34" t="s">
        <v>365</v>
      </c>
      <c r="D117" s="17">
        <v>4816</v>
      </c>
      <c r="E117" s="17">
        <v>5694</v>
      </c>
      <c r="F117" s="28">
        <v>84.6</v>
      </c>
      <c r="G117" s="28">
        <v>76.900000000000006</v>
      </c>
      <c r="H117" s="28">
        <v>94.2</v>
      </c>
    </row>
    <row r="118" spans="1:8" ht="12" customHeight="1" x14ac:dyDescent="0.2">
      <c r="A118" s="1" t="s">
        <v>0</v>
      </c>
      <c r="B118" s="35" t="s">
        <v>0</v>
      </c>
      <c r="C118" s="34" t="s">
        <v>366</v>
      </c>
      <c r="D118" s="17">
        <v>127</v>
      </c>
      <c r="E118" s="17">
        <v>5694</v>
      </c>
      <c r="F118" s="28">
        <v>2.2000000000000002</v>
      </c>
      <c r="G118" s="30" t="s">
        <v>291</v>
      </c>
      <c r="H118" s="28">
        <v>1.9</v>
      </c>
    </row>
    <row r="119" spans="1:8" ht="12" customHeight="1" x14ac:dyDescent="0.2">
      <c r="A119" s="1" t="s">
        <v>0</v>
      </c>
      <c r="B119" s="35" t="s">
        <v>367</v>
      </c>
      <c r="C119" s="34" t="s">
        <v>368</v>
      </c>
      <c r="D119" s="17">
        <v>2593</v>
      </c>
      <c r="E119" s="17">
        <v>5273</v>
      </c>
      <c r="F119" s="28">
        <v>49.2</v>
      </c>
      <c r="G119" s="28">
        <v>38</v>
      </c>
      <c r="H119" s="28">
        <v>63.2</v>
      </c>
    </row>
    <row r="120" spans="1:8" ht="12" customHeight="1" x14ac:dyDescent="0.2">
      <c r="A120" s="1" t="s">
        <v>0</v>
      </c>
      <c r="B120" s="35" t="s">
        <v>0</v>
      </c>
      <c r="C120" s="34" t="s">
        <v>369</v>
      </c>
      <c r="D120" s="17">
        <v>878</v>
      </c>
      <c r="E120" s="17">
        <v>5273</v>
      </c>
      <c r="F120" s="28">
        <v>16.7</v>
      </c>
      <c r="G120" s="28">
        <v>6.7</v>
      </c>
      <c r="H120" s="28">
        <v>23.3</v>
      </c>
    </row>
    <row r="121" spans="1:8" ht="12" customHeight="1" x14ac:dyDescent="0.2">
      <c r="A121" s="1" t="s">
        <v>0</v>
      </c>
      <c r="B121" s="35" t="s">
        <v>0</v>
      </c>
      <c r="C121" s="34" t="s">
        <v>370</v>
      </c>
      <c r="D121" s="17">
        <v>1802</v>
      </c>
      <c r="E121" s="17">
        <v>5273</v>
      </c>
      <c r="F121" s="28">
        <v>34.200000000000003</v>
      </c>
      <c r="G121" s="28">
        <v>21.1</v>
      </c>
      <c r="H121" s="28">
        <v>42.7</v>
      </c>
    </row>
    <row r="122" spans="1:8" ht="12" customHeight="1" x14ac:dyDescent="0.2">
      <c r="A122" s="1" t="s">
        <v>0</v>
      </c>
      <c r="B122" s="33" t="s">
        <v>371</v>
      </c>
      <c r="C122" s="34" t="s">
        <v>354</v>
      </c>
      <c r="D122" s="17" t="s">
        <v>355</v>
      </c>
      <c r="E122" s="17" t="s">
        <v>355</v>
      </c>
      <c r="F122" s="30" t="s">
        <v>341</v>
      </c>
      <c r="G122" s="30" t="s">
        <v>341</v>
      </c>
      <c r="H122" s="30" t="s">
        <v>341</v>
      </c>
    </row>
    <row r="123" spans="1:8" ht="12" customHeight="1" x14ac:dyDescent="0.2">
      <c r="A123" s="1" t="s">
        <v>0</v>
      </c>
      <c r="B123" s="35" t="s">
        <v>372</v>
      </c>
      <c r="C123" s="34" t="s">
        <v>354</v>
      </c>
      <c r="D123" s="17">
        <v>163647</v>
      </c>
      <c r="E123" s="17">
        <v>199130</v>
      </c>
      <c r="F123" s="28">
        <v>82.2</v>
      </c>
      <c r="G123" s="28">
        <v>60.2</v>
      </c>
      <c r="H123" s="28">
        <v>95</v>
      </c>
    </row>
    <row r="124" spans="1:8" ht="12" customHeight="1" x14ac:dyDescent="0.2">
      <c r="A124" s="1" t="s">
        <v>0</v>
      </c>
      <c r="B124" s="35" t="s">
        <v>373</v>
      </c>
      <c r="C124" s="34" t="s">
        <v>354</v>
      </c>
      <c r="D124" s="17">
        <v>123129</v>
      </c>
      <c r="E124" s="17">
        <v>199693</v>
      </c>
      <c r="F124" s="28">
        <v>61.7</v>
      </c>
      <c r="G124" s="28">
        <v>42.9</v>
      </c>
      <c r="H124" s="28">
        <v>71.400000000000006</v>
      </c>
    </row>
    <row r="125" spans="1:8" ht="12" customHeight="1" x14ac:dyDescent="0.2">
      <c r="A125" s="1" t="s">
        <v>0</v>
      </c>
      <c r="B125" s="35" t="s">
        <v>374</v>
      </c>
      <c r="C125" s="34" t="s">
        <v>440</v>
      </c>
      <c r="D125" s="17">
        <v>88889</v>
      </c>
      <c r="E125" s="17">
        <v>85994</v>
      </c>
      <c r="F125" s="28">
        <v>103.4</v>
      </c>
      <c r="G125" s="28">
        <v>54.7</v>
      </c>
      <c r="H125" s="28">
        <v>120.5</v>
      </c>
    </row>
    <row r="126" spans="1:8" ht="12" customHeight="1" x14ac:dyDescent="0.2">
      <c r="A126" s="1" t="s">
        <v>0</v>
      </c>
      <c r="B126" s="35" t="s">
        <v>376</v>
      </c>
      <c r="C126" s="34" t="s">
        <v>354</v>
      </c>
      <c r="D126" s="17">
        <v>48410</v>
      </c>
      <c r="E126" s="17">
        <v>99310</v>
      </c>
      <c r="F126" s="28">
        <v>48.7</v>
      </c>
      <c r="G126" s="28">
        <v>36.299999999999997</v>
      </c>
      <c r="H126" s="28">
        <v>57.2</v>
      </c>
    </row>
    <row r="127" spans="1:8" ht="12" customHeight="1" x14ac:dyDescent="0.2">
      <c r="A127" s="1" t="s">
        <v>0</v>
      </c>
      <c r="B127" s="35" t="s">
        <v>377</v>
      </c>
      <c r="C127" s="34" t="s">
        <v>441</v>
      </c>
      <c r="D127" s="17">
        <v>27660</v>
      </c>
      <c r="E127" s="17">
        <v>100016</v>
      </c>
      <c r="F127" s="28">
        <v>27.7</v>
      </c>
      <c r="G127" s="28">
        <v>13.9</v>
      </c>
      <c r="H127" s="28">
        <v>31.8</v>
      </c>
    </row>
    <row r="128" spans="1:8" ht="12" customHeight="1" x14ac:dyDescent="0.2">
      <c r="A128" s="1" t="s">
        <v>0</v>
      </c>
      <c r="B128" s="35" t="s">
        <v>0</v>
      </c>
      <c r="C128" s="34" t="s">
        <v>442</v>
      </c>
      <c r="D128" s="17">
        <v>37497</v>
      </c>
      <c r="E128" s="17">
        <v>100016</v>
      </c>
      <c r="F128" s="28">
        <v>37.5</v>
      </c>
      <c r="G128" s="28">
        <v>20.5</v>
      </c>
      <c r="H128" s="28">
        <v>45.8</v>
      </c>
    </row>
    <row r="129" spans="1:8" ht="12" customHeight="1" x14ac:dyDescent="0.2">
      <c r="A129" s="1" t="s">
        <v>0</v>
      </c>
      <c r="B129" s="35" t="s">
        <v>0</v>
      </c>
      <c r="C129" s="34" t="s">
        <v>378</v>
      </c>
      <c r="D129" s="17">
        <v>46708</v>
      </c>
      <c r="E129" s="17">
        <v>100016</v>
      </c>
      <c r="F129" s="28">
        <v>46.7</v>
      </c>
      <c r="G129" s="28">
        <v>30.3</v>
      </c>
      <c r="H129" s="28">
        <v>56.8</v>
      </c>
    </row>
    <row r="130" spans="1:8" ht="12" customHeight="1" x14ac:dyDescent="0.2">
      <c r="A130" s="1" t="s">
        <v>0</v>
      </c>
      <c r="B130" s="35" t="s">
        <v>443</v>
      </c>
      <c r="C130" s="34" t="s">
        <v>354</v>
      </c>
      <c r="D130" s="17">
        <v>20360</v>
      </c>
      <c r="E130" s="17">
        <v>59697</v>
      </c>
      <c r="F130" s="28">
        <v>34.1</v>
      </c>
      <c r="G130" s="28">
        <v>25</v>
      </c>
      <c r="H130" s="28">
        <v>47</v>
      </c>
    </row>
    <row r="131" spans="1:8" ht="12" customHeight="1" x14ac:dyDescent="0.2">
      <c r="A131" s="1" t="s">
        <v>0</v>
      </c>
      <c r="B131" s="35" t="s">
        <v>381</v>
      </c>
      <c r="C131" s="34" t="s">
        <v>368</v>
      </c>
      <c r="D131" s="17">
        <v>85185</v>
      </c>
      <c r="E131" s="17">
        <v>163647</v>
      </c>
      <c r="F131" s="28">
        <v>52.1</v>
      </c>
      <c r="G131" s="28">
        <v>45</v>
      </c>
      <c r="H131" s="28">
        <v>58.9</v>
      </c>
    </row>
    <row r="132" spans="1:8" ht="12" customHeight="1" x14ac:dyDescent="0.2">
      <c r="A132" s="1" t="s">
        <v>0</v>
      </c>
      <c r="B132" s="35" t="s">
        <v>0</v>
      </c>
      <c r="C132" s="34" t="s">
        <v>369</v>
      </c>
      <c r="D132" s="17">
        <v>24951</v>
      </c>
      <c r="E132" s="17">
        <v>163647</v>
      </c>
      <c r="F132" s="28">
        <v>15.2</v>
      </c>
      <c r="G132" s="28">
        <v>11.2</v>
      </c>
      <c r="H132" s="28">
        <v>18.2</v>
      </c>
    </row>
    <row r="133" spans="1:8" ht="12" customHeight="1" x14ac:dyDescent="0.2">
      <c r="A133" s="1" t="s">
        <v>0</v>
      </c>
      <c r="B133" s="35" t="s">
        <v>0</v>
      </c>
      <c r="C133" s="34" t="s">
        <v>370</v>
      </c>
      <c r="D133" s="17">
        <v>53511</v>
      </c>
      <c r="E133" s="17">
        <v>163647</v>
      </c>
      <c r="F133" s="28">
        <v>32.700000000000003</v>
      </c>
      <c r="G133" s="28">
        <v>26.3</v>
      </c>
      <c r="H133" s="28">
        <v>37.299999999999997</v>
      </c>
    </row>
    <row r="134" spans="1:8" ht="12" customHeight="1" x14ac:dyDescent="0.2">
      <c r="A134" s="1" t="s">
        <v>0</v>
      </c>
      <c r="B134" s="35" t="s">
        <v>382</v>
      </c>
      <c r="C134" s="34" t="s">
        <v>392</v>
      </c>
      <c r="D134" s="17">
        <v>66142</v>
      </c>
      <c r="E134" s="17">
        <v>245058</v>
      </c>
      <c r="F134" s="28">
        <v>27</v>
      </c>
      <c r="G134" s="28">
        <v>24.3</v>
      </c>
      <c r="H134" s="28">
        <v>29.8</v>
      </c>
    </row>
    <row r="135" spans="1:8" ht="12" customHeight="1" x14ac:dyDescent="0.2">
      <c r="A135" s="1" t="s">
        <v>0</v>
      </c>
      <c r="B135" s="35" t="s">
        <v>0</v>
      </c>
      <c r="C135" s="34" t="s">
        <v>393</v>
      </c>
      <c r="D135" s="17">
        <v>107362</v>
      </c>
      <c r="E135" s="17">
        <v>245058</v>
      </c>
      <c r="F135" s="28">
        <v>43.8</v>
      </c>
      <c r="G135" s="28">
        <v>37.9</v>
      </c>
      <c r="H135" s="28">
        <v>50.5</v>
      </c>
    </row>
    <row r="136" spans="1:8" ht="12" customHeight="1" x14ac:dyDescent="0.2">
      <c r="A136" s="1" t="s">
        <v>0</v>
      </c>
      <c r="B136" s="35" t="s">
        <v>394</v>
      </c>
      <c r="C136" s="34" t="s">
        <v>395</v>
      </c>
      <c r="D136" s="17">
        <v>24686</v>
      </c>
      <c r="E136" s="17">
        <v>51558</v>
      </c>
      <c r="F136" s="28">
        <v>47.9</v>
      </c>
      <c r="G136" s="28">
        <v>43.7</v>
      </c>
      <c r="H136" s="28">
        <v>71.400000000000006</v>
      </c>
    </row>
    <row r="137" spans="1:8" ht="12" customHeight="1" x14ac:dyDescent="0.2">
      <c r="A137" s="1" t="s">
        <v>0</v>
      </c>
      <c r="B137" s="35" t="s">
        <v>0</v>
      </c>
      <c r="C137" s="34" t="s">
        <v>396</v>
      </c>
      <c r="D137" s="17">
        <v>26872</v>
      </c>
      <c r="E137" s="17">
        <v>51558</v>
      </c>
      <c r="F137" s="28">
        <v>52.1</v>
      </c>
      <c r="G137" s="28">
        <v>28.6</v>
      </c>
      <c r="H137" s="28">
        <v>56.3</v>
      </c>
    </row>
    <row r="138" spans="1:8" ht="12" customHeight="1" x14ac:dyDescent="0.2">
      <c r="A138" s="1" t="s">
        <v>0</v>
      </c>
      <c r="B138" s="35" t="s">
        <v>397</v>
      </c>
      <c r="C138" s="34" t="s">
        <v>364</v>
      </c>
      <c r="D138" s="17">
        <v>7304</v>
      </c>
      <c r="E138" s="17">
        <v>12300</v>
      </c>
      <c r="F138" s="28">
        <v>59.4</v>
      </c>
      <c r="G138" s="28">
        <v>47.5</v>
      </c>
      <c r="H138" s="28">
        <v>67.099999999999994</v>
      </c>
    </row>
    <row r="139" spans="1:8" ht="12" customHeight="1" x14ac:dyDescent="0.2">
      <c r="A139" s="1" t="s">
        <v>0</v>
      </c>
      <c r="B139" s="35" t="s">
        <v>0</v>
      </c>
      <c r="C139" s="34" t="s">
        <v>398</v>
      </c>
      <c r="D139" s="17">
        <v>724</v>
      </c>
      <c r="E139" s="17">
        <v>12300</v>
      </c>
      <c r="F139" s="28">
        <v>5.9</v>
      </c>
      <c r="G139" s="28">
        <v>1.9</v>
      </c>
      <c r="H139" s="28">
        <v>9.4</v>
      </c>
    </row>
    <row r="140" spans="1:8" ht="12" customHeight="1" x14ac:dyDescent="0.2">
      <c r="A140" s="1" t="s">
        <v>0</v>
      </c>
      <c r="B140" s="35" t="s">
        <v>0</v>
      </c>
      <c r="C140" s="34" t="s">
        <v>366</v>
      </c>
      <c r="D140" s="17">
        <v>4272</v>
      </c>
      <c r="E140" s="17">
        <v>12300</v>
      </c>
      <c r="F140" s="28">
        <v>34.700000000000003</v>
      </c>
      <c r="G140" s="28">
        <v>24.7</v>
      </c>
      <c r="H140" s="28">
        <v>45.3</v>
      </c>
    </row>
    <row r="141" spans="1:8" ht="12" customHeight="1" x14ac:dyDescent="0.2">
      <c r="A141" s="1" t="s">
        <v>0</v>
      </c>
      <c r="B141" s="33" t="s">
        <v>399</v>
      </c>
      <c r="C141" s="34" t="s">
        <v>354</v>
      </c>
      <c r="D141" s="17" t="s">
        <v>355</v>
      </c>
      <c r="E141" s="17" t="s">
        <v>355</v>
      </c>
      <c r="F141" s="30" t="s">
        <v>341</v>
      </c>
      <c r="G141" s="30" t="s">
        <v>341</v>
      </c>
      <c r="H141" s="30" t="s">
        <v>341</v>
      </c>
    </row>
    <row r="142" spans="1:8" ht="12" customHeight="1" x14ac:dyDescent="0.2">
      <c r="A142" s="1" t="s">
        <v>0</v>
      </c>
      <c r="B142" s="35" t="s">
        <v>444</v>
      </c>
      <c r="C142" s="34" t="s">
        <v>354</v>
      </c>
      <c r="D142" s="17">
        <v>23070</v>
      </c>
      <c r="E142" s="17">
        <v>41041</v>
      </c>
      <c r="F142" s="28">
        <v>56.2</v>
      </c>
      <c r="G142" s="28">
        <v>36.9</v>
      </c>
      <c r="H142" s="28">
        <v>66.8</v>
      </c>
    </row>
    <row r="143" spans="1:8" ht="12" customHeight="1" x14ac:dyDescent="0.2">
      <c r="A143" s="1" t="s">
        <v>0</v>
      </c>
      <c r="B143" s="35" t="s">
        <v>445</v>
      </c>
      <c r="C143" s="34" t="s">
        <v>354</v>
      </c>
      <c r="D143" s="17">
        <v>22148</v>
      </c>
      <c r="E143" s="17">
        <v>41041</v>
      </c>
      <c r="F143" s="28">
        <v>54</v>
      </c>
      <c r="G143" s="28">
        <v>34.6</v>
      </c>
      <c r="H143" s="28">
        <v>64</v>
      </c>
    </row>
    <row r="144" spans="1:8" ht="12" customHeight="1" x14ac:dyDescent="0.2">
      <c r="A144" s="1" t="s">
        <v>0</v>
      </c>
      <c r="B144" s="35" t="s">
        <v>402</v>
      </c>
      <c r="C144" s="34" t="s">
        <v>354</v>
      </c>
      <c r="D144" s="17">
        <v>26966</v>
      </c>
      <c r="E144" s="17">
        <v>40715</v>
      </c>
      <c r="F144" s="28">
        <v>66.2</v>
      </c>
      <c r="G144" s="28">
        <v>51</v>
      </c>
      <c r="H144" s="28">
        <v>75</v>
      </c>
    </row>
    <row r="145" spans="1:8" ht="12" customHeight="1" x14ac:dyDescent="0.2">
      <c r="A145" s="1" t="s">
        <v>0</v>
      </c>
      <c r="B145" s="35" t="s">
        <v>403</v>
      </c>
      <c r="C145" s="34" t="s">
        <v>404</v>
      </c>
      <c r="D145" s="17">
        <v>20391</v>
      </c>
      <c r="E145" s="17">
        <v>39237</v>
      </c>
      <c r="F145" s="28">
        <v>52</v>
      </c>
      <c r="G145" s="28">
        <v>40</v>
      </c>
      <c r="H145" s="28">
        <v>61.5</v>
      </c>
    </row>
    <row r="146" spans="1:8" ht="12" customHeight="1" x14ac:dyDescent="0.2">
      <c r="A146" s="1" t="s">
        <v>0</v>
      </c>
      <c r="B146" s="35" t="s">
        <v>0</v>
      </c>
      <c r="C146" s="34" t="s">
        <v>405</v>
      </c>
      <c r="D146" s="17">
        <v>25791</v>
      </c>
      <c r="E146" s="17">
        <v>39237</v>
      </c>
      <c r="F146" s="28">
        <v>65.7</v>
      </c>
      <c r="G146" s="28">
        <v>53.5</v>
      </c>
      <c r="H146" s="28">
        <v>75.5</v>
      </c>
    </row>
    <row r="147" spans="1:8" ht="12" customHeight="1" x14ac:dyDescent="0.2">
      <c r="A147" s="1" t="s">
        <v>0</v>
      </c>
      <c r="B147" s="35" t="s">
        <v>406</v>
      </c>
      <c r="C147" s="34" t="s">
        <v>407</v>
      </c>
      <c r="D147" s="17">
        <v>23523</v>
      </c>
      <c r="E147" s="17">
        <v>37920</v>
      </c>
      <c r="F147" s="28">
        <v>62</v>
      </c>
      <c r="G147" s="28">
        <v>47.9</v>
      </c>
      <c r="H147" s="28">
        <v>71.900000000000006</v>
      </c>
    </row>
    <row r="148" spans="1:8" ht="12" customHeight="1" x14ac:dyDescent="0.2">
      <c r="A148" s="1" t="s">
        <v>0</v>
      </c>
      <c r="B148" s="35" t="s">
        <v>0</v>
      </c>
      <c r="C148" s="34" t="s">
        <v>408</v>
      </c>
      <c r="D148" s="17">
        <v>10554</v>
      </c>
      <c r="E148" s="17">
        <v>17929</v>
      </c>
      <c r="F148" s="28">
        <v>58.9</v>
      </c>
      <c r="G148" s="28">
        <v>46.2</v>
      </c>
      <c r="H148" s="28">
        <v>68.400000000000006</v>
      </c>
    </row>
    <row r="149" spans="1:8" ht="12" customHeight="1" x14ac:dyDescent="0.2">
      <c r="A149" s="1" t="s">
        <v>0</v>
      </c>
      <c r="B149" s="35" t="s">
        <v>446</v>
      </c>
      <c r="C149" s="34" t="s">
        <v>407</v>
      </c>
      <c r="D149" s="17">
        <v>5603</v>
      </c>
      <c r="E149" s="17">
        <v>16565</v>
      </c>
      <c r="F149" s="28">
        <v>33.799999999999997</v>
      </c>
      <c r="G149" s="28">
        <v>19.3</v>
      </c>
      <c r="H149" s="28">
        <v>41.7</v>
      </c>
    </row>
    <row r="150" spans="1:8" ht="12" customHeight="1" x14ac:dyDescent="0.2">
      <c r="A150" s="1" t="s">
        <v>0</v>
      </c>
      <c r="B150" s="35" t="s">
        <v>0</v>
      </c>
      <c r="C150" s="34" t="s">
        <v>447</v>
      </c>
      <c r="D150" s="17">
        <v>830</v>
      </c>
      <c r="E150" s="17">
        <v>2230</v>
      </c>
      <c r="F150" s="28">
        <v>37.200000000000003</v>
      </c>
      <c r="G150" s="28">
        <v>15.4</v>
      </c>
      <c r="H150" s="28">
        <v>50</v>
      </c>
    </row>
    <row r="151" spans="1:8" ht="12" customHeight="1" x14ac:dyDescent="0.2">
      <c r="A151" s="1" t="s">
        <v>0</v>
      </c>
      <c r="B151" s="35" t="s">
        <v>448</v>
      </c>
      <c r="C151" s="34" t="s">
        <v>354</v>
      </c>
      <c r="D151" s="17">
        <v>11128</v>
      </c>
      <c r="E151" s="17">
        <v>26966</v>
      </c>
      <c r="F151" s="28">
        <v>41.3</v>
      </c>
      <c r="G151" s="28">
        <v>33.5</v>
      </c>
      <c r="H151" s="28">
        <v>48.2</v>
      </c>
    </row>
    <row r="152" spans="1:8" ht="12" customHeight="1" x14ac:dyDescent="0.2">
      <c r="A152" s="1" t="s">
        <v>0</v>
      </c>
      <c r="B152" s="35" t="s">
        <v>410</v>
      </c>
      <c r="C152" s="34" t="s">
        <v>411</v>
      </c>
      <c r="D152" s="17">
        <v>7935</v>
      </c>
      <c r="E152" s="17">
        <v>20391</v>
      </c>
      <c r="F152" s="28">
        <v>38.9</v>
      </c>
      <c r="G152" s="28">
        <v>31.7</v>
      </c>
      <c r="H152" s="28">
        <v>46.4</v>
      </c>
    </row>
    <row r="153" spans="1:8" ht="12" customHeight="1" x14ac:dyDescent="0.2">
      <c r="A153" s="1" t="s">
        <v>0</v>
      </c>
      <c r="B153" s="35" t="s">
        <v>412</v>
      </c>
      <c r="C153" s="34" t="s">
        <v>413</v>
      </c>
      <c r="D153" s="17" t="s">
        <v>355</v>
      </c>
      <c r="E153" s="17" t="s">
        <v>355</v>
      </c>
      <c r="F153" s="30" t="s">
        <v>341</v>
      </c>
      <c r="G153" s="30" t="s">
        <v>341</v>
      </c>
      <c r="H153" s="30" t="s">
        <v>341</v>
      </c>
    </row>
    <row r="154" spans="1:8" ht="12" customHeight="1" x14ac:dyDescent="0.2">
      <c r="A154" s="1" t="s">
        <v>0</v>
      </c>
      <c r="B154" s="35" t="s">
        <v>0</v>
      </c>
      <c r="C154" s="34" t="s">
        <v>414</v>
      </c>
      <c r="D154" s="17">
        <v>933</v>
      </c>
      <c r="E154" s="17">
        <v>22023</v>
      </c>
      <c r="F154" s="28">
        <v>4.2</v>
      </c>
      <c r="G154" s="30" t="s">
        <v>291</v>
      </c>
      <c r="H154" s="28">
        <v>4.0999999999999996</v>
      </c>
    </row>
    <row r="155" spans="1:8" ht="12" customHeight="1" x14ac:dyDescent="0.2">
      <c r="A155" s="1" t="s">
        <v>0</v>
      </c>
      <c r="B155" s="35" t="s">
        <v>0</v>
      </c>
      <c r="C155" s="34" t="s">
        <v>415</v>
      </c>
      <c r="D155" s="17">
        <v>591</v>
      </c>
      <c r="E155" s="17">
        <v>22023</v>
      </c>
      <c r="F155" s="28">
        <v>2.7</v>
      </c>
      <c r="G155" s="30" t="s">
        <v>291</v>
      </c>
      <c r="H155" s="28">
        <v>3.9</v>
      </c>
    </row>
    <row r="156" spans="1:8" ht="12" customHeight="1" x14ac:dyDescent="0.2">
      <c r="A156" s="1" t="s">
        <v>0</v>
      </c>
      <c r="B156" s="35" t="s">
        <v>0</v>
      </c>
      <c r="C156" s="34" t="s">
        <v>416</v>
      </c>
      <c r="D156" s="17">
        <v>927</v>
      </c>
      <c r="E156" s="17">
        <v>22023</v>
      </c>
      <c r="F156" s="28">
        <v>4.2</v>
      </c>
      <c r="G156" s="28">
        <v>2</v>
      </c>
      <c r="H156" s="28">
        <v>5.8</v>
      </c>
    </row>
    <row r="157" spans="1:8" ht="12" customHeight="1" x14ac:dyDescent="0.2">
      <c r="A157" s="1" t="s">
        <v>0</v>
      </c>
      <c r="B157" s="35" t="s">
        <v>0</v>
      </c>
      <c r="C157" s="34" t="s">
        <v>417</v>
      </c>
      <c r="D157" s="17">
        <v>1546</v>
      </c>
      <c r="E157" s="17">
        <v>22023</v>
      </c>
      <c r="F157" s="28">
        <v>7</v>
      </c>
      <c r="G157" s="28">
        <v>4.3</v>
      </c>
      <c r="H157" s="28">
        <v>10.1</v>
      </c>
    </row>
    <row r="158" spans="1:8" ht="12" customHeight="1" x14ac:dyDescent="0.2">
      <c r="A158" s="1" t="s">
        <v>0</v>
      </c>
      <c r="B158" s="35" t="s">
        <v>0</v>
      </c>
      <c r="C158" s="34" t="s">
        <v>418</v>
      </c>
      <c r="D158" s="17">
        <v>6720</v>
      </c>
      <c r="E158" s="17">
        <v>22023</v>
      </c>
      <c r="F158" s="28">
        <v>30.5</v>
      </c>
      <c r="G158" s="28">
        <v>25.6</v>
      </c>
      <c r="H158" s="28">
        <v>41</v>
      </c>
    </row>
    <row r="159" spans="1:8" ht="12" customHeight="1" x14ac:dyDescent="0.2">
      <c r="A159" s="1" t="s">
        <v>0</v>
      </c>
      <c r="B159" s="35" t="s">
        <v>0</v>
      </c>
      <c r="C159" s="34" t="s">
        <v>419</v>
      </c>
      <c r="D159" s="17">
        <v>11306</v>
      </c>
      <c r="E159" s="17">
        <v>22023</v>
      </c>
      <c r="F159" s="28">
        <v>51.3</v>
      </c>
      <c r="G159" s="28">
        <v>41.8</v>
      </c>
      <c r="H159" s="28">
        <v>56.5</v>
      </c>
    </row>
    <row r="160" spans="1:8" ht="12" customHeight="1" x14ac:dyDescent="0.2">
      <c r="A160" s="1" t="s">
        <v>0</v>
      </c>
      <c r="B160" s="33" t="s">
        <v>420</v>
      </c>
      <c r="C160" s="34" t="s">
        <v>421</v>
      </c>
      <c r="D160" s="17" t="s">
        <v>355</v>
      </c>
      <c r="E160" s="17" t="s">
        <v>355</v>
      </c>
      <c r="F160" s="30" t="s">
        <v>341</v>
      </c>
      <c r="G160" s="30" t="s">
        <v>341</v>
      </c>
      <c r="H160" s="30" t="s">
        <v>341</v>
      </c>
    </row>
    <row r="161" spans="1:8" ht="12" customHeight="1" x14ac:dyDescent="0.2">
      <c r="A161" s="1" t="s">
        <v>0</v>
      </c>
      <c r="B161" s="35" t="s">
        <v>0</v>
      </c>
      <c r="C161" s="34" t="s">
        <v>414</v>
      </c>
      <c r="D161" s="17">
        <v>510</v>
      </c>
      <c r="E161" s="17">
        <v>10554</v>
      </c>
      <c r="F161" s="28">
        <v>4.8</v>
      </c>
      <c r="G161" s="30" t="s">
        <v>291</v>
      </c>
      <c r="H161" s="28">
        <v>5.6</v>
      </c>
    </row>
    <row r="162" spans="1:8" ht="12" customHeight="1" x14ac:dyDescent="0.2">
      <c r="A162" s="1" t="s">
        <v>0</v>
      </c>
      <c r="B162" s="35" t="s">
        <v>0</v>
      </c>
      <c r="C162" s="34" t="s">
        <v>415</v>
      </c>
      <c r="D162" s="17">
        <v>364</v>
      </c>
      <c r="E162" s="17">
        <v>10554</v>
      </c>
      <c r="F162" s="28">
        <v>3.4</v>
      </c>
      <c r="G162" s="30" t="s">
        <v>291</v>
      </c>
      <c r="H162" s="28">
        <v>5.3</v>
      </c>
    </row>
    <row r="163" spans="1:8" ht="12" customHeight="1" x14ac:dyDescent="0.2">
      <c r="A163" s="1" t="s">
        <v>0</v>
      </c>
      <c r="B163" s="35" t="s">
        <v>0</v>
      </c>
      <c r="C163" s="34" t="s">
        <v>416</v>
      </c>
      <c r="D163" s="17">
        <v>601</v>
      </c>
      <c r="E163" s="17">
        <v>10554</v>
      </c>
      <c r="F163" s="28">
        <v>5.7</v>
      </c>
      <c r="G163" s="30" t="s">
        <v>291</v>
      </c>
      <c r="H163" s="28">
        <v>8.3000000000000007</v>
      </c>
    </row>
    <row r="164" spans="1:8" ht="12" customHeight="1" x14ac:dyDescent="0.2">
      <c r="A164" s="1" t="s">
        <v>0</v>
      </c>
      <c r="B164" s="35" t="s">
        <v>0</v>
      </c>
      <c r="C164" s="34" t="s">
        <v>417</v>
      </c>
      <c r="D164" s="17">
        <v>1032</v>
      </c>
      <c r="E164" s="17">
        <v>10554</v>
      </c>
      <c r="F164" s="28">
        <v>9.8000000000000007</v>
      </c>
      <c r="G164" s="30" t="s">
        <v>291</v>
      </c>
      <c r="H164" s="28">
        <v>13.6</v>
      </c>
    </row>
    <row r="165" spans="1:8" ht="12" customHeight="1" x14ac:dyDescent="0.2">
      <c r="A165" s="1" t="s">
        <v>0</v>
      </c>
      <c r="B165" s="35" t="s">
        <v>0</v>
      </c>
      <c r="C165" s="34" t="s">
        <v>418</v>
      </c>
      <c r="D165" s="17">
        <v>3964</v>
      </c>
      <c r="E165" s="17">
        <v>10554</v>
      </c>
      <c r="F165" s="28">
        <v>37.6</v>
      </c>
      <c r="G165" s="28">
        <v>29.2</v>
      </c>
      <c r="H165" s="28">
        <v>46.9</v>
      </c>
    </row>
    <row r="166" spans="1:8" ht="12" customHeight="1" x14ac:dyDescent="0.2">
      <c r="A166" s="1" t="s">
        <v>0</v>
      </c>
      <c r="B166" s="35" t="s">
        <v>0</v>
      </c>
      <c r="C166" s="34" t="s">
        <v>419</v>
      </c>
      <c r="D166" s="17">
        <v>4083</v>
      </c>
      <c r="E166" s="17">
        <v>10554</v>
      </c>
      <c r="F166" s="28">
        <v>38.700000000000003</v>
      </c>
      <c r="G166" s="28">
        <v>28.6</v>
      </c>
      <c r="H166" s="28">
        <v>46.7</v>
      </c>
    </row>
    <row r="167" spans="1:8" ht="12" customHeight="1" x14ac:dyDescent="0.2">
      <c r="A167" s="1" t="s">
        <v>0</v>
      </c>
      <c r="B167" s="33" t="s">
        <v>422</v>
      </c>
      <c r="C167" s="34" t="s">
        <v>423</v>
      </c>
      <c r="D167" s="17" t="s">
        <v>355</v>
      </c>
      <c r="E167" s="17" t="s">
        <v>355</v>
      </c>
      <c r="F167" s="30" t="s">
        <v>341</v>
      </c>
      <c r="G167" s="30" t="s">
        <v>341</v>
      </c>
      <c r="H167" s="30" t="s">
        <v>341</v>
      </c>
    </row>
    <row r="168" spans="1:8" ht="12" customHeight="1" x14ac:dyDescent="0.2">
      <c r="A168" s="1" t="s">
        <v>0</v>
      </c>
      <c r="B168" s="35" t="s">
        <v>0</v>
      </c>
      <c r="C168" s="36" t="s">
        <v>424</v>
      </c>
      <c r="D168" s="17">
        <v>7818</v>
      </c>
      <c r="E168" s="17">
        <v>18972</v>
      </c>
      <c r="F168" s="28">
        <v>41.2</v>
      </c>
      <c r="G168" s="28">
        <v>27.5</v>
      </c>
      <c r="H168" s="28">
        <v>52.2</v>
      </c>
    </row>
    <row r="169" spans="1:8" ht="12" customHeight="1" x14ac:dyDescent="0.2">
      <c r="A169" s="1" t="s">
        <v>0</v>
      </c>
      <c r="B169" s="35" t="s">
        <v>0</v>
      </c>
      <c r="C169" s="7" t="s">
        <v>425</v>
      </c>
      <c r="D169" s="17">
        <v>6372</v>
      </c>
      <c r="E169" s="17">
        <v>18972</v>
      </c>
      <c r="F169" s="28">
        <v>33.6</v>
      </c>
      <c r="G169" s="28">
        <v>29</v>
      </c>
      <c r="H169" s="28">
        <v>39.1</v>
      </c>
    </row>
    <row r="170" spans="1:8" ht="12" customHeight="1" x14ac:dyDescent="0.2">
      <c r="A170" s="23" t="s">
        <v>0</v>
      </c>
      <c r="B170" s="27" t="s">
        <v>0</v>
      </c>
      <c r="C170" s="37" t="s">
        <v>426</v>
      </c>
      <c r="D170" s="24">
        <v>4782</v>
      </c>
      <c r="E170" s="24">
        <v>18972</v>
      </c>
      <c r="F170" s="41">
        <v>25.2</v>
      </c>
      <c r="G170" s="41">
        <v>13.8</v>
      </c>
      <c r="H170" s="41">
        <v>36.6</v>
      </c>
    </row>
    <row r="171" spans="1:8" ht="12" customHeight="1" x14ac:dyDescent="0.2">
      <c r="A171" s="40" t="s">
        <v>451</v>
      </c>
      <c r="B171" s="33" t="s">
        <v>353</v>
      </c>
      <c r="C171" s="34" t="s">
        <v>354</v>
      </c>
      <c r="D171" s="17" t="s">
        <v>355</v>
      </c>
      <c r="E171" s="17" t="s">
        <v>355</v>
      </c>
      <c r="F171" s="30" t="s">
        <v>341</v>
      </c>
      <c r="G171" s="30" t="s">
        <v>341</v>
      </c>
      <c r="H171" s="30" t="s">
        <v>341</v>
      </c>
    </row>
    <row r="172" spans="1:8" ht="12" customHeight="1" x14ac:dyDescent="0.2">
      <c r="A172" s="1" t="s">
        <v>0</v>
      </c>
      <c r="B172" s="35" t="s">
        <v>356</v>
      </c>
      <c r="C172" s="34" t="s">
        <v>434</v>
      </c>
      <c r="D172" s="17">
        <v>2773</v>
      </c>
      <c r="E172" s="17">
        <v>6606</v>
      </c>
      <c r="F172" s="28">
        <v>42</v>
      </c>
      <c r="G172" s="28">
        <v>14.3</v>
      </c>
      <c r="H172" s="28">
        <v>52</v>
      </c>
    </row>
    <row r="173" spans="1:8" ht="12" customHeight="1" x14ac:dyDescent="0.2">
      <c r="A173" s="1" t="s">
        <v>0</v>
      </c>
      <c r="B173" s="35" t="s">
        <v>359</v>
      </c>
      <c r="C173" s="34" t="s">
        <v>354</v>
      </c>
      <c r="D173" s="17">
        <v>6119</v>
      </c>
      <c r="E173" s="17">
        <v>8365</v>
      </c>
      <c r="F173" s="28">
        <v>73.2</v>
      </c>
      <c r="G173" s="28">
        <v>42.1</v>
      </c>
      <c r="H173" s="28">
        <v>94.7</v>
      </c>
    </row>
    <row r="174" spans="1:8" ht="12" customHeight="1" x14ac:dyDescent="0.2">
      <c r="A174" s="1" t="s">
        <v>0</v>
      </c>
      <c r="B174" s="35" t="s">
        <v>360</v>
      </c>
      <c r="C174" s="34" t="s">
        <v>435</v>
      </c>
      <c r="D174" s="17">
        <v>15320</v>
      </c>
      <c r="E174" s="17">
        <v>20886</v>
      </c>
      <c r="F174" s="28">
        <v>73.400000000000006</v>
      </c>
      <c r="G174" s="28">
        <v>27.5</v>
      </c>
      <c r="H174" s="28">
        <v>90.9</v>
      </c>
    </row>
    <row r="175" spans="1:8" ht="12" customHeight="1" x14ac:dyDescent="0.2">
      <c r="A175" s="1" t="s">
        <v>0</v>
      </c>
      <c r="B175" s="35" t="s">
        <v>436</v>
      </c>
      <c r="C175" s="34" t="s">
        <v>437</v>
      </c>
      <c r="D175" s="17">
        <v>6315</v>
      </c>
      <c r="E175" s="17">
        <v>9063</v>
      </c>
      <c r="F175" s="28">
        <v>69.7</v>
      </c>
      <c r="G175" s="28">
        <v>58.4</v>
      </c>
      <c r="H175" s="28">
        <v>91.3</v>
      </c>
    </row>
    <row r="176" spans="1:8" ht="12" customHeight="1" x14ac:dyDescent="0.2">
      <c r="A176" s="1" t="s">
        <v>0</v>
      </c>
      <c r="B176" s="35" t="s">
        <v>0</v>
      </c>
      <c r="C176" s="34" t="s">
        <v>438</v>
      </c>
      <c r="D176" s="17">
        <v>6744</v>
      </c>
      <c r="E176" s="17">
        <v>9579</v>
      </c>
      <c r="F176" s="28">
        <v>70.400000000000006</v>
      </c>
      <c r="G176" s="28">
        <v>53.8</v>
      </c>
      <c r="H176" s="28">
        <v>93.7</v>
      </c>
    </row>
    <row r="177" spans="1:8" ht="12" customHeight="1" x14ac:dyDescent="0.2">
      <c r="A177" s="1" t="s">
        <v>0</v>
      </c>
      <c r="B177" s="35" t="s">
        <v>0</v>
      </c>
      <c r="C177" s="34" t="s">
        <v>439</v>
      </c>
      <c r="D177" s="17">
        <v>5785</v>
      </c>
      <c r="E177" s="17">
        <v>8473</v>
      </c>
      <c r="F177" s="28">
        <v>68.3</v>
      </c>
      <c r="G177" s="28">
        <v>50</v>
      </c>
      <c r="H177" s="28">
        <v>99</v>
      </c>
    </row>
    <row r="178" spans="1:8" ht="12" customHeight="1" x14ac:dyDescent="0.2">
      <c r="A178" s="1" t="s">
        <v>0</v>
      </c>
      <c r="B178" s="35" t="s">
        <v>363</v>
      </c>
      <c r="C178" s="34" t="s">
        <v>364</v>
      </c>
      <c r="D178" s="17">
        <v>739</v>
      </c>
      <c r="E178" s="17">
        <v>6090</v>
      </c>
      <c r="F178" s="28">
        <v>12.1</v>
      </c>
      <c r="G178" s="30" t="s">
        <v>291</v>
      </c>
      <c r="H178" s="28">
        <v>17.399999999999999</v>
      </c>
    </row>
    <row r="179" spans="1:8" ht="12" customHeight="1" x14ac:dyDescent="0.2">
      <c r="A179" s="1" t="s">
        <v>0</v>
      </c>
      <c r="B179" s="35" t="s">
        <v>0</v>
      </c>
      <c r="C179" s="34" t="s">
        <v>365</v>
      </c>
      <c r="D179" s="17">
        <v>5201</v>
      </c>
      <c r="E179" s="17">
        <v>6090</v>
      </c>
      <c r="F179" s="28">
        <v>85.4</v>
      </c>
      <c r="G179" s="28">
        <v>79.3</v>
      </c>
      <c r="H179" s="28">
        <v>100</v>
      </c>
    </row>
    <row r="180" spans="1:8" ht="12" customHeight="1" x14ac:dyDescent="0.2">
      <c r="A180" s="1" t="s">
        <v>0</v>
      </c>
      <c r="B180" s="35" t="s">
        <v>0</v>
      </c>
      <c r="C180" s="34" t="s">
        <v>366</v>
      </c>
      <c r="D180" s="17">
        <v>150</v>
      </c>
      <c r="E180" s="17">
        <v>6090</v>
      </c>
      <c r="F180" s="28">
        <v>2.5</v>
      </c>
      <c r="G180" s="30" t="s">
        <v>291</v>
      </c>
      <c r="H180" s="28">
        <v>1.6</v>
      </c>
    </row>
    <row r="181" spans="1:8" ht="12" customHeight="1" x14ac:dyDescent="0.2">
      <c r="A181" s="1" t="s">
        <v>0</v>
      </c>
      <c r="B181" s="35" t="s">
        <v>367</v>
      </c>
      <c r="C181" s="34" t="s">
        <v>368</v>
      </c>
      <c r="D181" s="17">
        <v>2580</v>
      </c>
      <c r="E181" s="17">
        <v>5376</v>
      </c>
      <c r="F181" s="28">
        <v>48</v>
      </c>
      <c r="G181" s="28">
        <v>37.5</v>
      </c>
      <c r="H181" s="28">
        <v>62.5</v>
      </c>
    </row>
    <row r="182" spans="1:8" ht="12" customHeight="1" x14ac:dyDescent="0.2">
      <c r="A182" s="1" t="s">
        <v>0</v>
      </c>
      <c r="B182" s="35" t="s">
        <v>0</v>
      </c>
      <c r="C182" s="34" t="s">
        <v>369</v>
      </c>
      <c r="D182" s="17">
        <v>845</v>
      </c>
      <c r="E182" s="17">
        <v>5376</v>
      </c>
      <c r="F182" s="28">
        <v>15.7</v>
      </c>
      <c r="G182" s="30" t="s">
        <v>291</v>
      </c>
      <c r="H182" s="28">
        <v>24.1</v>
      </c>
    </row>
    <row r="183" spans="1:8" ht="12" customHeight="1" x14ac:dyDescent="0.2">
      <c r="A183" s="1" t="s">
        <v>0</v>
      </c>
      <c r="B183" s="35" t="s">
        <v>0</v>
      </c>
      <c r="C183" s="34" t="s">
        <v>370</v>
      </c>
      <c r="D183" s="17">
        <v>1951</v>
      </c>
      <c r="E183" s="17">
        <v>5376</v>
      </c>
      <c r="F183" s="28">
        <v>36.299999999999997</v>
      </c>
      <c r="G183" s="28">
        <v>17.100000000000001</v>
      </c>
      <c r="H183" s="28">
        <v>45.9</v>
      </c>
    </row>
    <row r="184" spans="1:8" ht="12" customHeight="1" x14ac:dyDescent="0.2">
      <c r="A184" s="1" t="s">
        <v>0</v>
      </c>
      <c r="B184" s="33" t="s">
        <v>371</v>
      </c>
      <c r="C184" s="34" t="s">
        <v>354</v>
      </c>
      <c r="D184" s="17" t="s">
        <v>355</v>
      </c>
      <c r="E184" s="17" t="s">
        <v>355</v>
      </c>
      <c r="F184" s="30" t="s">
        <v>341</v>
      </c>
      <c r="G184" s="30" t="s">
        <v>341</v>
      </c>
      <c r="H184" s="30" t="s">
        <v>341</v>
      </c>
    </row>
    <row r="185" spans="1:8" ht="12" customHeight="1" x14ac:dyDescent="0.2">
      <c r="A185" s="1" t="s">
        <v>0</v>
      </c>
      <c r="B185" s="35" t="s">
        <v>372</v>
      </c>
      <c r="C185" s="34" t="s">
        <v>354</v>
      </c>
      <c r="D185" s="17">
        <v>176033</v>
      </c>
      <c r="E185" s="17">
        <v>214633</v>
      </c>
      <c r="F185" s="28">
        <v>82</v>
      </c>
      <c r="G185" s="28">
        <v>60.2</v>
      </c>
      <c r="H185" s="28">
        <v>94.4</v>
      </c>
    </row>
    <row r="186" spans="1:8" ht="12" customHeight="1" x14ac:dyDescent="0.2">
      <c r="A186" s="1" t="s">
        <v>0</v>
      </c>
      <c r="B186" s="35" t="s">
        <v>373</v>
      </c>
      <c r="C186" s="34" t="s">
        <v>354</v>
      </c>
      <c r="D186" s="17">
        <v>130115</v>
      </c>
      <c r="E186" s="17">
        <v>214527</v>
      </c>
      <c r="F186" s="28">
        <v>60.7</v>
      </c>
      <c r="G186" s="28">
        <v>41.8</v>
      </c>
      <c r="H186" s="28">
        <v>71.8</v>
      </c>
    </row>
    <row r="187" spans="1:8" ht="12" customHeight="1" x14ac:dyDescent="0.2">
      <c r="A187" s="1" t="s">
        <v>0</v>
      </c>
      <c r="B187" s="35" t="s">
        <v>374</v>
      </c>
      <c r="C187" s="34" t="s">
        <v>440</v>
      </c>
      <c r="D187" s="17">
        <v>96983</v>
      </c>
      <c r="E187" s="17">
        <v>92925</v>
      </c>
      <c r="F187" s="28">
        <v>104.4</v>
      </c>
      <c r="G187" s="28">
        <v>55</v>
      </c>
      <c r="H187" s="28">
        <v>119.3</v>
      </c>
    </row>
    <row r="188" spans="1:8" ht="12" customHeight="1" x14ac:dyDescent="0.2">
      <c r="A188" s="1" t="s">
        <v>0</v>
      </c>
      <c r="B188" s="35" t="s">
        <v>376</v>
      </c>
      <c r="C188" s="34" t="s">
        <v>354</v>
      </c>
      <c r="D188" s="17">
        <v>52459</v>
      </c>
      <c r="E188" s="17">
        <v>105148</v>
      </c>
      <c r="F188" s="28">
        <v>49.9</v>
      </c>
      <c r="G188" s="28">
        <v>34.5</v>
      </c>
      <c r="H188" s="28">
        <v>56.9</v>
      </c>
    </row>
    <row r="189" spans="1:8" ht="12" customHeight="1" x14ac:dyDescent="0.2">
      <c r="A189" s="1" t="s">
        <v>0</v>
      </c>
      <c r="B189" s="35" t="s">
        <v>377</v>
      </c>
      <c r="C189" s="34" t="s">
        <v>441</v>
      </c>
      <c r="D189" s="17">
        <v>29142</v>
      </c>
      <c r="E189" s="17">
        <v>113492</v>
      </c>
      <c r="F189" s="28">
        <v>25.7</v>
      </c>
      <c r="G189" s="28">
        <v>14.6</v>
      </c>
      <c r="H189" s="28">
        <v>31.6</v>
      </c>
    </row>
    <row r="190" spans="1:8" ht="12" customHeight="1" x14ac:dyDescent="0.2">
      <c r="A190" s="1" t="s">
        <v>0</v>
      </c>
      <c r="B190" s="35" t="s">
        <v>0</v>
      </c>
      <c r="C190" s="34" t="s">
        <v>442</v>
      </c>
      <c r="D190" s="17">
        <v>38689</v>
      </c>
      <c r="E190" s="17">
        <v>113492</v>
      </c>
      <c r="F190" s="28">
        <v>34.1</v>
      </c>
      <c r="G190" s="28">
        <v>19.600000000000001</v>
      </c>
      <c r="H190" s="28">
        <v>42</v>
      </c>
    </row>
    <row r="191" spans="1:8" ht="12" customHeight="1" x14ac:dyDescent="0.2">
      <c r="A191" s="1" t="s">
        <v>0</v>
      </c>
      <c r="B191" s="35" t="s">
        <v>0</v>
      </c>
      <c r="C191" s="34" t="s">
        <v>378</v>
      </c>
      <c r="D191" s="17">
        <v>48511</v>
      </c>
      <c r="E191" s="17">
        <v>113492</v>
      </c>
      <c r="F191" s="28">
        <v>42.7</v>
      </c>
      <c r="G191" s="28">
        <v>28.1</v>
      </c>
      <c r="H191" s="28">
        <v>53.5</v>
      </c>
    </row>
    <row r="192" spans="1:8" ht="12" customHeight="1" x14ac:dyDescent="0.2">
      <c r="A192" s="1" t="s">
        <v>0</v>
      </c>
      <c r="B192" s="35" t="s">
        <v>443</v>
      </c>
      <c r="C192" s="34" t="s">
        <v>354</v>
      </c>
      <c r="D192" s="17">
        <v>23583</v>
      </c>
      <c r="E192" s="17">
        <v>64637</v>
      </c>
      <c r="F192" s="28">
        <v>36.5</v>
      </c>
      <c r="G192" s="28">
        <v>25.9</v>
      </c>
      <c r="H192" s="28">
        <v>49.7</v>
      </c>
    </row>
    <row r="193" spans="1:8" ht="12" customHeight="1" x14ac:dyDescent="0.2">
      <c r="A193" s="1" t="s">
        <v>0</v>
      </c>
      <c r="B193" s="35" t="s">
        <v>381</v>
      </c>
      <c r="C193" s="34" t="s">
        <v>368</v>
      </c>
      <c r="D193" s="17">
        <v>91374</v>
      </c>
      <c r="E193" s="17">
        <v>176033</v>
      </c>
      <c r="F193" s="28">
        <v>51.9</v>
      </c>
      <c r="G193" s="28">
        <v>46</v>
      </c>
      <c r="H193" s="28">
        <v>58.6</v>
      </c>
    </row>
    <row r="194" spans="1:8" ht="12" customHeight="1" x14ac:dyDescent="0.2">
      <c r="A194" s="1" t="s">
        <v>0</v>
      </c>
      <c r="B194" s="35" t="s">
        <v>0</v>
      </c>
      <c r="C194" s="34" t="s">
        <v>369</v>
      </c>
      <c r="D194" s="17">
        <v>26890</v>
      </c>
      <c r="E194" s="17">
        <v>176033</v>
      </c>
      <c r="F194" s="28">
        <v>15.3</v>
      </c>
      <c r="G194" s="28">
        <v>11.5</v>
      </c>
      <c r="H194" s="28">
        <v>17.899999999999999</v>
      </c>
    </row>
    <row r="195" spans="1:8" ht="12" customHeight="1" x14ac:dyDescent="0.2">
      <c r="A195" s="1" t="s">
        <v>0</v>
      </c>
      <c r="B195" s="35" t="s">
        <v>0</v>
      </c>
      <c r="C195" s="34" t="s">
        <v>370</v>
      </c>
      <c r="D195" s="17">
        <v>57769</v>
      </c>
      <c r="E195" s="17">
        <v>176033</v>
      </c>
      <c r="F195" s="28">
        <v>32.799999999999997</v>
      </c>
      <c r="G195" s="28">
        <v>26.2</v>
      </c>
      <c r="H195" s="28">
        <v>37.200000000000003</v>
      </c>
    </row>
    <row r="196" spans="1:8" ht="12" customHeight="1" x14ac:dyDescent="0.2">
      <c r="A196" s="1" t="s">
        <v>0</v>
      </c>
      <c r="B196" s="35" t="s">
        <v>382</v>
      </c>
      <c r="C196" s="34" t="s">
        <v>392</v>
      </c>
      <c r="D196" s="17">
        <v>70112</v>
      </c>
      <c r="E196" s="17">
        <v>259154</v>
      </c>
      <c r="F196" s="28">
        <v>27.1</v>
      </c>
      <c r="G196" s="28">
        <v>24.7</v>
      </c>
      <c r="H196" s="28">
        <v>29.1</v>
      </c>
    </row>
    <row r="197" spans="1:8" ht="12" customHeight="1" x14ac:dyDescent="0.2">
      <c r="A197" s="1" t="s">
        <v>0</v>
      </c>
      <c r="B197" s="35" t="s">
        <v>0</v>
      </c>
      <c r="C197" s="34" t="s">
        <v>393</v>
      </c>
      <c r="D197" s="17">
        <v>114392</v>
      </c>
      <c r="E197" s="17">
        <v>259154</v>
      </c>
      <c r="F197" s="28">
        <v>44.1</v>
      </c>
      <c r="G197" s="28">
        <v>37.9</v>
      </c>
      <c r="H197" s="28">
        <v>50.7</v>
      </c>
    </row>
    <row r="198" spans="1:8" ht="12" customHeight="1" x14ac:dyDescent="0.2">
      <c r="A198" s="1" t="s">
        <v>0</v>
      </c>
      <c r="B198" s="35" t="s">
        <v>394</v>
      </c>
      <c r="C198" s="34" t="s">
        <v>395</v>
      </c>
      <c r="D198" s="17">
        <v>27443</v>
      </c>
      <c r="E198" s="17">
        <v>56084</v>
      </c>
      <c r="F198" s="28">
        <v>48.9</v>
      </c>
      <c r="G198" s="28">
        <v>45.7</v>
      </c>
      <c r="H198" s="28">
        <v>74.7</v>
      </c>
    </row>
    <row r="199" spans="1:8" ht="12" customHeight="1" x14ac:dyDescent="0.2">
      <c r="A199" s="1" t="s">
        <v>0</v>
      </c>
      <c r="B199" s="35" t="s">
        <v>0</v>
      </c>
      <c r="C199" s="34" t="s">
        <v>396</v>
      </c>
      <c r="D199" s="17">
        <v>28641</v>
      </c>
      <c r="E199" s="17">
        <v>56084</v>
      </c>
      <c r="F199" s="28">
        <v>51.1</v>
      </c>
      <c r="G199" s="28">
        <v>25.3</v>
      </c>
      <c r="H199" s="28">
        <v>54.3</v>
      </c>
    </row>
    <row r="200" spans="1:8" ht="12" customHeight="1" x14ac:dyDescent="0.2">
      <c r="A200" s="1" t="s">
        <v>0</v>
      </c>
      <c r="B200" s="35" t="s">
        <v>397</v>
      </c>
      <c r="C200" s="34" t="s">
        <v>364</v>
      </c>
      <c r="D200" s="17">
        <v>5343</v>
      </c>
      <c r="E200" s="17">
        <v>9091</v>
      </c>
      <c r="F200" s="28">
        <v>58.8</v>
      </c>
      <c r="G200" s="28">
        <v>48.6</v>
      </c>
      <c r="H200" s="28">
        <v>65.8</v>
      </c>
    </row>
    <row r="201" spans="1:8" ht="12" customHeight="1" x14ac:dyDescent="0.2">
      <c r="A201" s="1" t="s">
        <v>0</v>
      </c>
      <c r="B201" s="35" t="s">
        <v>0</v>
      </c>
      <c r="C201" s="34" t="s">
        <v>398</v>
      </c>
      <c r="D201" s="17">
        <v>575</v>
      </c>
      <c r="E201" s="17">
        <v>9091</v>
      </c>
      <c r="F201" s="28">
        <v>6.3</v>
      </c>
      <c r="G201" s="28">
        <v>3.1</v>
      </c>
      <c r="H201" s="28">
        <v>10</v>
      </c>
    </row>
    <row r="202" spans="1:8" ht="12" customHeight="1" x14ac:dyDescent="0.2">
      <c r="A202" s="1" t="s">
        <v>0</v>
      </c>
      <c r="B202" s="35" t="s">
        <v>0</v>
      </c>
      <c r="C202" s="34" t="s">
        <v>366</v>
      </c>
      <c r="D202" s="17">
        <v>3173</v>
      </c>
      <c r="E202" s="17">
        <v>9091</v>
      </c>
      <c r="F202" s="28">
        <v>34.9</v>
      </c>
      <c r="G202" s="28">
        <v>26.9</v>
      </c>
      <c r="H202" s="28">
        <v>42.5</v>
      </c>
    </row>
    <row r="203" spans="1:8" ht="12" customHeight="1" x14ac:dyDescent="0.2">
      <c r="A203" s="1" t="s">
        <v>0</v>
      </c>
      <c r="B203" s="33" t="s">
        <v>399</v>
      </c>
      <c r="C203" s="34" t="s">
        <v>354</v>
      </c>
      <c r="D203" s="17" t="s">
        <v>355</v>
      </c>
      <c r="E203" s="17" t="s">
        <v>355</v>
      </c>
      <c r="F203" s="30" t="s">
        <v>341</v>
      </c>
      <c r="G203" s="30" t="s">
        <v>341</v>
      </c>
      <c r="H203" s="30" t="s">
        <v>341</v>
      </c>
    </row>
    <row r="204" spans="1:8" ht="12" customHeight="1" x14ac:dyDescent="0.2">
      <c r="A204" s="1" t="s">
        <v>0</v>
      </c>
      <c r="B204" s="35" t="s">
        <v>444</v>
      </c>
      <c r="C204" s="34" t="s">
        <v>354</v>
      </c>
      <c r="D204" s="17">
        <v>24661</v>
      </c>
      <c r="E204" s="17">
        <v>43740</v>
      </c>
      <c r="F204" s="28">
        <v>56.4</v>
      </c>
      <c r="G204" s="28">
        <v>39.6</v>
      </c>
      <c r="H204" s="28">
        <v>66.5</v>
      </c>
    </row>
    <row r="205" spans="1:8" ht="12" customHeight="1" x14ac:dyDescent="0.2">
      <c r="A205" s="1" t="s">
        <v>0</v>
      </c>
      <c r="B205" s="35" t="s">
        <v>445</v>
      </c>
      <c r="C205" s="34" t="s">
        <v>354</v>
      </c>
      <c r="D205" s="17">
        <v>23604</v>
      </c>
      <c r="E205" s="17">
        <v>43740</v>
      </c>
      <c r="F205" s="28">
        <v>54</v>
      </c>
      <c r="G205" s="28">
        <v>36.299999999999997</v>
      </c>
      <c r="H205" s="28">
        <v>63.2</v>
      </c>
    </row>
    <row r="206" spans="1:8" ht="12" customHeight="1" x14ac:dyDescent="0.2">
      <c r="A206" s="1" t="s">
        <v>0</v>
      </c>
      <c r="B206" s="35" t="s">
        <v>402</v>
      </c>
      <c r="C206" s="34" t="s">
        <v>354</v>
      </c>
      <c r="D206" s="17">
        <v>28447</v>
      </c>
      <c r="E206" s="17">
        <v>43740</v>
      </c>
      <c r="F206" s="28">
        <v>65</v>
      </c>
      <c r="G206" s="28">
        <v>52.1</v>
      </c>
      <c r="H206" s="28">
        <v>73.7</v>
      </c>
    </row>
    <row r="207" spans="1:8" ht="12" customHeight="1" x14ac:dyDescent="0.2">
      <c r="A207" s="1" t="s">
        <v>0</v>
      </c>
      <c r="B207" s="35" t="s">
        <v>403</v>
      </c>
      <c r="C207" s="34" t="s">
        <v>404</v>
      </c>
      <c r="D207" s="17">
        <v>21449</v>
      </c>
      <c r="E207" s="17">
        <v>43740</v>
      </c>
      <c r="F207" s="28">
        <v>49</v>
      </c>
      <c r="G207" s="28">
        <v>39.1</v>
      </c>
      <c r="H207" s="28">
        <v>58.2</v>
      </c>
    </row>
    <row r="208" spans="1:8" ht="12" customHeight="1" x14ac:dyDescent="0.2">
      <c r="A208" s="1" t="s">
        <v>0</v>
      </c>
      <c r="B208" s="35" t="s">
        <v>0</v>
      </c>
      <c r="C208" s="34" t="s">
        <v>405</v>
      </c>
      <c r="D208" s="17">
        <v>28823</v>
      </c>
      <c r="E208" s="17">
        <v>43740</v>
      </c>
      <c r="F208" s="28">
        <v>65.900000000000006</v>
      </c>
      <c r="G208" s="28">
        <v>55.1</v>
      </c>
      <c r="H208" s="28">
        <v>76.099999999999994</v>
      </c>
    </row>
    <row r="209" spans="1:8" ht="12" customHeight="1" x14ac:dyDescent="0.2">
      <c r="A209" s="1" t="s">
        <v>0</v>
      </c>
      <c r="B209" s="35" t="s">
        <v>406</v>
      </c>
      <c r="C209" s="34" t="s">
        <v>407</v>
      </c>
      <c r="D209" s="17">
        <v>26522</v>
      </c>
      <c r="E209" s="17">
        <v>42126</v>
      </c>
      <c r="F209" s="28">
        <v>63</v>
      </c>
      <c r="G209" s="28">
        <v>51.7</v>
      </c>
      <c r="H209" s="28">
        <v>73.2</v>
      </c>
    </row>
    <row r="210" spans="1:8" ht="12" customHeight="1" x14ac:dyDescent="0.2">
      <c r="A210" s="1" t="s">
        <v>0</v>
      </c>
      <c r="B210" s="35" t="s">
        <v>0</v>
      </c>
      <c r="C210" s="34" t="s">
        <v>408</v>
      </c>
      <c r="D210" s="17">
        <v>11701</v>
      </c>
      <c r="E210" s="17">
        <v>19221</v>
      </c>
      <c r="F210" s="28">
        <v>60.9</v>
      </c>
      <c r="G210" s="28">
        <v>40</v>
      </c>
      <c r="H210" s="28">
        <v>69.900000000000006</v>
      </c>
    </row>
    <row r="211" spans="1:8" ht="12" customHeight="1" x14ac:dyDescent="0.2">
      <c r="A211" s="1" t="s">
        <v>0</v>
      </c>
      <c r="B211" s="35" t="s">
        <v>446</v>
      </c>
      <c r="C211" s="34" t="s">
        <v>407</v>
      </c>
      <c r="D211" s="17">
        <v>6342</v>
      </c>
      <c r="E211" s="17">
        <v>17536</v>
      </c>
      <c r="F211" s="28">
        <v>36.200000000000003</v>
      </c>
      <c r="G211" s="28">
        <v>19.600000000000001</v>
      </c>
      <c r="H211" s="28">
        <v>45.2</v>
      </c>
    </row>
    <row r="212" spans="1:8" ht="12" customHeight="1" x14ac:dyDescent="0.2">
      <c r="A212" s="1" t="s">
        <v>0</v>
      </c>
      <c r="B212" s="35" t="s">
        <v>0</v>
      </c>
      <c r="C212" s="34" t="s">
        <v>447</v>
      </c>
      <c r="D212" s="17">
        <v>956</v>
      </c>
      <c r="E212" s="17">
        <v>2364</v>
      </c>
      <c r="F212" s="28">
        <v>40.4</v>
      </c>
      <c r="G212" s="28">
        <v>12.5</v>
      </c>
      <c r="H212" s="28">
        <v>52</v>
      </c>
    </row>
    <row r="213" spans="1:8" ht="12" customHeight="1" x14ac:dyDescent="0.2">
      <c r="A213" s="1" t="s">
        <v>0</v>
      </c>
      <c r="B213" s="35" t="s">
        <v>448</v>
      </c>
      <c r="C213" s="34" t="s">
        <v>354</v>
      </c>
      <c r="D213" s="17">
        <v>12202</v>
      </c>
      <c r="E213" s="17">
        <v>28436</v>
      </c>
      <c r="F213" s="28">
        <v>42.9</v>
      </c>
      <c r="G213" s="28">
        <v>36.799999999999997</v>
      </c>
      <c r="H213" s="28">
        <v>55.3</v>
      </c>
    </row>
    <row r="214" spans="1:8" ht="12" customHeight="1" x14ac:dyDescent="0.2">
      <c r="A214" s="1" t="s">
        <v>0</v>
      </c>
      <c r="B214" s="35" t="s">
        <v>410</v>
      </c>
      <c r="C214" s="34" t="s">
        <v>411</v>
      </c>
      <c r="D214" s="17">
        <v>8123</v>
      </c>
      <c r="E214" s="17">
        <v>21449</v>
      </c>
      <c r="F214" s="28">
        <v>37.9</v>
      </c>
      <c r="G214" s="28">
        <v>32.700000000000003</v>
      </c>
      <c r="H214" s="28">
        <v>45.5</v>
      </c>
    </row>
    <row r="215" spans="1:8" ht="12" customHeight="1" x14ac:dyDescent="0.2">
      <c r="A215" s="1" t="s">
        <v>0</v>
      </c>
      <c r="B215" s="35" t="s">
        <v>412</v>
      </c>
      <c r="C215" s="34" t="s">
        <v>413</v>
      </c>
      <c r="D215" s="17" t="s">
        <v>355</v>
      </c>
      <c r="E215" s="17" t="s">
        <v>355</v>
      </c>
      <c r="F215" s="30" t="s">
        <v>341</v>
      </c>
      <c r="G215" s="30" t="s">
        <v>341</v>
      </c>
      <c r="H215" s="30" t="s">
        <v>341</v>
      </c>
    </row>
    <row r="216" spans="1:8" ht="12" customHeight="1" x14ac:dyDescent="0.2">
      <c r="A216" s="1" t="s">
        <v>0</v>
      </c>
      <c r="B216" s="35" t="s">
        <v>0</v>
      </c>
      <c r="C216" s="34" t="s">
        <v>414</v>
      </c>
      <c r="D216" s="17">
        <v>1050</v>
      </c>
      <c r="E216" s="17">
        <v>25120</v>
      </c>
      <c r="F216" s="28">
        <v>4.2</v>
      </c>
      <c r="G216" s="30" t="s">
        <v>291</v>
      </c>
      <c r="H216" s="28">
        <v>4.5</v>
      </c>
    </row>
    <row r="217" spans="1:8" ht="12" customHeight="1" x14ac:dyDescent="0.2">
      <c r="A217" s="1" t="s">
        <v>0</v>
      </c>
      <c r="B217" s="35" t="s">
        <v>0</v>
      </c>
      <c r="C217" s="34" t="s">
        <v>415</v>
      </c>
      <c r="D217" s="17">
        <v>744</v>
      </c>
      <c r="E217" s="17">
        <v>25120</v>
      </c>
      <c r="F217" s="28">
        <v>3</v>
      </c>
      <c r="G217" s="30" t="s">
        <v>291</v>
      </c>
      <c r="H217" s="28">
        <v>3.8</v>
      </c>
    </row>
    <row r="218" spans="1:8" ht="12" customHeight="1" x14ac:dyDescent="0.2">
      <c r="A218" s="1" t="s">
        <v>0</v>
      </c>
      <c r="B218" s="35" t="s">
        <v>0</v>
      </c>
      <c r="C218" s="34" t="s">
        <v>416</v>
      </c>
      <c r="D218" s="17">
        <v>1077</v>
      </c>
      <c r="E218" s="17">
        <v>25120</v>
      </c>
      <c r="F218" s="28">
        <v>4.3</v>
      </c>
      <c r="G218" s="28">
        <v>2.4</v>
      </c>
      <c r="H218" s="28">
        <v>5.6</v>
      </c>
    </row>
    <row r="219" spans="1:8" ht="12" customHeight="1" x14ac:dyDescent="0.2">
      <c r="A219" s="1" t="s">
        <v>0</v>
      </c>
      <c r="B219" s="35" t="s">
        <v>0</v>
      </c>
      <c r="C219" s="34" t="s">
        <v>417</v>
      </c>
      <c r="D219" s="17">
        <v>1871</v>
      </c>
      <c r="E219" s="17">
        <v>25120</v>
      </c>
      <c r="F219" s="28">
        <v>7.4</v>
      </c>
      <c r="G219" s="28">
        <v>4.3</v>
      </c>
      <c r="H219" s="28">
        <v>10.199999999999999</v>
      </c>
    </row>
    <row r="220" spans="1:8" ht="12" customHeight="1" x14ac:dyDescent="0.2">
      <c r="A220" s="1" t="s">
        <v>0</v>
      </c>
      <c r="B220" s="35" t="s">
        <v>0</v>
      </c>
      <c r="C220" s="34" t="s">
        <v>418</v>
      </c>
      <c r="D220" s="17">
        <v>7760</v>
      </c>
      <c r="E220" s="17">
        <v>25120</v>
      </c>
      <c r="F220" s="28">
        <v>30.9</v>
      </c>
      <c r="G220" s="28">
        <v>25</v>
      </c>
      <c r="H220" s="28">
        <v>39.4</v>
      </c>
    </row>
    <row r="221" spans="1:8" ht="12" customHeight="1" x14ac:dyDescent="0.2">
      <c r="A221" s="1" t="s">
        <v>0</v>
      </c>
      <c r="B221" s="35" t="s">
        <v>0</v>
      </c>
      <c r="C221" s="34" t="s">
        <v>419</v>
      </c>
      <c r="D221" s="17">
        <v>12618</v>
      </c>
      <c r="E221" s="17">
        <v>25120</v>
      </c>
      <c r="F221" s="28">
        <v>50.2</v>
      </c>
      <c r="G221" s="28">
        <v>42.9</v>
      </c>
      <c r="H221" s="28">
        <v>56.4</v>
      </c>
    </row>
    <row r="222" spans="1:8" ht="12" customHeight="1" x14ac:dyDescent="0.2">
      <c r="A222" s="1" t="s">
        <v>0</v>
      </c>
      <c r="B222" s="33" t="s">
        <v>420</v>
      </c>
      <c r="C222" s="34" t="s">
        <v>421</v>
      </c>
      <c r="D222" s="17" t="s">
        <v>355</v>
      </c>
      <c r="E222" s="17" t="s">
        <v>355</v>
      </c>
      <c r="F222" s="30" t="s">
        <v>341</v>
      </c>
      <c r="G222" s="30" t="s">
        <v>341</v>
      </c>
      <c r="H222" s="30" t="s">
        <v>341</v>
      </c>
    </row>
    <row r="223" spans="1:8" ht="12" customHeight="1" x14ac:dyDescent="0.2">
      <c r="A223" s="1" t="s">
        <v>0</v>
      </c>
      <c r="B223" s="35" t="s">
        <v>0</v>
      </c>
      <c r="C223" s="34" t="s">
        <v>414</v>
      </c>
      <c r="D223" s="17">
        <v>554</v>
      </c>
      <c r="E223" s="17">
        <v>11735</v>
      </c>
      <c r="F223" s="28">
        <v>4.7</v>
      </c>
      <c r="G223" s="30" t="s">
        <v>291</v>
      </c>
      <c r="H223" s="28">
        <v>6.3</v>
      </c>
    </row>
    <row r="224" spans="1:8" ht="12" customHeight="1" x14ac:dyDescent="0.2">
      <c r="A224" s="1" t="s">
        <v>0</v>
      </c>
      <c r="B224" s="35" t="s">
        <v>0</v>
      </c>
      <c r="C224" s="34" t="s">
        <v>415</v>
      </c>
      <c r="D224" s="17">
        <v>407</v>
      </c>
      <c r="E224" s="17">
        <v>11735</v>
      </c>
      <c r="F224" s="28">
        <v>3.5</v>
      </c>
      <c r="G224" s="30" t="s">
        <v>291</v>
      </c>
      <c r="H224" s="28">
        <v>4.5</v>
      </c>
    </row>
    <row r="225" spans="1:8" ht="12" customHeight="1" x14ac:dyDescent="0.2">
      <c r="A225" s="1" t="s">
        <v>0</v>
      </c>
      <c r="B225" s="35" t="s">
        <v>0</v>
      </c>
      <c r="C225" s="34" t="s">
        <v>416</v>
      </c>
      <c r="D225" s="17">
        <v>645</v>
      </c>
      <c r="E225" s="17">
        <v>11735</v>
      </c>
      <c r="F225" s="28">
        <v>5.5</v>
      </c>
      <c r="G225" s="30" t="s">
        <v>291</v>
      </c>
      <c r="H225" s="28">
        <v>8.1</v>
      </c>
    </row>
    <row r="226" spans="1:8" ht="12" customHeight="1" x14ac:dyDescent="0.2">
      <c r="A226" s="1" t="s">
        <v>0</v>
      </c>
      <c r="B226" s="35" t="s">
        <v>0</v>
      </c>
      <c r="C226" s="34" t="s">
        <v>417</v>
      </c>
      <c r="D226" s="17">
        <v>1140</v>
      </c>
      <c r="E226" s="17">
        <v>11735</v>
      </c>
      <c r="F226" s="28">
        <v>9.6999999999999993</v>
      </c>
      <c r="G226" s="28">
        <v>3.2</v>
      </c>
      <c r="H226" s="28">
        <v>12.6</v>
      </c>
    </row>
    <row r="227" spans="1:8" ht="12" customHeight="1" x14ac:dyDescent="0.2">
      <c r="A227" s="1" t="s">
        <v>0</v>
      </c>
      <c r="B227" s="35" t="s">
        <v>0</v>
      </c>
      <c r="C227" s="34" t="s">
        <v>418</v>
      </c>
      <c r="D227" s="17">
        <v>4348</v>
      </c>
      <c r="E227" s="17">
        <v>11735</v>
      </c>
      <c r="F227" s="28">
        <v>37.1</v>
      </c>
      <c r="G227" s="28">
        <v>28.6</v>
      </c>
      <c r="H227" s="28">
        <v>46.4</v>
      </c>
    </row>
    <row r="228" spans="1:8" ht="12" customHeight="1" x14ac:dyDescent="0.2">
      <c r="A228" s="1" t="s">
        <v>0</v>
      </c>
      <c r="B228" s="35" t="s">
        <v>0</v>
      </c>
      <c r="C228" s="34" t="s">
        <v>419</v>
      </c>
      <c r="D228" s="17">
        <v>4641</v>
      </c>
      <c r="E228" s="17">
        <v>11735</v>
      </c>
      <c r="F228" s="28">
        <v>39.5</v>
      </c>
      <c r="G228" s="28">
        <v>28.6</v>
      </c>
      <c r="H228" s="28">
        <v>46.9</v>
      </c>
    </row>
    <row r="229" spans="1:8" ht="12" customHeight="1" x14ac:dyDescent="0.2">
      <c r="A229" s="1" t="s">
        <v>0</v>
      </c>
      <c r="B229" s="33" t="s">
        <v>422</v>
      </c>
      <c r="C229" s="34" t="s">
        <v>423</v>
      </c>
      <c r="D229" s="17" t="s">
        <v>355</v>
      </c>
      <c r="E229" s="17" t="s">
        <v>355</v>
      </c>
      <c r="F229" s="30" t="s">
        <v>341</v>
      </c>
      <c r="G229" s="30" t="s">
        <v>341</v>
      </c>
      <c r="H229" s="30" t="s">
        <v>341</v>
      </c>
    </row>
    <row r="230" spans="1:8" ht="12" customHeight="1" x14ac:dyDescent="0.2">
      <c r="A230" s="1" t="s">
        <v>0</v>
      </c>
      <c r="B230" s="35" t="s">
        <v>0</v>
      </c>
      <c r="C230" s="36" t="s">
        <v>424</v>
      </c>
      <c r="D230" s="17">
        <v>8597</v>
      </c>
      <c r="E230" s="17">
        <v>20595</v>
      </c>
      <c r="F230" s="28">
        <v>41.7</v>
      </c>
      <c r="G230" s="28">
        <v>28.6</v>
      </c>
      <c r="H230" s="28">
        <v>51.3</v>
      </c>
    </row>
    <row r="231" spans="1:8" ht="12" customHeight="1" x14ac:dyDescent="0.2">
      <c r="A231" s="1" t="s">
        <v>0</v>
      </c>
      <c r="B231" s="35" t="s">
        <v>0</v>
      </c>
      <c r="C231" s="7" t="s">
        <v>425</v>
      </c>
      <c r="D231" s="17">
        <v>6836</v>
      </c>
      <c r="E231" s="17">
        <v>20595</v>
      </c>
      <c r="F231" s="28">
        <v>33.200000000000003</v>
      </c>
      <c r="G231" s="28">
        <v>28.2</v>
      </c>
      <c r="H231" s="28">
        <v>39</v>
      </c>
    </row>
    <row r="232" spans="1:8" ht="12" customHeight="1" x14ac:dyDescent="0.2">
      <c r="A232" s="23" t="s">
        <v>0</v>
      </c>
      <c r="B232" s="27" t="s">
        <v>0</v>
      </c>
      <c r="C232" s="37" t="s">
        <v>426</v>
      </c>
      <c r="D232" s="24">
        <v>5162</v>
      </c>
      <c r="E232" s="24">
        <v>20595</v>
      </c>
      <c r="F232" s="41">
        <v>25.1</v>
      </c>
      <c r="G232" s="41">
        <v>13.3</v>
      </c>
      <c r="H232" s="41">
        <v>35.1</v>
      </c>
    </row>
    <row r="233" spans="1:8" ht="12" customHeight="1" x14ac:dyDescent="0.2">
      <c r="A233" s="40" t="s">
        <v>452</v>
      </c>
      <c r="B233" s="33" t="s">
        <v>353</v>
      </c>
      <c r="C233" s="34" t="s">
        <v>354</v>
      </c>
      <c r="D233" s="17" t="s">
        <v>355</v>
      </c>
      <c r="E233" s="17" t="s">
        <v>355</v>
      </c>
      <c r="F233" s="30" t="s">
        <v>341</v>
      </c>
      <c r="G233" s="30" t="s">
        <v>341</v>
      </c>
      <c r="H233" s="30" t="s">
        <v>341</v>
      </c>
    </row>
    <row r="234" spans="1:8" ht="12" customHeight="1" x14ac:dyDescent="0.2">
      <c r="A234" s="1" t="s">
        <v>0</v>
      </c>
      <c r="B234" s="35" t="s">
        <v>356</v>
      </c>
      <c r="C234" s="34" t="s">
        <v>434</v>
      </c>
      <c r="D234" s="17">
        <v>2578</v>
      </c>
      <c r="E234" s="17">
        <v>6344</v>
      </c>
      <c r="F234" s="28">
        <v>40.6</v>
      </c>
      <c r="G234" s="28">
        <v>15.6</v>
      </c>
      <c r="H234" s="28">
        <v>50</v>
      </c>
    </row>
    <row r="235" spans="1:8" ht="12" customHeight="1" x14ac:dyDescent="0.2">
      <c r="A235" s="1" t="s">
        <v>0</v>
      </c>
      <c r="B235" s="35" t="s">
        <v>359</v>
      </c>
      <c r="C235" s="34" t="s">
        <v>354</v>
      </c>
      <c r="D235" s="17">
        <v>5862</v>
      </c>
      <c r="E235" s="17">
        <v>8246</v>
      </c>
      <c r="F235" s="28">
        <v>71.099999999999994</v>
      </c>
      <c r="G235" s="28">
        <v>30.4</v>
      </c>
      <c r="H235" s="28">
        <v>92.5</v>
      </c>
    </row>
    <row r="236" spans="1:8" ht="12" customHeight="1" x14ac:dyDescent="0.2">
      <c r="A236" s="1" t="s">
        <v>0</v>
      </c>
      <c r="B236" s="35" t="s">
        <v>360</v>
      </c>
      <c r="C236" s="34" t="s">
        <v>435</v>
      </c>
      <c r="D236" s="17">
        <v>15070</v>
      </c>
      <c r="E236" s="17">
        <v>19639</v>
      </c>
      <c r="F236" s="28">
        <v>76.7</v>
      </c>
      <c r="G236" s="28">
        <v>32.700000000000003</v>
      </c>
      <c r="H236" s="28">
        <v>95.1</v>
      </c>
    </row>
    <row r="237" spans="1:8" ht="12" customHeight="1" x14ac:dyDescent="0.2">
      <c r="A237" s="1" t="s">
        <v>0</v>
      </c>
      <c r="B237" s="35" t="s">
        <v>436</v>
      </c>
      <c r="C237" s="34" t="s">
        <v>437</v>
      </c>
      <c r="D237" s="17">
        <v>6373</v>
      </c>
      <c r="E237" s="17">
        <v>8556</v>
      </c>
      <c r="F237" s="28">
        <v>74.5</v>
      </c>
      <c r="G237" s="28">
        <v>57.6</v>
      </c>
      <c r="H237" s="28">
        <v>91.7</v>
      </c>
    </row>
    <row r="238" spans="1:8" ht="12" customHeight="1" x14ac:dyDescent="0.2">
      <c r="A238" s="1" t="s">
        <v>0</v>
      </c>
      <c r="B238" s="35" t="s">
        <v>0</v>
      </c>
      <c r="C238" s="34" t="s">
        <v>438</v>
      </c>
      <c r="D238" s="17">
        <v>6708</v>
      </c>
      <c r="E238" s="17">
        <v>8998</v>
      </c>
      <c r="F238" s="28">
        <v>74.5</v>
      </c>
      <c r="G238" s="28">
        <v>58.3</v>
      </c>
      <c r="H238" s="28">
        <v>94.5</v>
      </c>
    </row>
    <row r="239" spans="1:8" ht="12" customHeight="1" x14ac:dyDescent="0.2">
      <c r="A239" s="1" t="s">
        <v>0</v>
      </c>
      <c r="B239" s="35" t="s">
        <v>0</v>
      </c>
      <c r="C239" s="34" t="s">
        <v>439</v>
      </c>
      <c r="D239" s="17">
        <v>5785</v>
      </c>
      <c r="E239" s="17">
        <v>8305</v>
      </c>
      <c r="F239" s="28">
        <v>69.7</v>
      </c>
      <c r="G239" s="28">
        <v>50</v>
      </c>
      <c r="H239" s="28">
        <v>98.8</v>
      </c>
    </row>
    <row r="240" spans="1:8" ht="12" customHeight="1" x14ac:dyDescent="0.2">
      <c r="A240" s="1" t="s">
        <v>0</v>
      </c>
      <c r="B240" s="35" t="s">
        <v>363</v>
      </c>
      <c r="C240" s="34" t="s">
        <v>364</v>
      </c>
      <c r="D240" s="17">
        <v>678</v>
      </c>
      <c r="E240" s="17">
        <v>5840</v>
      </c>
      <c r="F240" s="28">
        <v>11.6</v>
      </c>
      <c r="G240" s="30" t="s">
        <v>291</v>
      </c>
      <c r="H240" s="28">
        <v>17.399999999999999</v>
      </c>
    </row>
    <row r="241" spans="1:8" ht="12" customHeight="1" x14ac:dyDescent="0.2">
      <c r="A241" s="1" t="s">
        <v>0</v>
      </c>
      <c r="B241" s="35" t="s">
        <v>0</v>
      </c>
      <c r="C241" s="34" t="s">
        <v>365</v>
      </c>
      <c r="D241" s="17">
        <v>5022</v>
      </c>
      <c r="E241" s="17">
        <v>5840</v>
      </c>
      <c r="F241" s="28">
        <v>86</v>
      </c>
      <c r="G241" s="28">
        <v>80</v>
      </c>
      <c r="H241" s="28">
        <v>100</v>
      </c>
    </row>
    <row r="242" spans="1:8" ht="12" customHeight="1" x14ac:dyDescent="0.2">
      <c r="A242" s="1" t="s">
        <v>0</v>
      </c>
      <c r="B242" s="35" t="s">
        <v>0</v>
      </c>
      <c r="C242" s="34" t="s">
        <v>366</v>
      </c>
      <c r="D242" s="17">
        <v>140</v>
      </c>
      <c r="E242" s="17">
        <v>5840</v>
      </c>
      <c r="F242" s="28">
        <v>2.4</v>
      </c>
      <c r="G242" s="30" t="s">
        <v>291</v>
      </c>
      <c r="H242" s="28">
        <v>1.7</v>
      </c>
    </row>
    <row r="243" spans="1:8" ht="12" customHeight="1" x14ac:dyDescent="0.2">
      <c r="A243" s="1" t="s">
        <v>0</v>
      </c>
      <c r="B243" s="35" t="s">
        <v>367</v>
      </c>
      <c r="C243" s="34" t="s">
        <v>368</v>
      </c>
      <c r="D243" s="17">
        <v>2471</v>
      </c>
      <c r="E243" s="17">
        <v>5125</v>
      </c>
      <c r="F243" s="28">
        <v>48.2</v>
      </c>
      <c r="G243" s="28">
        <v>36.4</v>
      </c>
      <c r="H243" s="28">
        <v>62.5</v>
      </c>
    </row>
    <row r="244" spans="1:8" ht="12" customHeight="1" x14ac:dyDescent="0.2">
      <c r="A244" s="1" t="s">
        <v>0</v>
      </c>
      <c r="B244" s="35" t="s">
        <v>0</v>
      </c>
      <c r="C244" s="34" t="s">
        <v>369</v>
      </c>
      <c r="D244" s="17">
        <v>753</v>
      </c>
      <c r="E244" s="17">
        <v>5125</v>
      </c>
      <c r="F244" s="28">
        <v>14.7</v>
      </c>
      <c r="G244" s="30" t="s">
        <v>291</v>
      </c>
      <c r="H244" s="28">
        <v>21.4</v>
      </c>
    </row>
    <row r="245" spans="1:8" ht="12" customHeight="1" x14ac:dyDescent="0.2">
      <c r="A245" s="1" t="s">
        <v>0</v>
      </c>
      <c r="B245" s="35" t="s">
        <v>0</v>
      </c>
      <c r="C245" s="34" t="s">
        <v>370</v>
      </c>
      <c r="D245" s="17">
        <v>1901</v>
      </c>
      <c r="E245" s="17">
        <v>5125</v>
      </c>
      <c r="F245" s="28">
        <v>37.1</v>
      </c>
      <c r="G245" s="28">
        <v>21.4</v>
      </c>
      <c r="H245" s="28">
        <v>50</v>
      </c>
    </row>
    <row r="246" spans="1:8" ht="12" customHeight="1" x14ac:dyDescent="0.2">
      <c r="A246" s="1" t="s">
        <v>0</v>
      </c>
      <c r="B246" s="33" t="s">
        <v>371</v>
      </c>
      <c r="C246" s="34" t="s">
        <v>354</v>
      </c>
      <c r="D246" s="17" t="s">
        <v>355</v>
      </c>
      <c r="E246" s="17" t="s">
        <v>355</v>
      </c>
      <c r="F246" s="30" t="s">
        <v>341</v>
      </c>
      <c r="G246" s="30" t="s">
        <v>341</v>
      </c>
      <c r="H246" s="30" t="s">
        <v>341</v>
      </c>
    </row>
    <row r="247" spans="1:8" ht="12" customHeight="1" x14ac:dyDescent="0.2">
      <c r="A247" s="1" t="s">
        <v>0</v>
      </c>
      <c r="B247" s="35" t="s">
        <v>372</v>
      </c>
      <c r="C247" s="34" t="s">
        <v>354</v>
      </c>
      <c r="D247" s="17">
        <v>166649</v>
      </c>
      <c r="E247" s="17">
        <v>203830</v>
      </c>
      <c r="F247" s="28">
        <v>81.8</v>
      </c>
      <c r="G247" s="28">
        <v>55.5</v>
      </c>
      <c r="H247" s="28">
        <v>93.7</v>
      </c>
    </row>
    <row r="248" spans="1:8" ht="12" customHeight="1" x14ac:dyDescent="0.2">
      <c r="A248" s="1" t="s">
        <v>0</v>
      </c>
      <c r="B248" s="35" t="s">
        <v>373</v>
      </c>
      <c r="C248" s="34" t="s">
        <v>354</v>
      </c>
      <c r="D248" s="17">
        <v>126273</v>
      </c>
      <c r="E248" s="17">
        <v>203830</v>
      </c>
      <c r="F248" s="28">
        <v>62</v>
      </c>
      <c r="G248" s="28">
        <v>41.7</v>
      </c>
      <c r="H248" s="28">
        <v>69.5</v>
      </c>
    </row>
    <row r="249" spans="1:8" ht="12" customHeight="1" x14ac:dyDescent="0.2">
      <c r="A249" s="1" t="s">
        <v>0</v>
      </c>
      <c r="B249" s="35" t="s">
        <v>374</v>
      </c>
      <c r="C249" s="34" t="s">
        <v>440</v>
      </c>
      <c r="D249" s="17">
        <v>96478</v>
      </c>
      <c r="E249" s="17">
        <v>90054</v>
      </c>
      <c r="F249" s="28">
        <v>107.1</v>
      </c>
      <c r="G249" s="28">
        <v>61.3</v>
      </c>
      <c r="H249" s="28">
        <v>121.1</v>
      </c>
    </row>
    <row r="250" spans="1:8" ht="12" customHeight="1" x14ac:dyDescent="0.2">
      <c r="A250" s="1" t="s">
        <v>0</v>
      </c>
      <c r="B250" s="35" t="s">
        <v>376</v>
      </c>
      <c r="C250" s="34" t="s">
        <v>354</v>
      </c>
      <c r="D250" s="17">
        <v>52793</v>
      </c>
      <c r="E250" s="17">
        <v>104890</v>
      </c>
      <c r="F250" s="28">
        <v>50.3</v>
      </c>
      <c r="G250" s="28">
        <v>36.299999999999997</v>
      </c>
      <c r="H250" s="28">
        <v>56.5</v>
      </c>
    </row>
    <row r="251" spans="1:8" ht="12" customHeight="1" x14ac:dyDescent="0.2">
      <c r="A251" s="1" t="s">
        <v>0</v>
      </c>
      <c r="B251" s="35" t="s">
        <v>377</v>
      </c>
      <c r="C251" s="34" t="s">
        <v>441</v>
      </c>
      <c r="D251" s="17">
        <v>28645</v>
      </c>
      <c r="E251" s="17">
        <v>110979</v>
      </c>
      <c r="F251" s="28">
        <v>25.8</v>
      </c>
      <c r="G251" s="28">
        <v>15.2</v>
      </c>
      <c r="H251" s="28">
        <v>32.1</v>
      </c>
    </row>
    <row r="252" spans="1:8" ht="12" customHeight="1" x14ac:dyDescent="0.2">
      <c r="A252" s="1" t="s">
        <v>0</v>
      </c>
      <c r="B252" s="35" t="s">
        <v>0</v>
      </c>
      <c r="C252" s="34" t="s">
        <v>442</v>
      </c>
      <c r="D252" s="17">
        <v>37554</v>
      </c>
      <c r="E252" s="17">
        <v>110979</v>
      </c>
      <c r="F252" s="28">
        <v>33.799999999999997</v>
      </c>
      <c r="G252" s="28">
        <v>20.9</v>
      </c>
      <c r="H252" s="28">
        <v>41.7</v>
      </c>
    </row>
    <row r="253" spans="1:8" ht="12" customHeight="1" x14ac:dyDescent="0.2">
      <c r="A253" s="1" t="s">
        <v>0</v>
      </c>
      <c r="B253" s="35" t="s">
        <v>0</v>
      </c>
      <c r="C253" s="34" t="s">
        <v>378</v>
      </c>
      <c r="D253" s="17">
        <v>47170</v>
      </c>
      <c r="E253" s="17">
        <v>110979</v>
      </c>
      <c r="F253" s="28">
        <v>42.5</v>
      </c>
      <c r="G253" s="28">
        <v>28.3</v>
      </c>
      <c r="H253" s="28">
        <v>51.8</v>
      </c>
    </row>
    <row r="254" spans="1:8" ht="12" customHeight="1" x14ac:dyDescent="0.2">
      <c r="A254" s="1" t="s">
        <v>0</v>
      </c>
      <c r="B254" s="35" t="s">
        <v>443</v>
      </c>
      <c r="C254" s="34" t="s">
        <v>354</v>
      </c>
      <c r="D254" s="17">
        <v>23779</v>
      </c>
      <c r="E254" s="17">
        <v>63082</v>
      </c>
      <c r="F254" s="28">
        <v>37.700000000000003</v>
      </c>
      <c r="G254" s="28">
        <v>29.2</v>
      </c>
      <c r="H254" s="28">
        <v>47.5</v>
      </c>
    </row>
    <row r="255" spans="1:8" ht="12" customHeight="1" x14ac:dyDescent="0.2">
      <c r="A255" s="1" t="s">
        <v>0</v>
      </c>
      <c r="B255" s="35" t="s">
        <v>381</v>
      </c>
      <c r="C255" s="34" t="s">
        <v>368</v>
      </c>
      <c r="D255" s="17">
        <v>86995</v>
      </c>
      <c r="E255" s="17">
        <v>166649</v>
      </c>
      <c r="F255" s="28">
        <v>52.2</v>
      </c>
      <c r="G255" s="28">
        <v>46.4</v>
      </c>
      <c r="H255" s="28">
        <v>58.7</v>
      </c>
    </row>
    <row r="256" spans="1:8" ht="12" customHeight="1" x14ac:dyDescent="0.2">
      <c r="A256" s="1" t="s">
        <v>0</v>
      </c>
      <c r="B256" s="35" t="s">
        <v>0</v>
      </c>
      <c r="C256" s="34" t="s">
        <v>369</v>
      </c>
      <c r="D256" s="17">
        <v>25225</v>
      </c>
      <c r="E256" s="17">
        <v>166649</v>
      </c>
      <c r="F256" s="28">
        <v>15.1</v>
      </c>
      <c r="G256" s="28">
        <v>11.7</v>
      </c>
      <c r="H256" s="28">
        <v>18.100000000000001</v>
      </c>
    </row>
    <row r="257" spans="1:8" ht="12" customHeight="1" x14ac:dyDescent="0.2">
      <c r="A257" s="1" t="s">
        <v>0</v>
      </c>
      <c r="B257" s="35" t="s">
        <v>0</v>
      </c>
      <c r="C257" s="34" t="s">
        <v>370</v>
      </c>
      <c r="D257" s="17">
        <v>54429</v>
      </c>
      <c r="E257" s="17">
        <v>166649</v>
      </c>
      <c r="F257" s="28">
        <v>32.700000000000003</v>
      </c>
      <c r="G257" s="28">
        <v>26.9</v>
      </c>
      <c r="H257" s="28">
        <v>37.1</v>
      </c>
    </row>
    <row r="258" spans="1:8" ht="12" customHeight="1" x14ac:dyDescent="0.2">
      <c r="A258" s="1" t="s">
        <v>0</v>
      </c>
      <c r="B258" s="35" t="s">
        <v>382</v>
      </c>
      <c r="C258" s="34" t="s">
        <v>392</v>
      </c>
      <c r="D258" s="17">
        <v>69052</v>
      </c>
      <c r="E258" s="17">
        <v>256352</v>
      </c>
      <c r="F258" s="28">
        <v>26.9</v>
      </c>
      <c r="G258" s="28">
        <v>24.5</v>
      </c>
      <c r="H258" s="28">
        <v>29.3</v>
      </c>
    </row>
    <row r="259" spans="1:8" ht="12" customHeight="1" x14ac:dyDescent="0.2">
      <c r="A259" s="1" t="s">
        <v>0</v>
      </c>
      <c r="B259" s="35" t="s">
        <v>0</v>
      </c>
      <c r="C259" s="34" t="s">
        <v>393</v>
      </c>
      <c r="D259" s="17">
        <v>113344</v>
      </c>
      <c r="E259" s="17">
        <v>256352</v>
      </c>
      <c r="F259" s="28">
        <v>44.2</v>
      </c>
      <c r="G259" s="28">
        <v>36.6</v>
      </c>
      <c r="H259" s="28">
        <v>51</v>
      </c>
    </row>
    <row r="260" spans="1:8" ht="12" customHeight="1" x14ac:dyDescent="0.2">
      <c r="A260" s="1" t="s">
        <v>0</v>
      </c>
      <c r="B260" s="35" t="s">
        <v>394</v>
      </c>
      <c r="C260" s="34" t="s">
        <v>395</v>
      </c>
      <c r="D260" s="17">
        <v>29781</v>
      </c>
      <c r="E260" s="17">
        <v>60904</v>
      </c>
      <c r="F260" s="28">
        <v>48.9</v>
      </c>
      <c r="G260" s="28">
        <v>45.4</v>
      </c>
      <c r="H260" s="28">
        <v>72.099999999999994</v>
      </c>
    </row>
    <row r="261" spans="1:8" ht="12" customHeight="1" x14ac:dyDescent="0.2">
      <c r="A261" s="1" t="s">
        <v>0</v>
      </c>
      <c r="B261" s="35" t="s">
        <v>0</v>
      </c>
      <c r="C261" s="34" t="s">
        <v>396</v>
      </c>
      <c r="D261" s="17">
        <v>31123</v>
      </c>
      <c r="E261" s="17">
        <v>60904</v>
      </c>
      <c r="F261" s="28">
        <v>51.1</v>
      </c>
      <c r="G261" s="28">
        <v>27.9</v>
      </c>
      <c r="H261" s="28">
        <v>54.6</v>
      </c>
    </row>
    <row r="262" spans="1:8" ht="12" customHeight="1" x14ac:dyDescent="0.2">
      <c r="A262" s="1" t="s">
        <v>0</v>
      </c>
      <c r="B262" s="35" t="s">
        <v>397</v>
      </c>
      <c r="C262" s="34" t="s">
        <v>364</v>
      </c>
      <c r="D262" s="17">
        <v>8304</v>
      </c>
      <c r="E262" s="17">
        <v>14006</v>
      </c>
      <c r="F262" s="28">
        <v>59.3</v>
      </c>
      <c r="G262" s="28">
        <v>47.3</v>
      </c>
      <c r="H262" s="28">
        <v>66.400000000000006</v>
      </c>
    </row>
    <row r="263" spans="1:8" ht="12" customHeight="1" x14ac:dyDescent="0.2">
      <c r="A263" s="1" t="s">
        <v>0</v>
      </c>
      <c r="B263" s="35" t="s">
        <v>0</v>
      </c>
      <c r="C263" s="34" t="s">
        <v>398</v>
      </c>
      <c r="D263" s="17">
        <v>791</v>
      </c>
      <c r="E263" s="17">
        <v>14006</v>
      </c>
      <c r="F263" s="28">
        <v>5.6</v>
      </c>
      <c r="G263" s="28">
        <v>2.8</v>
      </c>
      <c r="H263" s="28">
        <v>9.8000000000000007</v>
      </c>
    </row>
    <row r="264" spans="1:8" ht="12" customHeight="1" x14ac:dyDescent="0.2">
      <c r="A264" s="1" t="s">
        <v>0</v>
      </c>
      <c r="B264" s="35" t="s">
        <v>0</v>
      </c>
      <c r="C264" s="34" t="s">
        <v>366</v>
      </c>
      <c r="D264" s="17">
        <v>4911</v>
      </c>
      <c r="E264" s="17">
        <v>14006</v>
      </c>
      <c r="F264" s="28">
        <v>35.1</v>
      </c>
      <c r="G264" s="28">
        <v>24.4</v>
      </c>
      <c r="H264" s="28">
        <v>42.9</v>
      </c>
    </row>
    <row r="265" spans="1:8" ht="12" customHeight="1" x14ac:dyDescent="0.2">
      <c r="A265" s="1" t="s">
        <v>0</v>
      </c>
      <c r="B265" s="33" t="s">
        <v>399</v>
      </c>
      <c r="C265" s="34" t="s">
        <v>354</v>
      </c>
      <c r="D265" s="17" t="s">
        <v>355</v>
      </c>
      <c r="E265" s="17" t="s">
        <v>355</v>
      </c>
      <c r="F265" s="30" t="s">
        <v>341</v>
      </c>
      <c r="G265" s="30" t="s">
        <v>341</v>
      </c>
      <c r="H265" s="30" t="s">
        <v>341</v>
      </c>
    </row>
    <row r="266" spans="1:8" ht="12" customHeight="1" x14ac:dyDescent="0.2">
      <c r="A266" s="1" t="s">
        <v>0</v>
      </c>
      <c r="B266" s="35" t="s">
        <v>444</v>
      </c>
      <c r="C266" s="34" t="s">
        <v>354</v>
      </c>
      <c r="D266" s="17">
        <v>24182</v>
      </c>
      <c r="E266" s="17">
        <v>43105</v>
      </c>
      <c r="F266" s="28">
        <v>56.1</v>
      </c>
      <c r="G266" s="28">
        <v>38.200000000000003</v>
      </c>
      <c r="H266" s="28">
        <v>65.599999999999994</v>
      </c>
    </row>
    <row r="267" spans="1:8" ht="12" customHeight="1" x14ac:dyDescent="0.2">
      <c r="A267" s="1" t="s">
        <v>0</v>
      </c>
      <c r="B267" s="35" t="s">
        <v>445</v>
      </c>
      <c r="C267" s="34" t="s">
        <v>354</v>
      </c>
      <c r="D267" s="17">
        <v>23010</v>
      </c>
      <c r="E267" s="17">
        <v>43105</v>
      </c>
      <c r="F267" s="28">
        <v>53.4</v>
      </c>
      <c r="G267" s="28">
        <v>36.799999999999997</v>
      </c>
      <c r="H267" s="28">
        <v>63.1</v>
      </c>
    </row>
    <row r="268" spans="1:8" ht="12" customHeight="1" x14ac:dyDescent="0.2">
      <c r="A268" s="1" t="s">
        <v>0</v>
      </c>
      <c r="B268" s="35" t="s">
        <v>402</v>
      </c>
      <c r="C268" s="34" t="s">
        <v>354</v>
      </c>
      <c r="D268" s="17">
        <v>28849</v>
      </c>
      <c r="E268" s="17">
        <v>43208</v>
      </c>
      <c r="F268" s="28">
        <v>66.8</v>
      </c>
      <c r="G268" s="28">
        <v>53.5</v>
      </c>
      <c r="H268" s="28">
        <v>75.900000000000006</v>
      </c>
    </row>
    <row r="269" spans="1:8" ht="12" customHeight="1" x14ac:dyDescent="0.2">
      <c r="A269" s="1" t="s">
        <v>0</v>
      </c>
      <c r="B269" s="35" t="s">
        <v>403</v>
      </c>
      <c r="C269" s="34" t="s">
        <v>404</v>
      </c>
      <c r="D269" s="17">
        <v>22502</v>
      </c>
      <c r="E269" s="17">
        <v>43105</v>
      </c>
      <c r="F269" s="28">
        <v>52.2</v>
      </c>
      <c r="G269" s="28">
        <v>40.799999999999997</v>
      </c>
      <c r="H269" s="28">
        <v>59.2</v>
      </c>
    </row>
    <row r="270" spans="1:8" ht="12" customHeight="1" x14ac:dyDescent="0.2">
      <c r="A270" s="1" t="s">
        <v>0</v>
      </c>
      <c r="B270" s="35" t="s">
        <v>0</v>
      </c>
      <c r="C270" s="34" t="s">
        <v>405</v>
      </c>
      <c r="D270" s="17">
        <v>28798</v>
      </c>
      <c r="E270" s="17">
        <v>43105</v>
      </c>
      <c r="F270" s="28">
        <v>66.8</v>
      </c>
      <c r="G270" s="28">
        <v>55.3</v>
      </c>
      <c r="H270" s="28">
        <v>74.599999999999994</v>
      </c>
    </row>
    <row r="271" spans="1:8" ht="12" customHeight="1" x14ac:dyDescent="0.2">
      <c r="A271" s="1" t="s">
        <v>0</v>
      </c>
      <c r="B271" s="35" t="s">
        <v>406</v>
      </c>
      <c r="C271" s="34" t="s">
        <v>407</v>
      </c>
      <c r="D271" s="17">
        <v>26045</v>
      </c>
      <c r="E271" s="17">
        <v>40665</v>
      </c>
      <c r="F271" s="28">
        <v>64</v>
      </c>
      <c r="G271" s="28">
        <v>51.9</v>
      </c>
      <c r="H271" s="28">
        <v>71.7</v>
      </c>
    </row>
    <row r="272" spans="1:8" ht="12" customHeight="1" x14ac:dyDescent="0.2">
      <c r="A272" s="1" t="s">
        <v>0</v>
      </c>
      <c r="B272" s="35" t="s">
        <v>0</v>
      </c>
      <c r="C272" s="34" t="s">
        <v>408</v>
      </c>
      <c r="D272" s="17">
        <v>12129</v>
      </c>
      <c r="E272" s="17">
        <v>19571</v>
      </c>
      <c r="F272" s="28">
        <v>62</v>
      </c>
      <c r="G272" s="28">
        <v>42.9</v>
      </c>
      <c r="H272" s="28">
        <v>70.5</v>
      </c>
    </row>
    <row r="273" spans="1:8" ht="12" customHeight="1" x14ac:dyDescent="0.2">
      <c r="A273" s="1" t="s">
        <v>0</v>
      </c>
      <c r="B273" s="35" t="s">
        <v>446</v>
      </c>
      <c r="C273" s="34" t="s">
        <v>407</v>
      </c>
      <c r="D273" s="17">
        <v>6188</v>
      </c>
      <c r="E273" s="17">
        <v>17207</v>
      </c>
      <c r="F273" s="28">
        <v>36</v>
      </c>
      <c r="G273" s="28">
        <v>22.2</v>
      </c>
      <c r="H273" s="28">
        <v>43.8</v>
      </c>
    </row>
    <row r="274" spans="1:8" ht="12" customHeight="1" x14ac:dyDescent="0.2">
      <c r="A274" s="1" t="s">
        <v>0</v>
      </c>
      <c r="B274" s="35" t="s">
        <v>0</v>
      </c>
      <c r="C274" s="34" t="s">
        <v>447</v>
      </c>
      <c r="D274" s="17">
        <v>893</v>
      </c>
      <c r="E274" s="17">
        <v>2343</v>
      </c>
      <c r="F274" s="28">
        <v>38.1</v>
      </c>
      <c r="G274" s="28">
        <v>11.1</v>
      </c>
      <c r="H274" s="28">
        <v>50</v>
      </c>
    </row>
    <row r="275" spans="1:8" ht="12" customHeight="1" x14ac:dyDescent="0.2">
      <c r="A275" s="1" t="s">
        <v>0</v>
      </c>
      <c r="B275" s="35" t="s">
        <v>448</v>
      </c>
      <c r="C275" s="34" t="s">
        <v>354</v>
      </c>
      <c r="D275" s="17">
        <v>11613</v>
      </c>
      <c r="E275" s="17">
        <v>28849</v>
      </c>
      <c r="F275" s="28">
        <v>40.299999999999997</v>
      </c>
      <c r="G275" s="28">
        <v>35.200000000000003</v>
      </c>
      <c r="H275" s="28">
        <v>47.5</v>
      </c>
    </row>
    <row r="276" spans="1:8" ht="12" customHeight="1" x14ac:dyDescent="0.2">
      <c r="A276" s="1" t="s">
        <v>0</v>
      </c>
      <c r="B276" s="35" t="s">
        <v>410</v>
      </c>
      <c r="C276" s="34" t="s">
        <v>411</v>
      </c>
      <c r="D276" s="17">
        <v>8694</v>
      </c>
      <c r="E276" s="17">
        <v>22502</v>
      </c>
      <c r="F276" s="28">
        <v>38.6</v>
      </c>
      <c r="G276" s="28">
        <v>31.1</v>
      </c>
      <c r="H276" s="28">
        <v>45.7</v>
      </c>
    </row>
    <row r="277" spans="1:8" ht="12" customHeight="1" x14ac:dyDescent="0.2">
      <c r="A277" s="1" t="s">
        <v>0</v>
      </c>
      <c r="B277" s="35" t="s">
        <v>412</v>
      </c>
      <c r="C277" s="34" t="s">
        <v>413</v>
      </c>
      <c r="D277" s="17" t="s">
        <v>355</v>
      </c>
      <c r="E277" s="17" t="s">
        <v>355</v>
      </c>
      <c r="F277" s="30" t="s">
        <v>341</v>
      </c>
      <c r="G277" s="30" t="s">
        <v>341</v>
      </c>
      <c r="H277" s="30" t="s">
        <v>341</v>
      </c>
    </row>
    <row r="278" spans="1:8" ht="12" customHeight="1" x14ac:dyDescent="0.2">
      <c r="A278" s="1" t="s">
        <v>0</v>
      </c>
      <c r="B278" s="35" t="s">
        <v>0</v>
      </c>
      <c r="C278" s="34" t="s">
        <v>414</v>
      </c>
      <c r="D278" s="17">
        <v>1019</v>
      </c>
      <c r="E278" s="17">
        <v>24312</v>
      </c>
      <c r="F278" s="28">
        <v>4.2</v>
      </c>
      <c r="G278" s="30" t="s">
        <v>291</v>
      </c>
      <c r="H278" s="28">
        <v>4.2</v>
      </c>
    </row>
    <row r="279" spans="1:8" ht="12" customHeight="1" x14ac:dyDescent="0.2">
      <c r="A279" s="1" t="s">
        <v>0</v>
      </c>
      <c r="B279" s="35" t="s">
        <v>0</v>
      </c>
      <c r="C279" s="34" t="s">
        <v>415</v>
      </c>
      <c r="D279" s="17">
        <v>654</v>
      </c>
      <c r="E279" s="17">
        <v>24312</v>
      </c>
      <c r="F279" s="28">
        <v>2.7</v>
      </c>
      <c r="G279" s="30" t="s">
        <v>291</v>
      </c>
      <c r="H279" s="28">
        <v>3.6</v>
      </c>
    </row>
    <row r="280" spans="1:8" ht="12" customHeight="1" x14ac:dyDescent="0.2">
      <c r="A280" s="1" t="s">
        <v>0</v>
      </c>
      <c r="B280" s="35" t="s">
        <v>0</v>
      </c>
      <c r="C280" s="34" t="s">
        <v>416</v>
      </c>
      <c r="D280" s="17">
        <v>1066</v>
      </c>
      <c r="E280" s="17">
        <v>24312</v>
      </c>
      <c r="F280" s="28">
        <v>4.4000000000000004</v>
      </c>
      <c r="G280" s="28">
        <v>2.2999999999999998</v>
      </c>
      <c r="H280" s="28">
        <v>6.5</v>
      </c>
    </row>
    <row r="281" spans="1:8" ht="12" customHeight="1" x14ac:dyDescent="0.2">
      <c r="A281" s="1" t="s">
        <v>0</v>
      </c>
      <c r="B281" s="35" t="s">
        <v>0</v>
      </c>
      <c r="C281" s="34" t="s">
        <v>417</v>
      </c>
      <c r="D281" s="17">
        <v>1818</v>
      </c>
      <c r="E281" s="17">
        <v>24312</v>
      </c>
      <c r="F281" s="28">
        <v>7.5</v>
      </c>
      <c r="G281" s="28">
        <v>4.8</v>
      </c>
      <c r="H281" s="28">
        <v>10.199999999999999</v>
      </c>
    </row>
    <row r="282" spans="1:8" ht="12" customHeight="1" x14ac:dyDescent="0.2">
      <c r="A282" s="1" t="s">
        <v>0</v>
      </c>
      <c r="B282" s="35" t="s">
        <v>0</v>
      </c>
      <c r="C282" s="34" t="s">
        <v>418</v>
      </c>
      <c r="D282" s="17">
        <v>7769</v>
      </c>
      <c r="E282" s="17">
        <v>24312</v>
      </c>
      <c r="F282" s="28">
        <v>32</v>
      </c>
      <c r="G282" s="28">
        <v>27.7</v>
      </c>
      <c r="H282" s="28">
        <v>41.1</v>
      </c>
    </row>
    <row r="283" spans="1:8" ht="12" customHeight="1" x14ac:dyDescent="0.2">
      <c r="A283" s="1" t="s">
        <v>0</v>
      </c>
      <c r="B283" s="35" t="s">
        <v>0</v>
      </c>
      <c r="C283" s="34" t="s">
        <v>419</v>
      </c>
      <c r="D283" s="17">
        <v>11986</v>
      </c>
      <c r="E283" s="17">
        <v>24312</v>
      </c>
      <c r="F283" s="28">
        <v>49.3</v>
      </c>
      <c r="G283" s="28">
        <v>41.2</v>
      </c>
      <c r="H283" s="28">
        <v>56</v>
      </c>
    </row>
    <row r="284" spans="1:8" ht="12" customHeight="1" x14ac:dyDescent="0.2">
      <c r="A284" s="1" t="s">
        <v>0</v>
      </c>
      <c r="B284" s="33" t="s">
        <v>420</v>
      </c>
      <c r="C284" s="34" t="s">
        <v>421</v>
      </c>
      <c r="D284" s="17" t="s">
        <v>355</v>
      </c>
      <c r="E284" s="17" t="s">
        <v>355</v>
      </c>
      <c r="F284" s="30" t="s">
        <v>341</v>
      </c>
      <c r="G284" s="30" t="s">
        <v>341</v>
      </c>
      <c r="H284" s="30" t="s">
        <v>341</v>
      </c>
    </row>
    <row r="285" spans="1:8" ht="12" customHeight="1" x14ac:dyDescent="0.2">
      <c r="A285" s="1" t="s">
        <v>0</v>
      </c>
      <c r="B285" s="35" t="s">
        <v>0</v>
      </c>
      <c r="C285" s="34" t="s">
        <v>414</v>
      </c>
      <c r="D285" s="17">
        <v>526</v>
      </c>
      <c r="E285" s="17">
        <v>11856</v>
      </c>
      <c r="F285" s="28">
        <v>4.4000000000000004</v>
      </c>
      <c r="G285" s="30" t="s">
        <v>291</v>
      </c>
      <c r="H285" s="28">
        <v>6.3</v>
      </c>
    </row>
    <row r="286" spans="1:8" ht="12" customHeight="1" x14ac:dyDescent="0.2">
      <c r="A286" s="1" t="s">
        <v>0</v>
      </c>
      <c r="B286" s="35" t="s">
        <v>0</v>
      </c>
      <c r="C286" s="34" t="s">
        <v>415</v>
      </c>
      <c r="D286" s="17">
        <v>361</v>
      </c>
      <c r="E286" s="17">
        <v>11856</v>
      </c>
      <c r="F286" s="28">
        <v>3</v>
      </c>
      <c r="G286" s="30" t="s">
        <v>291</v>
      </c>
      <c r="H286" s="28">
        <v>5</v>
      </c>
    </row>
    <row r="287" spans="1:8" ht="12" customHeight="1" x14ac:dyDescent="0.2">
      <c r="A287" s="1" t="s">
        <v>0</v>
      </c>
      <c r="B287" s="35" t="s">
        <v>0</v>
      </c>
      <c r="C287" s="34" t="s">
        <v>416</v>
      </c>
      <c r="D287" s="17">
        <v>649</v>
      </c>
      <c r="E287" s="17">
        <v>11856</v>
      </c>
      <c r="F287" s="28">
        <v>5.5</v>
      </c>
      <c r="G287" s="30" t="s">
        <v>291</v>
      </c>
      <c r="H287" s="28">
        <v>9.1</v>
      </c>
    </row>
    <row r="288" spans="1:8" ht="12" customHeight="1" x14ac:dyDescent="0.2">
      <c r="A288" s="1" t="s">
        <v>0</v>
      </c>
      <c r="B288" s="35" t="s">
        <v>0</v>
      </c>
      <c r="C288" s="34" t="s">
        <v>417</v>
      </c>
      <c r="D288" s="17">
        <v>1150</v>
      </c>
      <c r="E288" s="17">
        <v>11856</v>
      </c>
      <c r="F288" s="28">
        <v>9.6999999999999993</v>
      </c>
      <c r="G288" s="28">
        <v>4.9000000000000004</v>
      </c>
      <c r="H288" s="28">
        <v>13.3</v>
      </c>
    </row>
    <row r="289" spans="1:8" ht="12" customHeight="1" x14ac:dyDescent="0.2">
      <c r="A289" s="1" t="s">
        <v>0</v>
      </c>
      <c r="B289" s="35" t="s">
        <v>0</v>
      </c>
      <c r="C289" s="34" t="s">
        <v>418</v>
      </c>
      <c r="D289" s="17">
        <v>4513</v>
      </c>
      <c r="E289" s="17">
        <v>11856</v>
      </c>
      <c r="F289" s="28">
        <v>38.1</v>
      </c>
      <c r="G289" s="28">
        <v>32</v>
      </c>
      <c r="H289" s="28">
        <v>48.8</v>
      </c>
    </row>
    <row r="290" spans="1:8" ht="12" customHeight="1" x14ac:dyDescent="0.2">
      <c r="A290" s="1" t="s">
        <v>0</v>
      </c>
      <c r="B290" s="35" t="s">
        <v>0</v>
      </c>
      <c r="C290" s="34" t="s">
        <v>419</v>
      </c>
      <c r="D290" s="17">
        <v>4657</v>
      </c>
      <c r="E290" s="17">
        <v>11856</v>
      </c>
      <c r="F290" s="28">
        <v>39.299999999999997</v>
      </c>
      <c r="G290" s="28">
        <v>26.8</v>
      </c>
      <c r="H290" s="28">
        <v>46.2</v>
      </c>
    </row>
    <row r="291" spans="1:8" ht="12" customHeight="1" x14ac:dyDescent="0.2">
      <c r="A291" s="1" t="s">
        <v>0</v>
      </c>
      <c r="B291" s="33" t="s">
        <v>422</v>
      </c>
      <c r="C291" s="34" t="s">
        <v>423</v>
      </c>
      <c r="D291" s="17" t="s">
        <v>355</v>
      </c>
      <c r="E291" s="17" t="s">
        <v>355</v>
      </c>
      <c r="F291" s="30" t="s">
        <v>341</v>
      </c>
      <c r="G291" s="30" t="s">
        <v>341</v>
      </c>
      <c r="H291" s="30" t="s">
        <v>341</v>
      </c>
    </row>
    <row r="292" spans="1:8" ht="12" customHeight="1" x14ac:dyDescent="0.2">
      <c r="A292" s="1" t="s">
        <v>0</v>
      </c>
      <c r="B292" s="35" t="s">
        <v>0</v>
      </c>
      <c r="C292" s="36" t="s">
        <v>424</v>
      </c>
      <c r="D292" s="17">
        <v>9104</v>
      </c>
      <c r="E292" s="17">
        <v>20844</v>
      </c>
      <c r="F292" s="28">
        <v>43.7</v>
      </c>
      <c r="G292" s="28">
        <v>30.8</v>
      </c>
      <c r="H292" s="28">
        <v>54.7</v>
      </c>
    </row>
    <row r="293" spans="1:8" ht="12" customHeight="1" x14ac:dyDescent="0.2">
      <c r="A293" s="1" t="s">
        <v>0</v>
      </c>
      <c r="B293" s="35" t="s">
        <v>0</v>
      </c>
      <c r="C293" s="7" t="s">
        <v>425</v>
      </c>
      <c r="D293" s="17">
        <v>6802</v>
      </c>
      <c r="E293" s="17">
        <v>20844</v>
      </c>
      <c r="F293" s="28">
        <v>32.6</v>
      </c>
      <c r="G293" s="28">
        <v>28.6</v>
      </c>
      <c r="H293" s="28">
        <v>37.5</v>
      </c>
    </row>
    <row r="294" spans="1:8" ht="12" customHeight="1" x14ac:dyDescent="0.2">
      <c r="A294" s="23" t="s">
        <v>0</v>
      </c>
      <c r="B294" s="27" t="s">
        <v>0</v>
      </c>
      <c r="C294" s="37" t="s">
        <v>426</v>
      </c>
      <c r="D294" s="24">
        <v>4938</v>
      </c>
      <c r="E294" s="24">
        <v>20844</v>
      </c>
      <c r="F294" s="41">
        <v>23.7</v>
      </c>
      <c r="G294" s="41">
        <v>13.6</v>
      </c>
      <c r="H294" s="41">
        <v>33.299999999999997</v>
      </c>
    </row>
    <row r="295" spans="1:8" ht="12" customHeight="1" x14ac:dyDescent="0.2">
      <c r="A295" s="40" t="s">
        <v>453</v>
      </c>
      <c r="B295" s="33" t="s">
        <v>353</v>
      </c>
      <c r="C295" s="34" t="s">
        <v>354</v>
      </c>
      <c r="D295" s="17" t="s">
        <v>355</v>
      </c>
      <c r="E295" s="17" t="s">
        <v>355</v>
      </c>
      <c r="F295" s="30" t="s">
        <v>341</v>
      </c>
      <c r="G295" s="30" t="s">
        <v>341</v>
      </c>
      <c r="H295" s="30" t="s">
        <v>341</v>
      </c>
    </row>
    <row r="296" spans="1:8" ht="12" customHeight="1" x14ac:dyDescent="0.2">
      <c r="A296" s="1" t="s">
        <v>0</v>
      </c>
      <c r="B296" s="35" t="s">
        <v>356</v>
      </c>
      <c r="C296" s="34" t="s">
        <v>434</v>
      </c>
      <c r="D296" s="17">
        <v>2756</v>
      </c>
      <c r="E296" s="17">
        <v>6629</v>
      </c>
      <c r="F296" s="28">
        <v>41.6</v>
      </c>
      <c r="G296" s="28">
        <v>12.5</v>
      </c>
      <c r="H296" s="28">
        <v>47.6</v>
      </c>
    </row>
    <row r="297" spans="1:8" ht="12" customHeight="1" x14ac:dyDescent="0.2">
      <c r="A297" s="1" t="s">
        <v>0</v>
      </c>
      <c r="B297" s="35" t="s">
        <v>359</v>
      </c>
      <c r="C297" s="34" t="s">
        <v>354</v>
      </c>
      <c r="D297" s="17">
        <v>6578</v>
      </c>
      <c r="E297" s="17">
        <v>8641</v>
      </c>
      <c r="F297" s="28">
        <v>76.099999999999994</v>
      </c>
      <c r="G297" s="28">
        <v>33.299999999999997</v>
      </c>
      <c r="H297" s="28">
        <v>94.7</v>
      </c>
    </row>
    <row r="298" spans="1:8" ht="12" customHeight="1" x14ac:dyDescent="0.2">
      <c r="A298" s="1" t="s">
        <v>0</v>
      </c>
      <c r="B298" s="35" t="s">
        <v>360</v>
      </c>
      <c r="C298" s="34" t="s">
        <v>435</v>
      </c>
      <c r="D298" s="17">
        <v>14784</v>
      </c>
      <c r="E298" s="17">
        <v>19958</v>
      </c>
      <c r="F298" s="28">
        <v>74.099999999999994</v>
      </c>
      <c r="G298" s="28">
        <v>38.700000000000003</v>
      </c>
      <c r="H298" s="28">
        <v>87.5</v>
      </c>
    </row>
    <row r="299" spans="1:8" ht="12" customHeight="1" x14ac:dyDescent="0.2">
      <c r="A299" s="1" t="s">
        <v>0</v>
      </c>
      <c r="B299" s="35" t="s">
        <v>436</v>
      </c>
      <c r="C299" s="34" t="s">
        <v>437</v>
      </c>
      <c r="D299" s="17">
        <v>6699</v>
      </c>
      <c r="E299" s="17">
        <v>9376</v>
      </c>
      <c r="F299" s="28">
        <v>71.400000000000006</v>
      </c>
      <c r="G299" s="28">
        <v>50</v>
      </c>
      <c r="H299" s="28">
        <v>94.4</v>
      </c>
    </row>
    <row r="300" spans="1:8" ht="12" customHeight="1" x14ac:dyDescent="0.2">
      <c r="A300" s="1" t="s">
        <v>0</v>
      </c>
      <c r="B300" s="35" t="s">
        <v>0</v>
      </c>
      <c r="C300" s="34" t="s">
        <v>438</v>
      </c>
      <c r="D300" s="17">
        <v>7031</v>
      </c>
      <c r="E300" s="17">
        <v>9465</v>
      </c>
      <c r="F300" s="28">
        <v>74.3</v>
      </c>
      <c r="G300" s="28">
        <v>50</v>
      </c>
      <c r="H300" s="28">
        <v>96.4</v>
      </c>
    </row>
    <row r="301" spans="1:8" ht="12" customHeight="1" x14ac:dyDescent="0.2">
      <c r="A301" s="1" t="s">
        <v>0</v>
      </c>
      <c r="B301" s="35" t="s">
        <v>0</v>
      </c>
      <c r="C301" s="34" t="s">
        <v>439</v>
      </c>
      <c r="D301" s="17">
        <v>5938</v>
      </c>
      <c r="E301" s="17">
        <v>8754</v>
      </c>
      <c r="F301" s="28">
        <v>67.8</v>
      </c>
      <c r="G301" s="28">
        <v>38.9</v>
      </c>
      <c r="H301" s="28">
        <v>96.9</v>
      </c>
    </row>
    <row r="302" spans="1:8" ht="12" customHeight="1" x14ac:dyDescent="0.2">
      <c r="A302" s="1" t="s">
        <v>0</v>
      </c>
      <c r="B302" s="35" t="s">
        <v>363</v>
      </c>
      <c r="C302" s="34" t="s">
        <v>364</v>
      </c>
      <c r="D302" s="17">
        <v>694</v>
      </c>
      <c r="E302" s="17">
        <v>6531</v>
      </c>
      <c r="F302" s="28">
        <v>10.6</v>
      </c>
      <c r="G302" s="30" t="s">
        <v>291</v>
      </c>
      <c r="H302" s="28">
        <v>14.9</v>
      </c>
    </row>
    <row r="303" spans="1:8" ht="12" customHeight="1" x14ac:dyDescent="0.2">
      <c r="A303" s="1" t="s">
        <v>0</v>
      </c>
      <c r="B303" s="35" t="s">
        <v>0</v>
      </c>
      <c r="C303" s="34" t="s">
        <v>365</v>
      </c>
      <c r="D303" s="17">
        <v>5705</v>
      </c>
      <c r="E303" s="17">
        <v>6531</v>
      </c>
      <c r="F303" s="28">
        <v>87.4</v>
      </c>
      <c r="G303" s="28">
        <v>83.3</v>
      </c>
      <c r="H303" s="28">
        <v>100</v>
      </c>
    </row>
    <row r="304" spans="1:8" ht="12" customHeight="1" x14ac:dyDescent="0.2">
      <c r="A304" s="1" t="s">
        <v>0</v>
      </c>
      <c r="B304" s="35" t="s">
        <v>0</v>
      </c>
      <c r="C304" s="34" t="s">
        <v>366</v>
      </c>
      <c r="D304" s="17">
        <v>132</v>
      </c>
      <c r="E304" s="17">
        <v>6531</v>
      </c>
      <c r="F304" s="28">
        <v>2</v>
      </c>
      <c r="G304" s="30" t="s">
        <v>291</v>
      </c>
      <c r="H304" s="28">
        <v>2</v>
      </c>
    </row>
    <row r="305" spans="1:8" ht="12" customHeight="1" x14ac:dyDescent="0.2">
      <c r="A305" s="1" t="s">
        <v>0</v>
      </c>
      <c r="B305" s="35" t="s">
        <v>367</v>
      </c>
      <c r="C305" s="34" t="s">
        <v>368</v>
      </c>
      <c r="D305" s="17">
        <v>2637</v>
      </c>
      <c r="E305" s="17">
        <v>5672</v>
      </c>
      <c r="F305" s="28">
        <v>46.5</v>
      </c>
      <c r="G305" s="28">
        <v>33.299999999999997</v>
      </c>
      <c r="H305" s="28">
        <v>66.7</v>
      </c>
    </row>
    <row r="306" spans="1:8" ht="12" customHeight="1" x14ac:dyDescent="0.2">
      <c r="A306" s="1" t="s">
        <v>0</v>
      </c>
      <c r="B306" s="35" t="s">
        <v>0</v>
      </c>
      <c r="C306" s="34" t="s">
        <v>369</v>
      </c>
      <c r="D306" s="17">
        <v>939</v>
      </c>
      <c r="E306" s="17">
        <v>5672</v>
      </c>
      <c r="F306" s="28">
        <v>16.600000000000001</v>
      </c>
      <c r="G306" s="30" t="s">
        <v>291</v>
      </c>
      <c r="H306" s="28">
        <v>25</v>
      </c>
    </row>
    <row r="307" spans="1:8" ht="12" customHeight="1" x14ac:dyDescent="0.2">
      <c r="A307" s="1" t="s">
        <v>0</v>
      </c>
      <c r="B307" s="35" t="s">
        <v>0</v>
      </c>
      <c r="C307" s="34" t="s">
        <v>370</v>
      </c>
      <c r="D307" s="17">
        <v>2096</v>
      </c>
      <c r="E307" s="17">
        <v>5672</v>
      </c>
      <c r="F307" s="28">
        <v>37</v>
      </c>
      <c r="G307" s="28">
        <v>16.7</v>
      </c>
      <c r="H307" s="28">
        <v>46.3</v>
      </c>
    </row>
    <row r="308" spans="1:8" ht="12" customHeight="1" x14ac:dyDescent="0.2">
      <c r="A308" s="1" t="s">
        <v>0</v>
      </c>
      <c r="B308" s="33" t="s">
        <v>371</v>
      </c>
      <c r="C308" s="34" t="s">
        <v>354</v>
      </c>
      <c r="D308" s="17" t="s">
        <v>355</v>
      </c>
      <c r="E308" s="17" t="s">
        <v>355</v>
      </c>
      <c r="F308" s="30" t="s">
        <v>341</v>
      </c>
      <c r="G308" s="30" t="s">
        <v>341</v>
      </c>
      <c r="H308" s="30" t="s">
        <v>341</v>
      </c>
    </row>
    <row r="309" spans="1:8" ht="12" customHeight="1" x14ac:dyDescent="0.2">
      <c r="A309" s="1" t="s">
        <v>0</v>
      </c>
      <c r="B309" s="35" t="s">
        <v>372</v>
      </c>
      <c r="C309" s="34" t="s">
        <v>354</v>
      </c>
      <c r="D309" s="17">
        <v>194125</v>
      </c>
      <c r="E309" s="17">
        <v>240841</v>
      </c>
      <c r="F309" s="28">
        <v>80.599999999999994</v>
      </c>
      <c r="G309" s="28">
        <v>55.2</v>
      </c>
      <c r="H309" s="28">
        <v>93.7</v>
      </c>
    </row>
    <row r="310" spans="1:8" ht="12" customHeight="1" x14ac:dyDescent="0.2">
      <c r="A310" s="1" t="s">
        <v>0</v>
      </c>
      <c r="B310" s="35" t="s">
        <v>373</v>
      </c>
      <c r="C310" s="34" t="s">
        <v>354</v>
      </c>
      <c r="D310" s="17">
        <v>148666</v>
      </c>
      <c r="E310" s="17">
        <v>238654</v>
      </c>
      <c r="F310" s="28">
        <v>62.3</v>
      </c>
      <c r="G310" s="28">
        <v>41.3</v>
      </c>
      <c r="H310" s="28">
        <v>69.2</v>
      </c>
    </row>
    <row r="311" spans="1:8" ht="12" customHeight="1" x14ac:dyDescent="0.2">
      <c r="A311" s="1" t="s">
        <v>0</v>
      </c>
      <c r="B311" s="35" t="s">
        <v>374</v>
      </c>
      <c r="C311" s="34" t="s">
        <v>440</v>
      </c>
      <c r="D311" s="17">
        <v>99390</v>
      </c>
      <c r="E311" s="17">
        <v>93664.5</v>
      </c>
      <c r="F311" s="28">
        <v>106.1</v>
      </c>
      <c r="G311" s="28">
        <v>63.1</v>
      </c>
      <c r="H311" s="28">
        <v>119.8</v>
      </c>
    </row>
    <row r="312" spans="1:8" ht="12" customHeight="1" x14ac:dyDescent="0.2">
      <c r="A312" s="1" t="s">
        <v>0</v>
      </c>
      <c r="B312" s="35" t="s">
        <v>376</v>
      </c>
      <c r="C312" s="34" t="s">
        <v>354</v>
      </c>
      <c r="D312" s="17">
        <v>54888</v>
      </c>
      <c r="E312" s="17">
        <v>108286</v>
      </c>
      <c r="F312" s="28">
        <v>50.7</v>
      </c>
      <c r="G312" s="28">
        <v>36.6</v>
      </c>
      <c r="H312" s="28">
        <v>58.8</v>
      </c>
    </row>
    <row r="313" spans="1:8" ht="12" customHeight="1" x14ac:dyDescent="0.2">
      <c r="A313" s="1" t="s">
        <v>0</v>
      </c>
      <c r="B313" s="35" t="s">
        <v>377</v>
      </c>
      <c r="C313" s="34" t="s">
        <v>441</v>
      </c>
      <c r="D313" s="17">
        <v>28861</v>
      </c>
      <c r="E313" s="17">
        <v>110700</v>
      </c>
      <c r="F313" s="28">
        <v>26.1</v>
      </c>
      <c r="G313" s="28">
        <v>14.7</v>
      </c>
      <c r="H313" s="28">
        <v>32</v>
      </c>
    </row>
    <row r="314" spans="1:8" ht="12" customHeight="1" x14ac:dyDescent="0.2">
      <c r="A314" s="1" t="s">
        <v>0</v>
      </c>
      <c r="B314" s="35" t="s">
        <v>0</v>
      </c>
      <c r="C314" s="34" t="s">
        <v>442</v>
      </c>
      <c r="D314" s="17">
        <v>37309</v>
      </c>
      <c r="E314" s="17">
        <v>110700</v>
      </c>
      <c r="F314" s="28">
        <v>33.700000000000003</v>
      </c>
      <c r="G314" s="28">
        <v>20</v>
      </c>
      <c r="H314" s="28">
        <v>40.9</v>
      </c>
    </row>
    <row r="315" spans="1:8" ht="12" customHeight="1" x14ac:dyDescent="0.2">
      <c r="A315" s="1" t="s">
        <v>0</v>
      </c>
      <c r="B315" s="35" t="s">
        <v>0</v>
      </c>
      <c r="C315" s="34" t="s">
        <v>378</v>
      </c>
      <c r="D315" s="17">
        <v>46686</v>
      </c>
      <c r="E315" s="17">
        <v>110700</v>
      </c>
      <c r="F315" s="28">
        <v>42.2</v>
      </c>
      <c r="G315" s="28">
        <v>27.4</v>
      </c>
      <c r="H315" s="28">
        <v>50.9</v>
      </c>
    </row>
    <row r="316" spans="1:8" ht="12" customHeight="1" x14ac:dyDescent="0.2">
      <c r="A316" s="1" t="s">
        <v>0</v>
      </c>
      <c r="B316" s="35" t="s">
        <v>443</v>
      </c>
      <c r="C316" s="34" t="s">
        <v>354</v>
      </c>
      <c r="D316" s="17">
        <v>27119</v>
      </c>
      <c r="E316" s="17">
        <v>66087</v>
      </c>
      <c r="F316" s="28">
        <v>41</v>
      </c>
      <c r="G316" s="28">
        <v>31</v>
      </c>
      <c r="H316" s="28">
        <v>50.8</v>
      </c>
    </row>
    <row r="317" spans="1:8" ht="12" customHeight="1" x14ac:dyDescent="0.2">
      <c r="A317" s="1" t="s">
        <v>0</v>
      </c>
      <c r="B317" s="35" t="s">
        <v>381</v>
      </c>
      <c r="C317" s="34" t="s">
        <v>368</v>
      </c>
      <c r="D317" s="17">
        <v>100172</v>
      </c>
      <c r="E317" s="17">
        <v>194125</v>
      </c>
      <c r="F317" s="28">
        <v>51.6</v>
      </c>
      <c r="G317" s="28">
        <v>46.3</v>
      </c>
      <c r="H317" s="28">
        <v>58.7</v>
      </c>
    </row>
    <row r="318" spans="1:8" ht="12" customHeight="1" x14ac:dyDescent="0.2">
      <c r="A318" s="1" t="s">
        <v>0</v>
      </c>
      <c r="B318" s="35" t="s">
        <v>0</v>
      </c>
      <c r="C318" s="34" t="s">
        <v>369</v>
      </c>
      <c r="D318" s="17">
        <v>30274</v>
      </c>
      <c r="E318" s="17">
        <v>194125</v>
      </c>
      <c r="F318" s="28">
        <v>15.6</v>
      </c>
      <c r="G318" s="28">
        <v>11.8</v>
      </c>
      <c r="H318" s="28">
        <v>18.5</v>
      </c>
    </row>
    <row r="319" spans="1:8" ht="12" customHeight="1" x14ac:dyDescent="0.2">
      <c r="A319" s="1" t="s">
        <v>0</v>
      </c>
      <c r="B319" s="35" t="s">
        <v>0</v>
      </c>
      <c r="C319" s="34" t="s">
        <v>370</v>
      </c>
      <c r="D319" s="17">
        <v>63679</v>
      </c>
      <c r="E319" s="17">
        <v>194125</v>
      </c>
      <c r="F319" s="28">
        <v>32.799999999999997</v>
      </c>
      <c r="G319" s="28">
        <v>26.9</v>
      </c>
      <c r="H319" s="28">
        <v>36.6</v>
      </c>
    </row>
    <row r="320" spans="1:8" ht="12" customHeight="1" x14ac:dyDescent="0.2">
      <c r="A320" s="1" t="s">
        <v>0</v>
      </c>
      <c r="B320" s="35" t="s">
        <v>382</v>
      </c>
      <c r="C320" s="34" t="s">
        <v>392</v>
      </c>
      <c r="D320" s="17">
        <v>72256</v>
      </c>
      <c r="E320" s="17">
        <v>266896</v>
      </c>
      <c r="F320" s="28">
        <v>27.1</v>
      </c>
      <c r="G320" s="28">
        <v>24.8</v>
      </c>
      <c r="H320" s="28">
        <v>29.3</v>
      </c>
    </row>
    <row r="321" spans="1:8" ht="12" customHeight="1" x14ac:dyDescent="0.2">
      <c r="A321" s="1" t="s">
        <v>0</v>
      </c>
      <c r="B321" s="35" t="s">
        <v>0</v>
      </c>
      <c r="C321" s="34" t="s">
        <v>393</v>
      </c>
      <c r="D321" s="17">
        <v>119280</v>
      </c>
      <c r="E321" s="17">
        <v>266896</v>
      </c>
      <c r="F321" s="28">
        <v>44.7</v>
      </c>
      <c r="G321" s="28">
        <v>38.6</v>
      </c>
      <c r="H321" s="28">
        <v>51.6</v>
      </c>
    </row>
    <row r="322" spans="1:8" ht="12" customHeight="1" x14ac:dyDescent="0.2">
      <c r="A322" s="1" t="s">
        <v>0</v>
      </c>
      <c r="B322" s="35" t="s">
        <v>394</v>
      </c>
      <c r="C322" s="34" t="s">
        <v>395</v>
      </c>
      <c r="D322" s="17">
        <v>39467</v>
      </c>
      <c r="E322" s="17">
        <v>84249</v>
      </c>
      <c r="F322" s="28">
        <v>46.8</v>
      </c>
      <c r="G322" s="28">
        <v>44.4</v>
      </c>
      <c r="H322" s="28">
        <v>71.599999999999994</v>
      </c>
    </row>
    <row r="323" spans="1:8" ht="12" customHeight="1" x14ac:dyDescent="0.2">
      <c r="A323" s="1" t="s">
        <v>0</v>
      </c>
      <c r="B323" s="35" t="s">
        <v>0</v>
      </c>
      <c r="C323" s="34" t="s">
        <v>396</v>
      </c>
      <c r="D323" s="17">
        <v>44782</v>
      </c>
      <c r="E323" s="17">
        <v>84249</v>
      </c>
      <c r="F323" s="28">
        <v>53.2</v>
      </c>
      <c r="G323" s="28">
        <v>28.4</v>
      </c>
      <c r="H323" s="28">
        <v>55.6</v>
      </c>
    </row>
    <row r="324" spans="1:8" ht="12" customHeight="1" x14ac:dyDescent="0.2">
      <c r="A324" s="1" t="s">
        <v>0</v>
      </c>
      <c r="B324" s="35" t="s">
        <v>397</v>
      </c>
      <c r="C324" s="34" t="s">
        <v>364</v>
      </c>
      <c r="D324" s="17">
        <v>8872</v>
      </c>
      <c r="E324" s="17">
        <v>14905</v>
      </c>
      <c r="F324" s="28">
        <v>59.5</v>
      </c>
      <c r="G324" s="28">
        <v>49.9</v>
      </c>
      <c r="H324" s="28">
        <v>66.7</v>
      </c>
    </row>
    <row r="325" spans="1:8" ht="12" customHeight="1" x14ac:dyDescent="0.2">
      <c r="A325" s="1" t="s">
        <v>0</v>
      </c>
      <c r="B325" s="35" t="s">
        <v>0</v>
      </c>
      <c r="C325" s="34" t="s">
        <v>398</v>
      </c>
      <c r="D325" s="17">
        <v>876</v>
      </c>
      <c r="E325" s="17">
        <v>14905</v>
      </c>
      <c r="F325" s="28">
        <v>5.9</v>
      </c>
      <c r="G325" s="28">
        <v>3.7</v>
      </c>
      <c r="H325" s="28">
        <v>9.6</v>
      </c>
    </row>
    <row r="326" spans="1:8" ht="12" customHeight="1" x14ac:dyDescent="0.2">
      <c r="A326" s="1" t="s">
        <v>0</v>
      </c>
      <c r="B326" s="35" t="s">
        <v>0</v>
      </c>
      <c r="C326" s="34" t="s">
        <v>366</v>
      </c>
      <c r="D326" s="17">
        <v>5157</v>
      </c>
      <c r="E326" s="17">
        <v>14905</v>
      </c>
      <c r="F326" s="28">
        <v>34.6</v>
      </c>
      <c r="G326" s="28">
        <v>23.7</v>
      </c>
      <c r="H326" s="28">
        <v>42.3</v>
      </c>
    </row>
    <row r="327" spans="1:8" ht="12" customHeight="1" x14ac:dyDescent="0.2">
      <c r="A327" s="1" t="s">
        <v>0</v>
      </c>
      <c r="B327" s="33" t="s">
        <v>399</v>
      </c>
      <c r="C327" s="34" t="s">
        <v>354</v>
      </c>
      <c r="D327" s="17" t="s">
        <v>355</v>
      </c>
      <c r="E327" s="17" t="s">
        <v>355</v>
      </c>
      <c r="F327" s="30" t="s">
        <v>341</v>
      </c>
      <c r="G327" s="30" t="s">
        <v>341</v>
      </c>
      <c r="H327" s="30" t="s">
        <v>341</v>
      </c>
    </row>
    <row r="328" spans="1:8" ht="12" customHeight="1" x14ac:dyDescent="0.2">
      <c r="A328" s="1" t="s">
        <v>0</v>
      </c>
      <c r="B328" s="35" t="s">
        <v>444</v>
      </c>
      <c r="C328" s="34" t="s">
        <v>354</v>
      </c>
      <c r="D328" s="17">
        <v>24808</v>
      </c>
      <c r="E328" s="17">
        <v>44511</v>
      </c>
      <c r="F328" s="28">
        <v>55.7</v>
      </c>
      <c r="G328" s="28">
        <v>36.9</v>
      </c>
      <c r="H328" s="28">
        <v>63.2</v>
      </c>
    </row>
    <row r="329" spans="1:8" ht="12" customHeight="1" x14ac:dyDescent="0.2">
      <c r="A329" s="1" t="s">
        <v>0</v>
      </c>
      <c r="B329" s="35" t="s">
        <v>445</v>
      </c>
      <c r="C329" s="34" t="s">
        <v>354</v>
      </c>
      <c r="D329" s="17">
        <v>23531</v>
      </c>
      <c r="E329" s="17">
        <v>44511</v>
      </c>
      <c r="F329" s="28">
        <v>52.9</v>
      </c>
      <c r="G329" s="28">
        <v>35.299999999999997</v>
      </c>
      <c r="H329" s="28">
        <v>60</v>
      </c>
    </row>
    <row r="330" spans="1:8" ht="12" customHeight="1" x14ac:dyDescent="0.2">
      <c r="A330" s="1" t="s">
        <v>0</v>
      </c>
      <c r="B330" s="35" t="s">
        <v>402</v>
      </c>
      <c r="C330" s="34" t="s">
        <v>354</v>
      </c>
      <c r="D330" s="17">
        <v>29660</v>
      </c>
      <c r="E330" s="17">
        <v>44638</v>
      </c>
      <c r="F330" s="28">
        <v>66.400000000000006</v>
      </c>
      <c r="G330" s="28">
        <v>51.7</v>
      </c>
      <c r="H330" s="28">
        <v>75</v>
      </c>
    </row>
    <row r="331" spans="1:8" ht="12" customHeight="1" x14ac:dyDescent="0.2">
      <c r="A331" s="1" t="s">
        <v>0</v>
      </c>
      <c r="B331" s="35" t="s">
        <v>403</v>
      </c>
      <c r="C331" s="34" t="s">
        <v>404</v>
      </c>
      <c r="D331" s="17">
        <v>22324</v>
      </c>
      <c r="E331" s="17">
        <v>44638</v>
      </c>
      <c r="F331" s="28">
        <v>50</v>
      </c>
      <c r="G331" s="28">
        <v>40</v>
      </c>
      <c r="H331" s="28">
        <v>58.7</v>
      </c>
    </row>
    <row r="332" spans="1:8" ht="12" customHeight="1" x14ac:dyDescent="0.2">
      <c r="A332" s="1" t="s">
        <v>0</v>
      </c>
      <c r="B332" s="35" t="s">
        <v>0</v>
      </c>
      <c r="C332" s="34" t="s">
        <v>405</v>
      </c>
      <c r="D332" s="17">
        <v>30027</v>
      </c>
      <c r="E332" s="17">
        <v>44638</v>
      </c>
      <c r="F332" s="28">
        <v>67.3</v>
      </c>
      <c r="G332" s="28">
        <v>53.3</v>
      </c>
      <c r="H332" s="28">
        <v>75.5</v>
      </c>
    </row>
    <row r="333" spans="1:8" ht="12" customHeight="1" x14ac:dyDescent="0.2">
      <c r="A333" s="1" t="s">
        <v>0</v>
      </c>
      <c r="B333" s="35" t="s">
        <v>406</v>
      </c>
      <c r="C333" s="34" t="s">
        <v>407</v>
      </c>
      <c r="D333" s="17">
        <v>28265</v>
      </c>
      <c r="E333" s="17">
        <v>43838</v>
      </c>
      <c r="F333" s="28">
        <v>64.5</v>
      </c>
      <c r="G333" s="28">
        <v>49.3</v>
      </c>
      <c r="H333" s="28">
        <v>71.400000000000006</v>
      </c>
    </row>
    <row r="334" spans="1:8" ht="12" customHeight="1" x14ac:dyDescent="0.2">
      <c r="A334" s="1" t="s">
        <v>0</v>
      </c>
      <c r="B334" s="35" t="s">
        <v>0</v>
      </c>
      <c r="C334" s="34" t="s">
        <v>408</v>
      </c>
      <c r="D334" s="17">
        <v>13083</v>
      </c>
      <c r="E334" s="17">
        <v>20770</v>
      </c>
      <c r="F334" s="28">
        <v>63</v>
      </c>
      <c r="G334" s="28">
        <v>43.3</v>
      </c>
      <c r="H334" s="28">
        <v>69.099999999999994</v>
      </c>
    </row>
    <row r="335" spans="1:8" ht="12" customHeight="1" x14ac:dyDescent="0.2">
      <c r="A335" s="1" t="s">
        <v>0</v>
      </c>
      <c r="B335" s="35" t="s">
        <v>446</v>
      </c>
      <c r="C335" s="34" t="s">
        <v>407</v>
      </c>
      <c r="D335" s="17">
        <v>7040</v>
      </c>
      <c r="E335" s="17">
        <v>17469</v>
      </c>
      <c r="F335" s="28">
        <v>40.299999999999997</v>
      </c>
      <c r="G335" s="28">
        <v>25.6</v>
      </c>
      <c r="H335" s="28">
        <v>48.7</v>
      </c>
    </row>
    <row r="336" spans="1:8" ht="12" customHeight="1" x14ac:dyDescent="0.2">
      <c r="A336" s="1" t="s">
        <v>0</v>
      </c>
      <c r="B336" s="35" t="s">
        <v>0</v>
      </c>
      <c r="C336" s="34" t="s">
        <v>447</v>
      </c>
      <c r="D336" s="17">
        <v>1003</v>
      </c>
      <c r="E336" s="17">
        <v>2273</v>
      </c>
      <c r="F336" s="28">
        <v>44.1</v>
      </c>
      <c r="G336" s="28">
        <v>24.4</v>
      </c>
      <c r="H336" s="28">
        <v>57.1</v>
      </c>
    </row>
    <row r="337" spans="1:8" ht="12" customHeight="1" x14ac:dyDescent="0.2">
      <c r="A337" s="1" t="s">
        <v>0</v>
      </c>
      <c r="B337" s="35" t="s">
        <v>448</v>
      </c>
      <c r="C337" s="34" t="s">
        <v>354</v>
      </c>
      <c r="D337" s="17">
        <v>12301</v>
      </c>
      <c r="E337" s="17">
        <v>29660</v>
      </c>
      <c r="F337" s="28">
        <v>41.5</v>
      </c>
      <c r="G337" s="28">
        <v>35</v>
      </c>
      <c r="H337" s="28">
        <v>47.8</v>
      </c>
    </row>
    <row r="338" spans="1:8" ht="12" customHeight="1" x14ac:dyDescent="0.2">
      <c r="A338" s="1" t="s">
        <v>0</v>
      </c>
      <c r="B338" s="35" t="s">
        <v>410</v>
      </c>
      <c r="C338" s="34" t="s">
        <v>411</v>
      </c>
      <c r="D338" s="17">
        <v>8483</v>
      </c>
      <c r="E338" s="17">
        <v>22324</v>
      </c>
      <c r="F338" s="28">
        <v>38</v>
      </c>
      <c r="G338" s="28">
        <v>30</v>
      </c>
      <c r="H338" s="28">
        <v>45.8</v>
      </c>
    </row>
    <row r="339" spans="1:8" ht="12" customHeight="1" x14ac:dyDescent="0.2">
      <c r="A339" s="1" t="s">
        <v>0</v>
      </c>
      <c r="B339" s="35" t="s">
        <v>412</v>
      </c>
      <c r="C339" s="34" t="s">
        <v>413</v>
      </c>
      <c r="D339" s="17" t="s">
        <v>355</v>
      </c>
      <c r="E339" s="17" t="s">
        <v>355</v>
      </c>
      <c r="F339" s="30" t="s">
        <v>341</v>
      </c>
      <c r="G339" s="30" t="s">
        <v>341</v>
      </c>
      <c r="H339" s="30" t="s">
        <v>341</v>
      </c>
    </row>
    <row r="340" spans="1:8" ht="12" customHeight="1" x14ac:dyDescent="0.2">
      <c r="A340" s="1" t="s">
        <v>0</v>
      </c>
      <c r="B340" s="35" t="s">
        <v>0</v>
      </c>
      <c r="C340" s="34" t="s">
        <v>414</v>
      </c>
      <c r="D340" s="17">
        <v>1092</v>
      </c>
      <c r="E340" s="17">
        <v>25429</v>
      </c>
      <c r="F340" s="28">
        <v>4.3</v>
      </c>
      <c r="G340" s="30" t="s">
        <v>291</v>
      </c>
      <c r="H340" s="28">
        <v>4.2</v>
      </c>
    </row>
    <row r="341" spans="1:8" ht="12" customHeight="1" x14ac:dyDescent="0.2">
      <c r="A341" s="1" t="s">
        <v>0</v>
      </c>
      <c r="B341" s="35" t="s">
        <v>0</v>
      </c>
      <c r="C341" s="34" t="s">
        <v>415</v>
      </c>
      <c r="D341" s="17">
        <v>710</v>
      </c>
      <c r="E341" s="17">
        <v>25429</v>
      </c>
      <c r="F341" s="28">
        <v>2.8</v>
      </c>
      <c r="G341" s="30" t="s">
        <v>291</v>
      </c>
      <c r="H341" s="28">
        <v>4.3</v>
      </c>
    </row>
    <row r="342" spans="1:8" ht="12" customHeight="1" x14ac:dyDescent="0.2">
      <c r="A342" s="1" t="s">
        <v>0</v>
      </c>
      <c r="B342" s="35" t="s">
        <v>0</v>
      </c>
      <c r="C342" s="34" t="s">
        <v>416</v>
      </c>
      <c r="D342" s="17">
        <v>1194</v>
      </c>
      <c r="E342" s="17">
        <v>25429</v>
      </c>
      <c r="F342" s="28">
        <v>4.7</v>
      </c>
      <c r="G342" s="28">
        <v>2.2999999999999998</v>
      </c>
      <c r="H342" s="28">
        <v>6.9</v>
      </c>
    </row>
    <row r="343" spans="1:8" ht="12" customHeight="1" x14ac:dyDescent="0.2">
      <c r="A343" s="1" t="s">
        <v>0</v>
      </c>
      <c r="B343" s="35" t="s">
        <v>0</v>
      </c>
      <c r="C343" s="34" t="s">
        <v>417</v>
      </c>
      <c r="D343" s="17">
        <v>2034</v>
      </c>
      <c r="E343" s="17">
        <v>25429</v>
      </c>
      <c r="F343" s="28">
        <v>8</v>
      </c>
      <c r="G343" s="28">
        <v>5.7</v>
      </c>
      <c r="H343" s="28">
        <v>11.7</v>
      </c>
    </row>
    <row r="344" spans="1:8" ht="12" customHeight="1" x14ac:dyDescent="0.2">
      <c r="A344" s="1" t="s">
        <v>0</v>
      </c>
      <c r="B344" s="35" t="s">
        <v>0</v>
      </c>
      <c r="C344" s="34" t="s">
        <v>418</v>
      </c>
      <c r="D344" s="17">
        <v>8500</v>
      </c>
      <c r="E344" s="17">
        <v>25429</v>
      </c>
      <c r="F344" s="28">
        <v>33.4</v>
      </c>
      <c r="G344" s="28">
        <v>29.2</v>
      </c>
      <c r="H344" s="28">
        <v>60.4</v>
      </c>
    </row>
    <row r="345" spans="1:8" ht="12" customHeight="1" x14ac:dyDescent="0.2">
      <c r="A345" s="1" t="s">
        <v>0</v>
      </c>
      <c r="B345" s="35" t="s">
        <v>0</v>
      </c>
      <c r="C345" s="34" t="s">
        <v>419</v>
      </c>
      <c r="D345" s="17">
        <v>11899</v>
      </c>
      <c r="E345" s="17">
        <v>25429</v>
      </c>
      <c r="F345" s="28">
        <v>46.8</v>
      </c>
      <c r="G345" s="28">
        <v>5.7</v>
      </c>
      <c r="H345" s="28">
        <v>51.9</v>
      </c>
    </row>
    <row r="346" spans="1:8" ht="12" customHeight="1" x14ac:dyDescent="0.2">
      <c r="A346" s="1" t="s">
        <v>0</v>
      </c>
      <c r="B346" s="33" t="s">
        <v>420</v>
      </c>
      <c r="C346" s="34" t="s">
        <v>421</v>
      </c>
      <c r="D346" s="17" t="s">
        <v>355</v>
      </c>
      <c r="E346" s="17" t="s">
        <v>355</v>
      </c>
      <c r="F346" s="30" t="s">
        <v>341</v>
      </c>
      <c r="G346" s="30" t="s">
        <v>341</v>
      </c>
      <c r="H346" s="30" t="s">
        <v>341</v>
      </c>
    </row>
    <row r="347" spans="1:8" ht="12" customHeight="1" x14ac:dyDescent="0.2">
      <c r="A347" s="1" t="s">
        <v>0</v>
      </c>
      <c r="B347" s="35" t="s">
        <v>0</v>
      </c>
      <c r="C347" s="34" t="s">
        <v>414</v>
      </c>
      <c r="D347" s="17">
        <v>590</v>
      </c>
      <c r="E347" s="17">
        <v>13083</v>
      </c>
      <c r="F347" s="28">
        <v>4.5</v>
      </c>
      <c r="G347" s="30" t="s">
        <v>291</v>
      </c>
      <c r="H347" s="28">
        <v>5.6</v>
      </c>
    </row>
    <row r="348" spans="1:8" ht="12" customHeight="1" x14ac:dyDescent="0.2">
      <c r="A348" s="1" t="s">
        <v>0</v>
      </c>
      <c r="B348" s="35" t="s">
        <v>0</v>
      </c>
      <c r="C348" s="34" t="s">
        <v>415</v>
      </c>
      <c r="D348" s="17">
        <v>418</v>
      </c>
      <c r="E348" s="17">
        <v>13083</v>
      </c>
      <c r="F348" s="28">
        <v>3.2</v>
      </c>
      <c r="G348" s="30" t="s">
        <v>291</v>
      </c>
      <c r="H348" s="28">
        <v>4.7</v>
      </c>
    </row>
    <row r="349" spans="1:8" ht="12" customHeight="1" x14ac:dyDescent="0.2">
      <c r="A349" s="1" t="s">
        <v>0</v>
      </c>
      <c r="B349" s="35" t="s">
        <v>0</v>
      </c>
      <c r="C349" s="34" t="s">
        <v>416</v>
      </c>
      <c r="D349" s="17">
        <v>756</v>
      </c>
      <c r="E349" s="17">
        <v>13083</v>
      </c>
      <c r="F349" s="28">
        <v>5.8</v>
      </c>
      <c r="G349" s="30" t="s">
        <v>291</v>
      </c>
      <c r="H349" s="28">
        <v>9.1</v>
      </c>
    </row>
    <row r="350" spans="1:8" ht="12" customHeight="1" x14ac:dyDescent="0.2">
      <c r="A350" s="1" t="s">
        <v>0</v>
      </c>
      <c r="B350" s="35" t="s">
        <v>0</v>
      </c>
      <c r="C350" s="34" t="s">
        <v>417</v>
      </c>
      <c r="D350" s="17">
        <v>1232</v>
      </c>
      <c r="E350" s="17">
        <v>13083</v>
      </c>
      <c r="F350" s="28">
        <v>9.4</v>
      </c>
      <c r="G350" s="28">
        <v>4.4000000000000004</v>
      </c>
      <c r="H350" s="28">
        <v>13.4</v>
      </c>
    </row>
    <row r="351" spans="1:8" ht="12" customHeight="1" x14ac:dyDescent="0.2">
      <c r="A351" s="1" t="s">
        <v>0</v>
      </c>
      <c r="B351" s="35" t="s">
        <v>0</v>
      </c>
      <c r="C351" s="34" t="s">
        <v>418</v>
      </c>
      <c r="D351" s="17">
        <v>4985</v>
      </c>
      <c r="E351" s="17">
        <v>13083</v>
      </c>
      <c r="F351" s="28">
        <v>38.1</v>
      </c>
      <c r="G351" s="28">
        <v>30</v>
      </c>
      <c r="H351" s="28">
        <v>50</v>
      </c>
    </row>
    <row r="352" spans="1:8" ht="12" customHeight="1" x14ac:dyDescent="0.2">
      <c r="A352" s="1" t="s">
        <v>0</v>
      </c>
      <c r="B352" s="35" t="s">
        <v>0</v>
      </c>
      <c r="C352" s="34" t="s">
        <v>419</v>
      </c>
      <c r="D352" s="17">
        <v>5102</v>
      </c>
      <c r="E352" s="17">
        <v>13083</v>
      </c>
      <c r="F352" s="28">
        <v>39</v>
      </c>
      <c r="G352" s="28">
        <v>25.3</v>
      </c>
      <c r="H352" s="28">
        <v>44.9</v>
      </c>
    </row>
    <row r="353" spans="1:8" ht="12" customHeight="1" x14ac:dyDescent="0.2">
      <c r="A353" s="1" t="s">
        <v>0</v>
      </c>
      <c r="B353" s="33" t="s">
        <v>422</v>
      </c>
      <c r="C353" s="34" t="s">
        <v>423</v>
      </c>
      <c r="D353" s="17" t="s">
        <v>355</v>
      </c>
      <c r="E353" s="17" t="s">
        <v>355</v>
      </c>
      <c r="F353" s="30" t="s">
        <v>341</v>
      </c>
      <c r="G353" s="30" t="s">
        <v>341</v>
      </c>
      <c r="H353" s="30" t="s">
        <v>341</v>
      </c>
    </row>
    <row r="354" spans="1:8" ht="12" customHeight="1" x14ac:dyDescent="0.2">
      <c r="A354" s="1" t="s">
        <v>0</v>
      </c>
      <c r="B354" s="35" t="s">
        <v>0</v>
      </c>
      <c r="C354" s="36" t="s">
        <v>424</v>
      </c>
      <c r="D354" s="17">
        <v>10121</v>
      </c>
      <c r="E354" s="17">
        <v>22873</v>
      </c>
      <c r="F354" s="28">
        <v>44.2</v>
      </c>
      <c r="G354" s="28">
        <v>31.1</v>
      </c>
      <c r="H354" s="28">
        <v>54.2</v>
      </c>
    </row>
    <row r="355" spans="1:8" ht="12" customHeight="1" x14ac:dyDescent="0.2">
      <c r="A355" s="1" t="s">
        <v>0</v>
      </c>
      <c r="B355" s="35" t="s">
        <v>0</v>
      </c>
      <c r="C355" s="7" t="s">
        <v>425</v>
      </c>
      <c r="D355" s="17">
        <v>7441</v>
      </c>
      <c r="E355" s="17">
        <v>22873</v>
      </c>
      <c r="F355" s="28">
        <v>32.5</v>
      </c>
      <c r="G355" s="28">
        <v>28.6</v>
      </c>
      <c r="H355" s="28">
        <v>38</v>
      </c>
    </row>
    <row r="356" spans="1:8" ht="12" customHeight="1" x14ac:dyDescent="0.2">
      <c r="A356" s="23" t="s">
        <v>0</v>
      </c>
      <c r="B356" s="27" t="s">
        <v>0</v>
      </c>
      <c r="C356" s="37" t="s">
        <v>426</v>
      </c>
      <c r="D356" s="24">
        <v>5311</v>
      </c>
      <c r="E356" s="24">
        <v>22873</v>
      </c>
      <c r="F356" s="41">
        <v>23.2</v>
      </c>
      <c r="G356" s="41">
        <v>13.1</v>
      </c>
      <c r="H356" s="41">
        <v>32.700000000000003</v>
      </c>
    </row>
    <row r="357" spans="1:8" ht="12" customHeight="1" x14ac:dyDescent="0.2">
      <c r="A357" s="40" t="s">
        <v>454</v>
      </c>
      <c r="B357" s="33" t="s">
        <v>353</v>
      </c>
      <c r="C357" s="34" t="s">
        <v>354</v>
      </c>
      <c r="D357" s="17" t="s">
        <v>355</v>
      </c>
      <c r="E357" s="17" t="s">
        <v>355</v>
      </c>
      <c r="F357" s="30" t="s">
        <v>341</v>
      </c>
      <c r="G357" s="30" t="s">
        <v>341</v>
      </c>
      <c r="H357" s="30" t="s">
        <v>341</v>
      </c>
    </row>
    <row r="358" spans="1:8" ht="12" customHeight="1" x14ac:dyDescent="0.2">
      <c r="A358" s="1" t="s">
        <v>0</v>
      </c>
      <c r="B358" s="35" t="s">
        <v>356</v>
      </c>
      <c r="C358" s="34" t="s">
        <v>434</v>
      </c>
      <c r="D358" s="17">
        <v>2698</v>
      </c>
      <c r="E358" s="17">
        <v>6503</v>
      </c>
      <c r="F358" s="28">
        <v>41.5</v>
      </c>
      <c r="G358" s="28">
        <v>15</v>
      </c>
      <c r="H358" s="28">
        <v>47.7</v>
      </c>
    </row>
    <row r="359" spans="1:8" ht="12" customHeight="1" x14ac:dyDescent="0.2">
      <c r="A359" s="1" t="s">
        <v>0</v>
      </c>
      <c r="B359" s="35" t="s">
        <v>359</v>
      </c>
      <c r="C359" s="34" t="s">
        <v>354</v>
      </c>
      <c r="D359" s="17">
        <v>6102</v>
      </c>
      <c r="E359" s="17">
        <v>7835</v>
      </c>
      <c r="F359" s="28">
        <v>77.900000000000006</v>
      </c>
      <c r="G359" s="28">
        <v>35.299999999999997</v>
      </c>
      <c r="H359" s="28">
        <v>95.7</v>
      </c>
    </row>
    <row r="360" spans="1:8" ht="12" customHeight="1" x14ac:dyDescent="0.2">
      <c r="A360" s="1" t="s">
        <v>0</v>
      </c>
      <c r="B360" s="35" t="s">
        <v>360</v>
      </c>
      <c r="C360" s="34" t="s">
        <v>435</v>
      </c>
      <c r="D360" s="17">
        <v>12821</v>
      </c>
      <c r="E360" s="17">
        <v>18739</v>
      </c>
      <c r="F360" s="28">
        <v>68.400000000000006</v>
      </c>
      <c r="G360" s="28">
        <v>35.4</v>
      </c>
      <c r="H360" s="28">
        <v>81.400000000000006</v>
      </c>
    </row>
    <row r="361" spans="1:8" ht="12" customHeight="1" x14ac:dyDescent="0.2">
      <c r="A361" s="1" t="s">
        <v>0</v>
      </c>
      <c r="B361" s="35" t="s">
        <v>436</v>
      </c>
      <c r="C361" s="34" t="s">
        <v>437</v>
      </c>
      <c r="D361" s="17">
        <v>6090</v>
      </c>
      <c r="E361" s="17">
        <v>8539</v>
      </c>
      <c r="F361" s="28">
        <v>71.3</v>
      </c>
      <c r="G361" s="28">
        <v>57.1</v>
      </c>
      <c r="H361" s="28">
        <v>95.5</v>
      </c>
    </row>
    <row r="362" spans="1:8" ht="12" customHeight="1" x14ac:dyDescent="0.2">
      <c r="A362" s="1" t="s">
        <v>0</v>
      </c>
      <c r="B362" s="35" t="s">
        <v>0</v>
      </c>
      <c r="C362" s="34" t="s">
        <v>438</v>
      </c>
      <c r="D362" s="17">
        <v>6620</v>
      </c>
      <c r="E362" s="17">
        <v>8680</v>
      </c>
      <c r="F362" s="28">
        <v>76.3</v>
      </c>
      <c r="G362" s="28">
        <v>47.4</v>
      </c>
      <c r="H362" s="28">
        <v>97.8</v>
      </c>
    </row>
    <row r="363" spans="1:8" ht="12" customHeight="1" x14ac:dyDescent="0.2">
      <c r="A363" s="1" t="s">
        <v>0</v>
      </c>
      <c r="B363" s="35" t="s">
        <v>0</v>
      </c>
      <c r="C363" s="34" t="s">
        <v>439</v>
      </c>
      <c r="D363" s="17">
        <v>5766</v>
      </c>
      <c r="E363" s="17">
        <v>8259</v>
      </c>
      <c r="F363" s="28">
        <v>69.8</v>
      </c>
      <c r="G363" s="28">
        <v>43.9</v>
      </c>
      <c r="H363" s="28">
        <v>97.2</v>
      </c>
    </row>
    <row r="364" spans="1:8" ht="12" customHeight="1" x14ac:dyDescent="0.2">
      <c r="A364" s="1" t="s">
        <v>0</v>
      </c>
      <c r="B364" s="35" t="s">
        <v>363</v>
      </c>
      <c r="C364" s="34" t="s">
        <v>364</v>
      </c>
      <c r="D364" s="17">
        <v>665</v>
      </c>
      <c r="E364" s="17">
        <v>6003</v>
      </c>
      <c r="F364" s="28">
        <v>11.1</v>
      </c>
      <c r="G364" s="28">
        <v>3.2</v>
      </c>
      <c r="H364" s="28">
        <v>17</v>
      </c>
    </row>
    <row r="365" spans="1:8" ht="12" customHeight="1" x14ac:dyDescent="0.2">
      <c r="A365" s="1" t="s">
        <v>0</v>
      </c>
      <c r="B365" s="35" t="s">
        <v>0</v>
      </c>
      <c r="C365" s="34" t="s">
        <v>365</v>
      </c>
      <c r="D365" s="17">
        <v>5213</v>
      </c>
      <c r="E365" s="17">
        <v>6003</v>
      </c>
      <c r="F365" s="28">
        <v>86.8</v>
      </c>
      <c r="G365" s="28">
        <v>80.900000000000006</v>
      </c>
      <c r="H365" s="28">
        <v>94.7</v>
      </c>
    </row>
    <row r="366" spans="1:8" ht="12" customHeight="1" x14ac:dyDescent="0.2">
      <c r="A366" s="1" t="s">
        <v>0</v>
      </c>
      <c r="B366" s="35" t="s">
        <v>0</v>
      </c>
      <c r="C366" s="34" t="s">
        <v>366</v>
      </c>
      <c r="D366" s="17">
        <v>125</v>
      </c>
      <c r="E366" s="17">
        <v>6003</v>
      </c>
      <c r="F366" s="28">
        <v>2.1</v>
      </c>
      <c r="G366" s="30" t="s">
        <v>291</v>
      </c>
      <c r="H366" s="28">
        <v>2</v>
      </c>
    </row>
    <row r="367" spans="1:8" ht="12" customHeight="1" x14ac:dyDescent="0.2">
      <c r="A367" s="1" t="s">
        <v>0</v>
      </c>
      <c r="B367" s="35" t="s">
        <v>367</v>
      </c>
      <c r="C367" s="34" t="s">
        <v>368</v>
      </c>
      <c r="D367" s="17">
        <v>2615</v>
      </c>
      <c r="E367" s="17">
        <v>5701</v>
      </c>
      <c r="F367" s="28">
        <v>45.9</v>
      </c>
      <c r="G367" s="28">
        <v>33.299999999999997</v>
      </c>
      <c r="H367" s="28">
        <v>60</v>
      </c>
    </row>
    <row r="368" spans="1:8" ht="12" customHeight="1" x14ac:dyDescent="0.2">
      <c r="A368" s="1" t="s">
        <v>0</v>
      </c>
      <c r="B368" s="35" t="s">
        <v>0</v>
      </c>
      <c r="C368" s="34" t="s">
        <v>369</v>
      </c>
      <c r="D368" s="17">
        <v>1024</v>
      </c>
      <c r="E368" s="17">
        <v>5701</v>
      </c>
      <c r="F368" s="28">
        <v>18</v>
      </c>
      <c r="G368" s="28">
        <v>9.1</v>
      </c>
      <c r="H368" s="28">
        <v>25</v>
      </c>
    </row>
    <row r="369" spans="1:8" ht="12" customHeight="1" x14ac:dyDescent="0.2">
      <c r="A369" s="1" t="s">
        <v>0</v>
      </c>
      <c r="B369" s="35" t="s">
        <v>0</v>
      </c>
      <c r="C369" s="34" t="s">
        <v>370</v>
      </c>
      <c r="D369" s="17">
        <v>2062</v>
      </c>
      <c r="E369" s="17">
        <v>5701</v>
      </c>
      <c r="F369" s="28">
        <v>36.200000000000003</v>
      </c>
      <c r="G369" s="28">
        <v>21.4</v>
      </c>
      <c r="H369" s="28">
        <v>48</v>
      </c>
    </row>
    <row r="370" spans="1:8" ht="12" customHeight="1" x14ac:dyDescent="0.2">
      <c r="A370" s="1" t="s">
        <v>0</v>
      </c>
      <c r="B370" s="33" t="s">
        <v>371</v>
      </c>
      <c r="C370" s="34" t="s">
        <v>354</v>
      </c>
      <c r="D370" s="17" t="s">
        <v>355</v>
      </c>
      <c r="E370" s="17" t="s">
        <v>355</v>
      </c>
      <c r="F370" s="30" t="s">
        <v>341</v>
      </c>
      <c r="G370" s="30" t="s">
        <v>341</v>
      </c>
      <c r="H370" s="30" t="s">
        <v>341</v>
      </c>
    </row>
    <row r="371" spans="1:8" ht="12" customHeight="1" x14ac:dyDescent="0.2">
      <c r="A371" s="1" t="s">
        <v>0</v>
      </c>
      <c r="B371" s="35" t="s">
        <v>372</v>
      </c>
      <c r="C371" s="34" t="s">
        <v>354</v>
      </c>
      <c r="D371" s="17">
        <v>188116</v>
      </c>
      <c r="E371" s="17">
        <v>237038</v>
      </c>
      <c r="F371" s="28">
        <v>79.400000000000006</v>
      </c>
      <c r="G371" s="28">
        <v>53.5</v>
      </c>
      <c r="H371" s="28">
        <v>92.9</v>
      </c>
    </row>
    <row r="372" spans="1:8" ht="12" customHeight="1" x14ac:dyDescent="0.2">
      <c r="A372" s="1" t="s">
        <v>0</v>
      </c>
      <c r="B372" s="35" t="s">
        <v>373</v>
      </c>
      <c r="C372" s="34" t="s">
        <v>354</v>
      </c>
      <c r="D372" s="17">
        <v>145703</v>
      </c>
      <c r="E372" s="17">
        <v>237038</v>
      </c>
      <c r="F372" s="28">
        <v>61.5</v>
      </c>
      <c r="G372" s="28">
        <v>40.299999999999997</v>
      </c>
      <c r="H372" s="28">
        <v>67</v>
      </c>
    </row>
    <row r="373" spans="1:8" ht="12" customHeight="1" x14ac:dyDescent="0.2">
      <c r="A373" s="1" t="s">
        <v>0</v>
      </c>
      <c r="B373" s="35" t="s">
        <v>374</v>
      </c>
      <c r="C373" s="34" t="s">
        <v>440</v>
      </c>
      <c r="D373" s="17">
        <v>92020</v>
      </c>
      <c r="E373" s="17">
        <v>89291.5</v>
      </c>
      <c r="F373" s="28">
        <v>103.1</v>
      </c>
      <c r="G373" s="28">
        <v>63.5</v>
      </c>
      <c r="H373" s="28">
        <v>113.3</v>
      </c>
    </row>
    <row r="374" spans="1:8" ht="12" customHeight="1" x14ac:dyDescent="0.2">
      <c r="A374" s="1" t="s">
        <v>0</v>
      </c>
      <c r="B374" s="35" t="s">
        <v>376</v>
      </c>
      <c r="C374" s="34" t="s">
        <v>354</v>
      </c>
      <c r="D374" s="17">
        <v>51586</v>
      </c>
      <c r="E374" s="17">
        <v>103468</v>
      </c>
      <c r="F374" s="28">
        <v>49.9</v>
      </c>
      <c r="G374" s="28">
        <v>37.299999999999997</v>
      </c>
      <c r="H374" s="28">
        <v>58.4</v>
      </c>
    </row>
    <row r="375" spans="1:8" ht="12" customHeight="1" x14ac:dyDescent="0.2">
      <c r="A375" s="1" t="s">
        <v>0</v>
      </c>
      <c r="B375" s="35" t="s">
        <v>377</v>
      </c>
      <c r="C375" s="34" t="s">
        <v>441</v>
      </c>
      <c r="D375" s="17">
        <v>27447</v>
      </c>
      <c r="E375" s="17">
        <v>110891</v>
      </c>
      <c r="F375" s="28">
        <v>24.8</v>
      </c>
      <c r="G375" s="28">
        <v>15.6</v>
      </c>
      <c r="H375" s="28">
        <v>30.5</v>
      </c>
    </row>
    <row r="376" spans="1:8" ht="12" customHeight="1" x14ac:dyDescent="0.2">
      <c r="A376" s="1" t="s">
        <v>0</v>
      </c>
      <c r="B376" s="35" t="s">
        <v>0</v>
      </c>
      <c r="C376" s="34" t="s">
        <v>442</v>
      </c>
      <c r="D376" s="17">
        <v>37203</v>
      </c>
      <c r="E376" s="17">
        <v>110891</v>
      </c>
      <c r="F376" s="28">
        <v>33.5</v>
      </c>
      <c r="G376" s="28">
        <v>21.7</v>
      </c>
      <c r="H376" s="28">
        <v>40.200000000000003</v>
      </c>
    </row>
    <row r="377" spans="1:8" ht="12" customHeight="1" x14ac:dyDescent="0.2">
      <c r="A377" s="1" t="s">
        <v>0</v>
      </c>
      <c r="B377" s="35" t="s">
        <v>0</v>
      </c>
      <c r="C377" s="34" t="s">
        <v>378</v>
      </c>
      <c r="D377" s="17">
        <v>47014</v>
      </c>
      <c r="E377" s="17">
        <v>110891</v>
      </c>
      <c r="F377" s="28">
        <v>42.4</v>
      </c>
      <c r="G377" s="28">
        <v>29</v>
      </c>
      <c r="H377" s="28">
        <v>50.6</v>
      </c>
    </row>
    <row r="378" spans="1:8" ht="12" customHeight="1" x14ac:dyDescent="0.2">
      <c r="A378" s="1" t="s">
        <v>0</v>
      </c>
      <c r="B378" s="35" t="s">
        <v>443</v>
      </c>
      <c r="C378" s="34" t="s">
        <v>354</v>
      </c>
      <c r="D378" s="17">
        <v>26885</v>
      </c>
      <c r="E378" s="17">
        <v>64053</v>
      </c>
      <c r="F378" s="28">
        <v>42</v>
      </c>
      <c r="G378" s="28">
        <v>31.1</v>
      </c>
      <c r="H378" s="28">
        <v>51.8</v>
      </c>
    </row>
    <row r="379" spans="1:8" ht="12" customHeight="1" x14ac:dyDescent="0.2">
      <c r="A379" s="1" t="s">
        <v>0</v>
      </c>
      <c r="B379" s="35" t="s">
        <v>381</v>
      </c>
      <c r="C379" s="34" t="s">
        <v>368</v>
      </c>
      <c r="D379" s="17">
        <v>95618</v>
      </c>
      <c r="E379" s="17">
        <v>188116</v>
      </c>
      <c r="F379" s="28">
        <v>50.8</v>
      </c>
      <c r="G379" s="28">
        <v>45.4</v>
      </c>
      <c r="H379" s="28">
        <v>57.4</v>
      </c>
    </row>
    <row r="380" spans="1:8" ht="12" customHeight="1" x14ac:dyDescent="0.2">
      <c r="A380" s="1" t="s">
        <v>0</v>
      </c>
      <c r="B380" s="35" t="s">
        <v>0</v>
      </c>
      <c r="C380" s="34" t="s">
        <v>369</v>
      </c>
      <c r="D380" s="17">
        <v>29955</v>
      </c>
      <c r="E380" s="17">
        <v>188116</v>
      </c>
      <c r="F380" s="28">
        <v>15.9</v>
      </c>
      <c r="G380" s="28">
        <v>12</v>
      </c>
      <c r="H380" s="28">
        <v>18.600000000000001</v>
      </c>
    </row>
    <row r="381" spans="1:8" ht="12" customHeight="1" x14ac:dyDescent="0.2">
      <c r="A381" s="1" t="s">
        <v>0</v>
      </c>
      <c r="B381" s="35" t="s">
        <v>0</v>
      </c>
      <c r="C381" s="34" t="s">
        <v>370</v>
      </c>
      <c r="D381" s="17">
        <v>62543</v>
      </c>
      <c r="E381" s="17">
        <v>188116</v>
      </c>
      <c r="F381" s="28">
        <v>33.200000000000003</v>
      </c>
      <c r="G381" s="28">
        <v>27.2</v>
      </c>
      <c r="H381" s="28">
        <v>37.1</v>
      </c>
    </row>
    <row r="382" spans="1:8" ht="12" customHeight="1" x14ac:dyDescent="0.2">
      <c r="A382" s="1" t="s">
        <v>0</v>
      </c>
      <c r="B382" s="35" t="s">
        <v>382</v>
      </c>
      <c r="C382" s="34" t="s">
        <v>392</v>
      </c>
      <c r="D382" s="17">
        <v>67580</v>
      </c>
      <c r="E382" s="17">
        <v>250878</v>
      </c>
      <c r="F382" s="28">
        <v>26.9</v>
      </c>
      <c r="G382" s="28">
        <v>25</v>
      </c>
      <c r="H382" s="28">
        <v>29.7</v>
      </c>
    </row>
    <row r="383" spans="1:8" ht="12" customHeight="1" x14ac:dyDescent="0.2">
      <c r="A383" s="1" t="s">
        <v>0</v>
      </c>
      <c r="B383" s="35" t="s">
        <v>0</v>
      </c>
      <c r="C383" s="34" t="s">
        <v>393</v>
      </c>
      <c r="D383" s="17">
        <v>113756</v>
      </c>
      <c r="E383" s="17">
        <v>250878</v>
      </c>
      <c r="F383" s="28">
        <v>45.3</v>
      </c>
      <c r="G383" s="28">
        <v>39.799999999999997</v>
      </c>
      <c r="H383" s="28">
        <v>51.8</v>
      </c>
    </row>
    <row r="384" spans="1:8" ht="12" customHeight="1" x14ac:dyDescent="0.2">
      <c r="A384" s="1" t="s">
        <v>0</v>
      </c>
      <c r="B384" s="35" t="s">
        <v>394</v>
      </c>
      <c r="C384" s="34" t="s">
        <v>395</v>
      </c>
      <c r="D384" s="17">
        <v>40772</v>
      </c>
      <c r="E384" s="17">
        <v>89028</v>
      </c>
      <c r="F384" s="28">
        <v>45.8</v>
      </c>
      <c r="G384" s="28">
        <v>43.8</v>
      </c>
      <c r="H384" s="28">
        <v>70.3</v>
      </c>
    </row>
    <row r="385" spans="1:8" ht="12" customHeight="1" x14ac:dyDescent="0.2">
      <c r="A385" s="1" t="s">
        <v>0</v>
      </c>
      <c r="B385" s="35" t="s">
        <v>0</v>
      </c>
      <c r="C385" s="34" t="s">
        <v>396</v>
      </c>
      <c r="D385" s="17">
        <v>48256</v>
      </c>
      <c r="E385" s="17">
        <v>89028</v>
      </c>
      <c r="F385" s="28">
        <v>54.2</v>
      </c>
      <c r="G385" s="28">
        <v>29.7</v>
      </c>
      <c r="H385" s="28">
        <v>56.2</v>
      </c>
    </row>
    <row r="386" spans="1:8" ht="12" customHeight="1" x14ac:dyDescent="0.2">
      <c r="A386" s="1" t="s">
        <v>0</v>
      </c>
      <c r="B386" s="35" t="s">
        <v>397</v>
      </c>
      <c r="C386" s="34" t="s">
        <v>364</v>
      </c>
      <c r="D386" s="17">
        <v>8489</v>
      </c>
      <c r="E386" s="17">
        <v>14197</v>
      </c>
      <c r="F386" s="28">
        <v>59.8</v>
      </c>
      <c r="G386" s="28">
        <v>52.1</v>
      </c>
      <c r="H386" s="28">
        <v>66.3</v>
      </c>
    </row>
    <row r="387" spans="1:8" ht="12" customHeight="1" x14ac:dyDescent="0.2">
      <c r="A387" s="1" t="s">
        <v>0</v>
      </c>
      <c r="B387" s="35" t="s">
        <v>0</v>
      </c>
      <c r="C387" s="34" t="s">
        <v>398</v>
      </c>
      <c r="D387" s="17">
        <v>841</v>
      </c>
      <c r="E387" s="17">
        <v>14197</v>
      </c>
      <c r="F387" s="28">
        <v>5.9</v>
      </c>
      <c r="G387" s="28">
        <v>4.3</v>
      </c>
      <c r="H387" s="28">
        <v>9</v>
      </c>
    </row>
    <row r="388" spans="1:8" ht="12" customHeight="1" x14ac:dyDescent="0.2">
      <c r="A388" s="1" t="s">
        <v>0</v>
      </c>
      <c r="B388" s="35" t="s">
        <v>0</v>
      </c>
      <c r="C388" s="34" t="s">
        <v>366</v>
      </c>
      <c r="D388" s="17">
        <v>4867</v>
      </c>
      <c r="E388" s="17">
        <v>14197</v>
      </c>
      <c r="F388" s="28">
        <v>34.299999999999997</v>
      </c>
      <c r="G388" s="28">
        <v>26.3</v>
      </c>
      <c r="H388" s="28">
        <v>42.1</v>
      </c>
    </row>
    <row r="389" spans="1:8" ht="12" customHeight="1" x14ac:dyDescent="0.2">
      <c r="A389" s="1" t="s">
        <v>0</v>
      </c>
      <c r="B389" s="33" t="s">
        <v>399</v>
      </c>
      <c r="C389" s="34" t="s">
        <v>354</v>
      </c>
      <c r="D389" s="17" t="s">
        <v>355</v>
      </c>
      <c r="E389" s="17" t="s">
        <v>355</v>
      </c>
      <c r="F389" s="30" t="s">
        <v>341</v>
      </c>
      <c r="G389" s="30" t="s">
        <v>341</v>
      </c>
      <c r="H389" s="30" t="s">
        <v>341</v>
      </c>
    </row>
    <row r="390" spans="1:8" ht="12" customHeight="1" x14ac:dyDescent="0.2">
      <c r="A390" s="1" t="s">
        <v>0</v>
      </c>
      <c r="B390" s="35" t="s">
        <v>444</v>
      </c>
      <c r="C390" s="34" t="s">
        <v>354</v>
      </c>
      <c r="D390" s="17">
        <v>23329</v>
      </c>
      <c r="E390" s="17">
        <v>42571</v>
      </c>
      <c r="F390" s="28">
        <v>54.8</v>
      </c>
      <c r="G390" s="28">
        <v>36</v>
      </c>
      <c r="H390" s="28">
        <v>63.7</v>
      </c>
    </row>
    <row r="391" spans="1:8" ht="12" customHeight="1" x14ac:dyDescent="0.2">
      <c r="A391" s="1" t="s">
        <v>0</v>
      </c>
      <c r="B391" s="35" t="s">
        <v>445</v>
      </c>
      <c r="C391" s="34" t="s">
        <v>354</v>
      </c>
      <c r="D391" s="17">
        <v>21902</v>
      </c>
      <c r="E391" s="17">
        <v>42571</v>
      </c>
      <c r="F391" s="28">
        <v>51.4</v>
      </c>
      <c r="G391" s="28">
        <v>35.299999999999997</v>
      </c>
      <c r="H391" s="28">
        <v>60.1</v>
      </c>
    </row>
    <row r="392" spans="1:8" ht="12" customHeight="1" x14ac:dyDescent="0.2">
      <c r="A392" s="1" t="s">
        <v>0</v>
      </c>
      <c r="B392" s="35" t="s">
        <v>402</v>
      </c>
      <c r="C392" s="34" t="s">
        <v>354</v>
      </c>
      <c r="D392" s="17">
        <v>27123</v>
      </c>
      <c r="E392" s="17">
        <v>42571</v>
      </c>
      <c r="F392" s="28">
        <v>63.7</v>
      </c>
      <c r="G392" s="28">
        <v>48.9</v>
      </c>
      <c r="H392" s="28">
        <v>69.5</v>
      </c>
    </row>
    <row r="393" spans="1:8" ht="12" customHeight="1" x14ac:dyDescent="0.2">
      <c r="A393" s="1" t="s">
        <v>0</v>
      </c>
      <c r="B393" s="35" t="s">
        <v>403</v>
      </c>
      <c r="C393" s="34" t="s">
        <v>404</v>
      </c>
      <c r="D393" s="17">
        <v>21201</v>
      </c>
      <c r="E393" s="17">
        <v>42571</v>
      </c>
      <c r="F393" s="28">
        <v>49.8</v>
      </c>
      <c r="G393" s="28">
        <v>38.5</v>
      </c>
      <c r="H393" s="28">
        <v>58.7</v>
      </c>
    </row>
    <row r="394" spans="1:8" ht="12" customHeight="1" x14ac:dyDescent="0.2">
      <c r="A394" s="1" t="s">
        <v>0</v>
      </c>
      <c r="B394" s="35" t="s">
        <v>0</v>
      </c>
      <c r="C394" s="34" t="s">
        <v>405</v>
      </c>
      <c r="D394" s="17">
        <v>28052</v>
      </c>
      <c r="E394" s="17">
        <v>42571</v>
      </c>
      <c r="F394" s="28">
        <v>65.900000000000006</v>
      </c>
      <c r="G394" s="28">
        <v>53.3</v>
      </c>
      <c r="H394" s="28">
        <v>73.599999999999994</v>
      </c>
    </row>
    <row r="395" spans="1:8" ht="12" customHeight="1" x14ac:dyDescent="0.2">
      <c r="A395" s="1" t="s">
        <v>0</v>
      </c>
      <c r="B395" s="35" t="s">
        <v>406</v>
      </c>
      <c r="C395" s="34" t="s">
        <v>407</v>
      </c>
      <c r="D395" s="17">
        <v>26694</v>
      </c>
      <c r="E395" s="17">
        <v>42315</v>
      </c>
      <c r="F395" s="28">
        <v>63.1</v>
      </c>
      <c r="G395" s="28">
        <v>49.7</v>
      </c>
      <c r="H395" s="28">
        <v>70.400000000000006</v>
      </c>
    </row>
    <row r="396" spans="1:8" ht="12" customHeight="1" x14ac:dyDescent="0.2">
      <c r="A396" s="1" t="s">
        <v>0</v>
      </c>
      <c r="B396" s="35" t="s">
        <v>0</v>
      </c>
      <c r="C396" s="34" t="s">
        <v>408</v>
      </c>
      <c r="D396" s="17">
        <v>12605</v>
      </c>
      <c r="E396" s="17">
        <v>20229</v>
      </c>
      <c r="F396" s="28">
        <v>62.3</v>
      </c>
      <c r="G396" s="28">
        <v>44.3</v>
      </c>
      <c r="H396" s="28">
        <v>69.599999999999994</v>
      </c>
    </row>
    <row r="397" spans="1:8" ht="12" customHeight="1" x14ac:dyDescent="0.2">
      <c r="A397" s="1" t="s">
        <v>0</v>
      </c>
      <c r="B397" s="35" t="s">
        <v>446</v>
      </c>
      <c r="C397" s="34" t="s">
        <v>407</v>
      </c>
      <c r="D397" s="17">
        <v>6389</v>
      </c>
      <c r="E397" s="17">
        <v>16525</v>
      </c>
      <c r="F397" s="28">
        <v>38.700000000000003</v>
      </c>
      <c r="G397" s="28">
        <v>26.3</v>
      </c>
      <c r="H397" s="28">
        <v>48.3</v>
      </c>
    </row>
    <row r="398" spans="1:8" ht="12" customHeight="1" x14ac:dyDescent="0.2">
      <c r="A398" s="1" t="s">
        <v>0</v>
      </c>
      <c r="B398" s="35" t="s">
        <v>0</v>
      </c>
      <c r="C398" s="34" t="s">
        <v>447</v>
      </c>
      <c r="D398" s="17">
        <v>858</v>
      </c>
      <c r="E398" s="17">
        <v>2064</v>
      </c>
      <c r="F398" s="28">
        <v>41.6</v>
      </c>
      <c r="G398" s="28">
        <v>18.2</v>
      </c>
      <c r="H398" s="28">
        <v>56.3</v>
      </c>
    </row>
    <row r="399" spans="1:8" ht="12" customHeight="1" x14ac:dyDescent="0.2">
      <c r="A399" s="1" t="s">
        <v>0</v>
      </c>
      <c r="B399" s="35" t="s">
        <v>448</v>
      </c>
      <c r="C399" s="34" t="s">
        <v>354</v>
      </c>
      <c r="D399" s="17">
        <v>10426</v>
      </c>
      <c r="E399" s="17">
        <v>27123</v>
      </c>
      <c r="F399" s="28">
        <v>38.4</v>
      </c>
      <c r="G399" s="28">
        <v>31.8</v>
      </c>
      <c r="H399" s="28">
        <v>45.9</v>
      </c>
    </row>
    <row r="400" spans="1:8" ht="12" customHeight="1" x14ac:dyDescent="0.2">
      <c r="A400" s="1" t="s">
        <v>0</v>
      </c>
      <c r="B400" s="35" t="s">
        <v>410</v>
      </c>
      <c r="C400" s="34" t="s">
        <v>411</v>
      </c>
      <c r="D400" s="17">
        <v>7721</v>
      </c>
      <c r="E400" s="17">
        <v>21201</v>
      </c>
      <c r="F400" s="28">
        <v>36.4</v>
      </c>
      <c r="G400" s="28">
        <v>28.8</v>
      </c>
      <c r="H400" s="28">
        <v>43.6</v>
      </c>
    </row>
    <row r="401" spans="1:8" ht="12" customHeight="1" x14ac:dyDescent="0.2">
      <c r="A401" s="1" t="s">
        <v>0</v>
      </c>
      <c r="B401" s="35" t="s">
        <v>412</v>
      </c>
      <c r="C401" s="34" t="s">
        <v>413</v>
      </c>
      <c r="D401" s="17" t="s">
        <v>355</v>
      </c>
      <c r="E401" s="17" t="s">
        <v>355</v>
      </c>
      <c r="F401" s="30" t="s">
        <v>341</v>
      </c>
      <c r="G401" s="30" t="s">
        <v>341</v>
      </c>
      <c r="H401" s="30" t="s">
        <v>341</v>
      </c>
    </row>
    <row r="402" spans="1:8" ht="12" customHeight="1" x14ac:dyDescent="0.2">
      <c r="A402" s="1" t="s">
        <v>0</v>
      </c>
      <c r="B402" s="35" t="s">
        <v>0</v>
      </c>
      <c r="C402" s="34" t="s">
        <v>414</v>
      </c>
      <c r="D402" s="17">
        <v>971</v>
      </c>
      <c r="E402" s="17">
        <v>24049</v>
      </c>
      <c r="F402" s="28">
        <v>4</v>
      </c>
      <c r="G402" s="30" t="s">
        <v>291</v>
      </c>
      <c r="H402" s="28">
        <v>4.5</v>
      </c>
    </row>
    <row r="403" spans="1:8" ht="12" customHeight="1" x14ac:dyDescent="0.2">
      <c r="A403" s="1" t="s">
        <v>0</v>
      </c>
      <c r="B403" s="35" t="s">
        <v>0</v>
      </c>
      <c r="C403" s="34" t="s">
        <v>415</v>
      </c>
      <c r="D403" s="17">
        <v>660</v>
      </c>
      <c r="E403" s="17">
        <v>24049</v>
      </c>
      <c r="F403" s="28">
        <v>2.7</v>
      </c>
      <c r="G403" s="30" t="s">
        <v>291</v>
      </c>
      <c r="H403" s="28">
        <v>4.3</v>
      </c>
    </row>
    <row r="404" spans="1:8" ht="12" customHeight="1" x14ac:dyDescent="0.2">
      <c r="A404" s="1" t="s">
        <v>0</v>
      </c>
      <c r="B404" s="35" t="s">
        <v>0</v>
      </c>
      <c r="C404" s="34" t="s">
        <v>416</v>
      </c>
      <c r="D404" s="17">
        <v>1188</v>
      </c>
      <c r="E404" s="17">
        <v>24049</v>
      </c>
      <c r="F404" s="28">
        <v>4.9000000000000004</v>
      </c>
      <c r="G404" s="28">
        <v>2.6</v>
      </c>
      <c r="H404" s="28">
        <v>6.8</v>
      </c>
    </row>
    <row r="405" spans="1:8" ht="12" customHeight="1" x14ac:dyDescent="0.2">
      <c r="A405" s="1" t="s">
        <v>0</v>
      </c>
      <c r="B405" s="35" t="s">
        <v>0</v>
      </c>
      <c r="C405" s="34" t="s">
        <v>417</v>
      </c>
      <c r="D405" s="17">
        <v>1938</v>
      </c>
      <c r="E405" s="17">
        <v>24049</v>
      </c>
      <c r="F405" s="28">
        <v>8.1</v>
      </c>
      <c r="G405" s="28">
        <v>5.6</v>
      </c>
      <c r="H405" s="28">
        <v>12.2</v>
      </c>
    </row>
    <row r="406" spans="1:8" ht="12" customHeight="1" x14ac:dyDescent="0.2">
      <c r="A406" s="1" t="s">
        <v>0</v>
      </c>
      <c r="B406" s="35" t="s">
        <v>0</v>
      </c>
      <c r="C406" s="34" t="s">
        <v>418</v>
      </c>
      <c r="D406" s="17">
        <v>8401</v>
      </c>
      <c r="E406" s="17">
        <v>24049</v>
      </c>
      <c r="F406" s="28">
        <v>34.9</v>
      </c>
      <c r="G406" s="28">
        <v>28.9</v>
      </c>
      <c r="H406" s="28">
        <v>58.3</v>
      </c>
    </row>
    <row r="407" spans="1:8" ht="12" customHeight="1" x14ac:dyDescent="0.2">
      <c r="A407" s="1" t="s">
        <v>0</v>
      </c>
      <c r="B407" s="35" t="s">
        <v>0</v>
      </c>
      <c r="C407" s="34" t="s">
        <v>419</v>
      </c>
      <c r="D407" s="17">
        <v>10891</v>
      </c>
      <c r="E407" s="17">
        <v>24049</v>
      </c>
      <c r="F407" s="28">
        <v>45.3</v>
      </c>
      <c r="G407" s="28">
        <v>6.3</v>
      </c>
      <c r="H407" s="28">
        <v>52.1</v>
      </c>
    </row>
    <row r="408" spans="1:8" ht="12" customHeight="1" x14ac:dyDescent="0.2">
      <c r="A408" s="1" t="s">
        <v>0</v>
      </c>
      <c r="B408" s="33" t="s">
        <v>420</v>
      </c>
      <c r="C408" s="34" t="s">
        <v>421</v>
      </c>
      <c r="D408" s="17" t="s">
        <v>355</v>
      </c>
      <c r="E408" s="17" t="s">
        <v>355</v>
      </c>
      <c r="F408" s="30" t="s">
        <v>341</v>
      </c>
      <c r="G408" s="30" t="s">
        <v>341</v>
      </c>
      <c r="H408" s="30" t="s">
        <v>341</v>
      </c>
    </row>
    <row r="409" spans="1:8" ht="12" customHeight="1" x14ac:dyDescent="0.2">
      <c r="A409" s="1" t="s">
        <v>0</v>
      </c>
      <c r="B409" s="35" t="s">
        <v>0</v>
      </c>
      <c r="C409" s="34" t="s">
        <v>414</v>
      </c>
      <c r="D409" s="17">
        <v>550</v>
      </c>
      <c r="E409" s="17">
        <v>12605</v>
      </c>
      <c r="F409" s="28">
        <v>4.4000000000000004</v>
      </c>
      <c r="G409" s="30" t="s">
        <v>291</v>
      </c>
      <c r="H409" s="28">
        <v>5.4</v>
      </c>
    </row>
    <row r="410" spans="1:8" ht="12" customHeight="1" x14ac:dyDescent="0.2">
      <c r="A410" s="1" t="s">
        <v>0</v>
      </c>
      <c r="B410" s="35" t="s">
        <v>0</v>
      </c>
      <c r="C410" s="34" t="s">
        <v>415</v>
      </c>
      <c r="D410" s="17">
        <v>397</v>
      </c>
      <c r="E410" s="17">
        <v>12605</v>
      </c>
      <c r="F410" s="28">
        <v>3.1</v>
      </c>
      <c r="G410" s="30" t="s">
        <v>291</v>
      </c>
      <c r="H410" s="28">
        <v>4.2</v>
      </c>
    </row>
    <row r="411" spans="1:8" ht="12" customHeight="1" x14ac:dyDescent="0.2">
      <c r="A411" s="1" t="s">
        <v>0</v>
      </c>
      <c r="B411" s="35" t="s">
        <v>0</v>
      </c>
      <c r="C411" s="34" t="s">
        <v>416</v>
      </c>
      <c r="D411" s="17">
        <v>743</v>
      </c>
      <c r="E411" s="17">
        <v>12605</v>
      </c>
      <c r="F411" s="28">
        <v>5.9</v>
      </c>
      <c r="G411" s="30" t="s">
        <v>291</v>
      </c>
      <c r="H411" s="28">
        <v>8.1</v>
      </c>
    </row>
    <row r="412" spans="1:8" ht="12" customHeight="1" x14ac:dyDescent="0.2">
      <c r="A412" s="1" t="s">
        <v>0</v>
      </c>
      <c r="B412" s="35" t="s">
        <v>0</v>
      </c>
      <c r="C412" s="34" t="s">
        <v>417</v>
      </c>
      <c r="D412" s="17">
        <v>1258</v>
      </c>
      <c r="E412" s="17">
        <v>12605</v>
      </c>
      <c r="F412" s="28">
        <v>10</v>
      </c>
      <c r="G412" s="28">
        <v>4.2</v>
      </c>
      <c r="H412" s="28">
        <v>13.9</v>
      </c>
    </row>
    <row r="413" spans="1:8" ht="12" customHeight="1" x14ac:dyDescent="0.2">
      <c r="A413" s="1" t="s">
        <v>0</v>
      </c>
      <c r="B413" s="35" t="s">
        <v>0</v>
      </c>
      <c r="C413" s="34" t="s">
        <v>418</v>
      </c>
      <c r="D413" s="17">
        <v>4926</v>
      </c>
      <c r="E413" s="17">
        <v>12605</v>
      </c>
      <c r="F413" s="28">
        <v>39.1</v>
      </c>
      <c r="G413" s="28">
        <v>33.299999999999997</v>
      </c>
      <c r="H413" s="28">
        <v>50</v>
      </c>
    </row>
    <row r="414" spans="1:8" ht="12" customHeight="1" x14ac:dyDescent="0.2">
      <c r="A414" s="1" t="s">
        <v>0</v>
      </c>
      <c r="B414" s="35" t="s">
        <v>0</v>
      </c>
      <c r="C414" s="34" t="s">
        <v>419</v>
      </c>
      <c r="D414" s="17">
        <v>4731</v>
      </c>
      <c r="E414" s="17">
        <v>12605</v>
      </c>
      <c r="F414" s="28">
        <v>37.5</v>
      </c>
      <c r="G414" s="28">
        <v>25</v>
      </c>
      <c r="H414" s="28">
        <v>44</v>
      </c>
    </row>
    <row r="415" spans="1:8" ht="12" customHeight="1" x14ac:dyDescent="0.2">
      <c r="A415" s="1" t="s">
        <v>0</v>
      </c>
      <c r="B415" s="33" t="s">
        <v>422</v>
      </c>
      <c r="C415" s="34" t="s">
        <v>423</v>
      </c>
      <c r="D415" s="17" t="s">
        <v>355</v>
      </c>
      <c r="E415" s="17" t="s">
        <v>355</v>
      </c>
      <c r="F415" s="30" t="s">
        <v>341</v>
      </c>
      <c r="G415" s="30" t="s">
        <v>341</v>
      </c>
      <c r="H415" s="30" t="s">
        <v>341</v>
      </c>
    </row>
    <row r="416" spans="1:8" ht="12" customHeight="1" x14ac:dyDescent="0.2">
      <c r="A416" s="1" t="s">
        <v>0</v>
      </c>
      <c r="B416" s="35" t="s">
        <v>0</v>
      </c>
      <c r="C416" s="36" t="s">
        <v>424</v>
      </c>
      <c r="D416" s="17">
        <v>9436</v>
      </c>
      <c r="E416" s="17">
        <v>21659</v>
      </c>
      <c r="F416" s="28">
        <v>43.6</v>
      </c>
      <c r="G416" s="28">
        <v>30</v>
      </c>
      <c r="H416" s="28">
        <v>53.4</v>
      </c>
    </row>
    <row r="417" spans="1:8" ht="12" customHeight="1" x14ac:dyDescent="0.2">
      <c r="A417" s="1" t="s">
        <v>0</v>
      </c>
      <c r="B417" s="35" t="s">
        <v>0</v>
      </c>
      <c r="C417" s="7" t="s">
        <v>425</v>
      </c>
      <c r="D417" s="17">
        <v>7204</v>
      </c>
      <c r="E417" s="17">
        <v>21659</v>
      </c>
      <c r="F417" s="28">
        <v>33.299999999999997</v>
      </c>
      <c r="G417" s="28">
        <v>28.8</v>
      </c>
      <c r="H417" s="28">
        <v>37.5</v>
      </c>
    </row>
    <row r="418" spans="1:8" ht="12" customHeight="1" x14ac:dyDescent="0.2">
      <c r="A418" s="23" t="s">
        <v>0</v>
      </c>
      <c r="B418" s="27" t="s">
        <v>0</v>
      </c>
      <c r="C418" s="37" t="s">
        <v>426</v>
      </c>
      <c r="D418" s="24">
        <v>5019</v>
      </c>
      <c r="E418" s="24">
        <v>21659</v>
      </c>
      <c r="F418" s="41">
        <v>23.2</v>
      </c>
      <c r="G418" s="41">
        <v>14.1</v>
      </c>
      <c r="H418" s="41">
        <v>33.299999999999997</v>
      </c>
    </row>
    <row r="419" spans="1:8" ht="12" customHeight="1" x14ac:dyDescent="0.2">
      <c r="A419" s="40" t="s">
        <v>455</v>
      </c>
      <c r="B419" s="33" t="s">
        <v>353</v>
      </c>
      <c r="C419" s="34" t="s">
        <v>354</v>
      </c>
      <c r="D419" s="17" t="s">
        <v>355</v>
      </c>
      <c r="E419" s="17" t="s">
        <v>355</v>
      </c>
      <c r="F419" s="30" t="s">
        <v>341</v>
      </c>
      <c r="G419" s="30" t="s">
        <v>341</v>
      </c>
      <c r="H419" s="30" t="s">
        <v>341</v>
      </c>
    </row>
    <row r="420" spans="1:8" ht="12" customHeight="1" x14ac:dyDescent="0.2">
      <c r="A420" s="1" t="s">
        <v>0</v>
      </c>
      <c r="B420" s="35" t="s">
        <v>356</v>
      </c>
      <c r="C420" s="34" t="s">
        <v>434</v>
      </c>
      <c r="D420" s="17">
        <v>2819</v>
      </c>
      <c r="E420" s="17">
        <v>6509</v>
      </c>
      <c r="F420" s="28">
        <v>43.3</v>
      </c>
      <c r="G420" s="28">
        <v>14.3</v>
      </c>
      <c r="H420" s="28">
        <v>50</v>
      </c>
    </row>
    <row r="421" spans="1:8" ht="12" customHeight="1" x14ac:dyDescent="0.2">
      <c r="A421" s="1" t="s">
        <v>0</v>
      </c>
      <c r="B421" s="35" t="s">
        <v>359</v>
      </c>
      <c r="C421" s="34" t="s">
        <v>354</v>
      </c>
      <c r="D421" s="17">
        <v>6166</v>
      </c>
      <c r="E421" s="17">
        <v>7934</v>
      </c>
      <c r="F421" s="28">
        <v>77.7</v>
      </c>
      <c r="G421" s="28">
        <v>37.700000000000003</v>
      </c>
      <c r="H421" s="28">
        <v>94.6</v>
      </c>
    </row>
    <row r="422" spans="1:8" ht="12" customHeight="1" x14ac:dyDescent="0.2">
      <c r="A422" s="1" t="s">
        <v>0</v>
      </c>
      <c r="B422" s="35" t="s">
        <v>360</v>
      </c>
      <c r="C422" s="34" t="s">
        <v>361</v>
      </c>
      <c r="D422" s="17">
        <v>35844</v>
      </c>
      <c r="E422" s="17">
        <v>103726</v>
      </c>
      <c r="F422" s="28">
        <v>34.6</v>
      </c>
      <c r="G422" s="28">
        <v>16.3</v>
      </c>
      <c r="H422" s="28">
        <v>38.4</v>
      </c>
    </row>
    <row r="423" spans="1:8" ht="12" customHeight="1" x14ac:dyDescent="0.2">
      <c r="A423" s="1" t="s">
        <v>0</v>
      </c>
      <c r="B423" s="35" t="s">
        <v>436</v>
      </c>
      <c r="C423" s="34" t="s">
        <v>437</v>
      </c>
      <c r="D423" s="17">
        <v>6168</v>
      </c>
      <c r="E423" s="17">
        <v>8322</v>
      </c>
      <c r="F423" s="28">
        <v>74.099999999999994</v>
      </c>
      <c r="G423" s="28">
        <v>56.9</v>
      </c>
      <c r="H423" s="28">
        <v>93.3</v>
      </c>
    </row>
    <row r="424" spans="1:8" ht="12" customHeight="1" x14ac:dyDescent="0.2">
      <c r="A424" s="1" t="s">
        <v>0</v>
      </c>
      <c r="B424" s="35" t="s">
        <v>0</v>
      </c>
      <c r="C424" s="34" t="s">
        <v>438</v>
      </c>
      <c r="D424" s="17">
        <v>6449</v>
      </c>
      <c r="E424" s="17">
        <v>8518</v>
      </c>
      <c r="F424" s="28">
        <v>75.7</v>
      </c>
      <c r="G424" s="28">
        <v>50</v>
      </c>
      <c r="H424" s="28">
        <v>98</v>
      </c>
    </row>
    <row r="425" spans="1:8" ht="12" customHeight="1" x14ac:dyDescent="0.2">
      <c r="A425" s="1" t="s">
        <v>0</v>
      </c>
      <c r="B425" s="35" t="s">
        <v>0</v>
      </c>
      <c r="C425" s="34" t="s">
        <v>439</v>
      </c>
      <c r="D425" s="17">
        <v>5702</v>
      </c>
      <c r="E425" s="17">
        <v>8056</v>
      </c>
      <c r="F425" s="28">
        <v>70.8</v>
      </c>
      <c r="G425" s="28">
        <v>45.5</v>
      </c>
      <c r="H425" s="28">
        <v>100</v>
      </c>
    </row>
    <row r="426" spans="1:8" ht="12" customHeight="1" x14ac:dyDescent="0.2">
      <c r="A426" s="1" t="s">
        <v>0</v>
      </c>
      <c r="B426" s="35" t="s">
        <v>363</v>
      </c>
      <c r="C426" s="34" t="s">
        <v>364</v>
      </c>
      <c r="D426" s="17">
        <v>661</v>
      </c>
      <c r="E426" s="17">
        <v>6046</v>
      </c>
      <c r="F426" s="28">
        <v>10.9</v>
      </c>
      <c r="G426" s="30" t="s">
        <v>291</v>
      </c>
      <c r="H426" s="28">
        <v>15.5</v>
      </c>
    </row>
    <row r="427" spans="1:8" ht="12" customHeight="1" x14ac:dyDescent="0.2">
      <c r="A427" s="1" t="s">
        <v>0</v>
      </c>
      <c r="B427" s="35" t="s">
        <v>0</v>
      </c>
      <c r="C427" s="34" t="s">
        <v>365</v>
      </c>
      <c r="D427" s="17">
        <v>5257</v>
      </c>
      <c r="E427" s="17">
        <v>6046</v>
      </c>
      <c r="F427" s="28">
        <v>87</v>
      </c>
      <c r="G427" s="28">
        <v>80</v>
      </c>
      <c r="H427" s="28">
        <v>97.3</v>
      </c>
    </row>
    <row r="428" spans="1:8" ht="12" customHeight="1" x14ac:dyDescent="0.2">
      <c r="A428" s="1" t="s">
        <v>0</v>
      </c>
      <c r="B428" s="35" t="s">
        <v>0</v>
      </c>
      <c r="C428" s="34" t="s">
        <v>366</v>
      </c>
      <c r="D428" s="17">
        <v>128</v>
      </c>
      <c r="E428" s="17">
        <v>6046</v>
      </c>
      <c r="F428" s="28">
        <v>2.1</v>
      </c>
      <c r="G428" s="30" t="s">
        <v>291</v>
      </c>
      <c r="H428" s="28">
        <v>1.7</v>
      </c>
    </row>
    <row r="429" spans="1:8" ht="12" customHeight="1" x14ac:dyDescent="0.2">
      <c r="A429" s="1" t="s">
        <v>0</v>
      </c>
      <c r="B429" s="35" t="s">
        <v>367</v>
      </c>
      <c r="C429" s="34" t="s">
        <v>368</v>
      </c>
      <c r="D429" s="17">
        <v>2649</v>
      </c>
      <c r="E429" s="17">
        <v>5668</v>
      </c>
      <c r="F429" s="28">
        <v>46.7</v>
      </c>
      <c r="G429" s="28">
        <v>37.299999999999997</v>
      </c>
      <c r="H429" s="28">
        <v>61.5</v>
      </c>
    </row>
    <row r="430" spans="1:8" ht="12" customHeight="1" x14ac:dyDescent="0.2">
      <c r="A430" s="1" t="s">
        <v>0</v>
      </c>
      <c r="B430" s="35" t="s">
        <v>0</v>
      </c>
      <c r="C430" s="34" t="s">
        <v>369</v>
      </c>
      <c r="D430" s="17">
        <v>925</v>
      </c>
      <c r="E430" s="17">
        <v>5668</v>
      </c>
      <c r="F430" s="28">
        <v>16.3</v>
      </c>
      <c r="G430" s="28">
        <v>2.9</v>
      </c>
      <c r="H430" s="28">
        <v>23.8</v>
      </c>
    </row>
    <row r="431" spans="1:8" ht="12" customHeight="1" x14ac:dyDescent="0.2">
      <c r="A431" s="1" t="s">
        <v>0</v>
      </c>
      <c r="B431" s="35" t="s">
        <v>0</v>
      </c>
      <c r="C431" s="34" t="s">
        <v>370</v>
      </c>
      <c r="D431" s="17">
        <v>2094</v>
      </c>
      <c r="E431" s="17">
        <v>5668</v>
      </c>
      <c r="F431" s="28">
        <v>36.9</v>
      </c>
      <c r="G431" s="28">
        <v>21.4</v>
      </c>
      <c r="H431" s="28">
        <v>47.6</v>
      </c>
    </row>
    <row r="432" spans="1:8" ht="12" customHeight="1" x14ac:dyDescent="0.2">
      <c r="A432" s="1" t="s">
        <v>0</v>
      </c>
      <c r="B432" s="33" t="s">
        <v>371</v>
      </c>
      <c r="C432" s="34" t="s">
        <v>354</v>
      </c>
      <c r="D432" s="17" t="s">
        <v>355</v>
      </c>
      <c r="E432" s="17" t="s">
        <v>355</v>
      </c>
      <c r="F432" s="30" t="s">
        <v>341</v>
      </c>
      <c r="G432" s="30" t="s">
        <v>341</v>
      </c>
      <c r="H432" s="30" t="s">
        <v>341</v>
      </c>
    </row>
    <row r="433" spans="1:8" ht="12" customHeight="1" x14ac:dyDescent="0.2">
      <c r="A433" s="1" t="s">
        <v>0</v>
      </c>
      <c r="B433" s="35" t="s">
        <v>372</v>
      </c>
      <c r="C433" s="34" t="s">
        <v>354</v>
      </c>
      <c r="D433" s="17">
        <v>186632</v>
      </c>
      <c r="E433" s="17">
        <v>237597</v>
      </c>
      <c r="F433" s="28">
        <v>78.5</v>
      </c>
      <c r="G433" s="28">
        <v>52.8</v>
      </c>
      <c r="H433" s="28">
        <v>93.2</v>
      </c>
    </row>
    <row r="434" spans="1:8" ht="12" customHeight="1" x14ac:dyDescent="0.2">
      <c r="A434" s="1" t="s">
        <v>0</v>
      </c>
      <c r="B434" s="35" t="s">
        <v>373</v>
      </c>
      <c r="C434" s="34" t="s">
        <v>354</v>
      </c>
      <c r="D434" s="17">
        <v>146184</v>
      </c>
      <c r="E434" s="17">
        <v>237597</v>
      </c>
      <c r="F434" s="28">
        <v>61.5</v>
      </c>
      <c r="G434" s="28">
        <v>39</v>
      </c>
      <c r="H434" s="28">
        <v>67.099999999999994</v>
      </c>
    </row>
    <row r="435" spans="1:8" ht="12" customHeight="1" x14ac:dyDescent="0.2">
      <c r="A435" s="1" t="s">
        <v>0</v>
      </c>
      <c r="B435" s="35" t="s">
        <v>374</v>
      </c>
      <c r="C435" s="34" t="s">
        <v>375</v>
      </c>
      <c r="D435" s="17">
        <v>123934</v>
      </c>
      <c r="E435" s="17">
        <v>237429</v>
      </c>
      <c r="F435" s="28">
        <v>52.2</v>
      </c>
      <c r="G435" s="28">
        <v>30</v>
      </c>
      <c r="H435" s="28">
        <v>59.1</v>
      </c>
    </row>
    <row r="436" spans="1:8" ht="12" customHeight="1" x14ac:dyDescent="0.2">
      <c r="A436" s="1" t="s">
        <v>0</v>
      </c>
      <c r="B436" s="35" t="s">
        <v>376</v>
      </c>
      <c r="C436" s="34" t="s">
        <v>354</v>
      </c>
      <c r="D436" s="17">
        <v>52075</v>
      </c>
      <c r="E436" s="17">
        <v>103660</v>
      </c>
      <c r="F436" s="28">
        <v>50.2</v>
      </c>
      <c r="G436" s="28">
        <v>38.1</v>
      </c>
      <c r="H436" s="28">
        <v>59.6</v>
      </c>
    </row>
    <row r="437" spans="1:8" ht="12" customHeight="1" x14ac:dyDescent="0.2">
      <c r="A437" s="1" t="s">
        <v>0</v>
      </c>
      <c r="B437" s="35" t="s">
        <v>377</v>
      </c>
      <c r="C437" s="34" t="s">
        <v>378</v>
      </c>
      <c r="D437" s="17">
        <v>36174</v>
      </c>
      <c r="E437" s="17">
        <v>94335</v>
      </c>
      <c r="F437" s="28">
        <v>38.299999999999997</v>
      </c>
      <c r="G437" s="28">
        <v>22</v>
      </c>
      <c r="H437" s="28">
        <v>48.6</v>
      </c>
    </row>
    <row r="438" spans="1:8" ht="12" customHeight="1" x14ac:dyDescent="0.2">
      <c r="A438" s="1" t="s">
        <v>0</v>
      </c>
      <c r="B438" s="35" t="s">
        <v>379</v>
      </c>
      <c r="C438" s="34" t="s">
        <v>354</v>
      </c>
      <c r="D438" s="17">
        <v>113563</v>
      </c>
      <c r="E438" s="17">
        <v>338713</v>
      </c>
      <c r="F438" s="28">
        <v>33.5</v>
      </c>
      <c r="G438" s="28">
        <v>25.4</v>
      </c>
      <c r="H438" s="28">
        <v>43</v>
      </c>
    </row>
    <row r="439" spans="1:8" ht="12" customHeight="1" x14ac:dyDescent="0.2">
      <c r="A439" s="1" t="s">
        <v>0</v>
      </c>
      <c r="B439" s="35" t="s">
        <v>381</v>
      </c>
      <c r="C439" s="34" t="s">
        <v>368</v>
      </c>
      <c r="D439" s="17">
        <v>94933</v>
      </c>
      <c r="E439" s="17">
        <v>186632</v>
      </c>
      <c r="F439" s="28">
        <v>50.9</v>
      </c>
      <c r="G439" s="28">
        <v>45.9</v>
      </c>
      <c r="H439" s="28">
        <v>57.4</v>
      </c>
    </row>
    <row r="440" spans="1:8" ht="12" customHeight="1" x14ac:dyDescent="0.2">
      <c r="A440" s="1" t="s">
        <v>0</v>
      </c>
      <c r="B440" s="35" t="s">
        <v>0</v>
      </c>
      <c r="C440" s="34" t="s">
        <v>369</v>
      </c>
      <c r="D440" s="17">
        <v>29936</v>
      </c>
      <c r="E440" s="17">
        <v>186632</v>
      </c>
      <c r="F440" s="28">
        <v>16</v>
      </c>
      <c r="G440" s="28">
        <v>11.9</v>
      </c>
      <c r="H440" s="28">
        <v>18.8</v>
      </c>
    </row>
    <row r="441" spans="1:8" ht="12" customHeight="1" x14ac:dyDescent="0.2">
      <c r="A441" s="1" t="s">
        <v>0</v>
      </c>
      <c r="B441" s="35" t="s">
        <v>0</v>
      </c>
      <c r="C441" s="34" t="s">
        <v>370</v>
      </c>
      <c r="D441" s="17">
        <v>61763</v>
      </c>
      <c r="E441" s="17">
        <v>186632</v>
      </c>
      <c r="F441" s="28">
        <v>33.1</v>
      </c>
      <c r="G441" s="28">
        <v>27.3</v>
      </c>
      <c r="H441" s="28">
        <v>36.799999999999997</v>
      </c>
    </row>
    <row r="442" spans="1:8" ht="12" customHeight="1" x14ac:dyDescent="0.2">
      <c r="A442" s="1" t="s">
        <v>0</v>
      </c>
      <c r="B442" s="35" t="s">
        <v>382</v>
      </c>
      <c r="C442" s="34" t="s">
        <v>392</v>
      </c>
      <c r="D442" s="17">
        <v>67356</v>
      </c>
      <c r="E442" s="17">
        <v>251086</v>
      </c>
      <c r="F442" s="28">
        <v>26.8</v>
      </c>
      <c r="G442" s="28">
        <v>25</v>
      </c>
      <c r="H442" s="28">
        <v>29.1</v>
      </c>
    </row>
    <row r="443" spans="1:8" ht="12" customHeight="1" x14ac:dyDescent="0.2">
      <c r="A443" s="1" t="s">
        <v>0</v>
      </c>
      <c r="B443" s="35" t="s">
        <v>0</v>
      </c>
      <c r="C443" s="34" t="s">
        <v>393</v>
      </c>
      <c r="D443" s="17">
        <v>115504</v>
      </c>
      <c r="E443" s="17">
        <v>251086</v>
      </c>
      <c r="F443" s="28">
        <v>46</v>
      </c>
      <c r="G443" s="28">
        <v>40</v>
      </c>
      <c r="H443" s="28">
        <v>52.5</v>
      </c>
    </row>
    <row r="444" spans="1:8" ht="12" customHeight="1" x14ac:dyDescent="0.2">
      <c r="A444" s="1" t="s">
        <v>0</v>
      </c>
      <c r="B444" s="35" t="s">
        <v>394</v>
      </c>
      <c r="C444" s="34" t="s">
        <v>395</v>
      </c>
      <c r="D444" s="17">
        <v>41623</v>
      </c>
      <c r="E444" s="17">
        <v>91476</v>
      </c>
      <c r="F444" s="28">
        <v>45.5</v>
      </c>
      <c r="G444" s="28">
        <v>43.8</v>
      </c>
      <c r="H444" s="28">
        <v>71.2</v>
      </c>
    </row>
    <row r="445" spans="1:8" ht="12" customHeight="1" x14ac:dyDescent="0.2">
      <c r="A445" s="1" t="s">
        <v>0</v>
      </c>
      <c r="B445" s="35" t="s">
        <v>0</v>
      </c>
      <c r="C445" s="34" t="s">
        <v>396</v>
      </c>
      <c r="D445" s="17">
        <v>49853</v>
      </c>
      <c r="E445" s="17">
        <v>91476</v>
      </c>
      <c r="F445" s="28">
        <v>54.5</v>
      </c>
      <c r="G445" s="28">
        <v>28.8</v>
      </c>
      <c r="H445" s="28">
        <v>56.2</v>
      </c>
    </row>
    <row r="446" spans="1:8" ht="12" customHeight="1" x14ac:dyDescent="0.2">
      <c r="A446" s="1" t="s">
        <v>0</v>
      </c>
      <c r="B446" s="35" t="s">
        <v>397</v>
      </c>
      <c r="C446" s="34" t="s">
        <v>364</v>
      </c>
      <c r="D446" s="17">
        <v>8480</v>
      </c>
      <c r="E446" s="17">
        <v>14236</v>
      </c>
      <c r="F446" s="28">
        <v>59.6</v>
      </c>
      <c r="G446" s="28">
        <v>51.7</v>
      </c>
      <c r="H446" s="28">
        <v>66.900000000000006</v>
      </c>
    </row>
    <row r="447" spans="1:8" ht="12" customHeight="1" x14ac:dyDescent="0.2">
      <c r="A447" s="1" t="s">
        <v>0</v>
      </c>
      <c r="B447" s="35" t="s">
        <v>0</v>
      </c>
      <c r="C447" s="34" t="s">
        <v>398</v>
      </c>
      <c r="D447" s="17">
        <v>866</v>
      </c>
      <c r="E447" s="17">
        <v>14236</v>
      </c>
      <c r="F447" s="28">
        <v>6.1</v>
      </c>
      <c r="G447" s="28">
        <v>3.1</v>
      </c>
      <c r="H447" s="28">
        <v>8.8000000000000007</v>
      </c>
    </row>
    <row r="448" spans="1:8" ht="12" customHeight="1" x14ac:dyDescent="0.2">
      <c r="A448" s="1" t="s">
        <v>0</v>
      </c>
      <c r="B448" s="35" t="s">
        <v>0</v>
      </c>
      <c r="C448" s="34" t="s">
        <v>366</v>
      </c>
      <c r="D448" s="17">
        <v>4890</v>
      </c>
      <c r="E448" s="17">
        <v>14236</v>
      </c>
      <c r="F448" s="28">
        <v>34.299999999999997</v>
      </c>
      <c r="G448" s="28">
        <v>25</v>
      </c>
      <c r="H448" s="28">
        <v>42</v>
      </c>
    </row>
    <row r="449" spans="1:8" ht="12" customHeight="1" x14ac:dyDescent="0.2">
      <c r="A449" s="1" t="s">
        <v>0</v>
      </c>
      <c r="B449" s="33" t="s">
        <v>399</v>
      </c>
      <c r="C449" s="34" t="s">
        <v>354</v>
      </c>
      <c r="D449" s="17" t="s">
        <v>355</v>
      </c>
      <c r="E449" s="17" t="s">
        <v>355</v>
      </c>
      <c r="F449" s="30" t="s">
        <v>341</v>
      </c>
      <c r="G449" s="30" t="s">
        <v>341</v>
      </c>
      <c r="H449" s="30" t="s">
        <v>341</v>
      </c>
    </row>
    <row r="450" spans="1:8" ht="12" customHeight="1" x14ac:dyDescent="0.2">
      <c r="A450" s="1" t="s">
        <v>0</v>
      </c>
      <c r="B450" s="35" t="s">
        <v>400</v>
      </c>
      <c r="C450" s="34" t="s">
        <v>354</v>
      </c>
      <c r="D450" s="17">
        <v>25522</v>
      </c>
      <c r="E450" s="17">
        <v>86426</v>
      </c>
      <c r="F450" s="28">
        <v>29.5</v>
      </c>
      <c r="G450" s="28">
        <v>19.600000000000001</v>
      </c>
      <c r="H450" s="28">
        <v>35.200000000000003</v>
      </c>
    </row>
    <row r="451" spans="1:8" ht="12" customHeight="1" x14ac:dyDescent="0.2">
      <c r="A451" s="1" t="s">
        <v>0</v>
      </c>
      <c r="B451" s="35" t="s">
        <v>402</v>
      </c>
      <c r="C451" s="34" t="s">
        <v>354</v>
      </c>
      <c r="D451" s="17">
        <v>27551</v>
      </c>
      <c r="E451" s="17">
        <v>43514</v>
      </c>
      <c r="F451" s="28">
        <v>63.3</v>
      </c>
      <c r="G451" s="28">
        <v>47.6</v>
      </c>
      <c r="H451" s="28">
        <v>70</v>
      </c>
    </row>
    <row r="452" spans="1:8" ht="12" customHeight="1" x14ac:dyDescent="0.2">
      <c r="A452" s="1" t="s">
        <v>0</v>
      </c>
      <c r="B452" s="35" t="s">
        <v>403</v>
      </c>
      <c r="C452" s="34" t="s">
        <v>404</v>
      </c>
      <c r="D452" s="17">
        <v>21486</v>
      </c>
      <c r="E452" s="17">
        <v>43397</v>
      </c>
      <c r="F452" s="28">
        <v>49.5</v>
      </c>
      <c r="G452" s="28">
        <v>37.1</v>
      </c>
      <c r="H452" s="28">
        <v>57.7</v>
      </c>
    </row>
    <row r="453" spans="1:8" ht="12" customHeight="1" x14ac:dyDescent="0.2">
      <c r="A453" s="1" t="s">
        <v>0</v>
      </c>
      <c r="B453" s="35" t="s">
        <v>0</v>
      </c>
      <c r="C453" s="34" t="s">
        <v>405</v>
      </c>
      <c r="D453" s="17">
        <v>28571</v>
      </c>
      <c r="E453" s="17">
        <v>43397</v>
      </c>
      <c r="F453" s="28">
        <v>65.8</v>
      </c>
      <c r="G453" s="28">
        <v>53.1</v>
      </c>
      <c r="H453" s="28">
        <v>74.400000000000006</v>
      </c>
    </row>
    <row r="454" spans="1:8" ht="12" customHeight="1" x14ac:dyDescent="0.2">
      <c r="A454" s="1" t="s">
        <v>0</v>
      </c>
      <c r="B454" s="35" t="s">
        <v>406</v>
      </c>
      <c r="C454" s="34" t="s">
        <v>407</v>
      </c>
      <c r="D454" s="17">
        <v>27399</v>
      </c>
      <c r="E454" s="17">
        <v>43331</v>
      </c>
      <c r="F454" s="28">
        <v>63.2</v>
      </c>
      <c r="G454" s="28">
        <v>48.5</v>
      </c>
      <c r="H454" s="28">
        <v>72.5</v>
      </c>
    </row>
    <row r="455" spans="1:8" ht="12" customHeight="1" x14ac:dyDescent="0.2">
      <c r="A455" s="1" t="s">
        <v>0</v>
      </c>
      <c r="B455" s="35" t="s">
        <v>0</v>
      </c>
      <c r="C455" s="34" t="s">
        <v>408</v>
      </c>
      <c r="D455" s="17">
        <v>12869</v>
      </c>
      <c r="E455" s="17">
        <v>20781</v>
      </c>
      <c r="F455" s="28">
        <v>61.9</v>
      </c>
      <c r="G455" s="28">
        <v>42.2</v>
      </c>
      <c r="H455" s="28">
        <v>69.599999999999994</v>
      </c>
    </row>
    <row r="456" spans="1:8" ht="12" customHeight="1" x14ac:dyDescent="0.2">
      <c r="A456" s="1" t="s">
        <v>0</v>
      </c>
      <c r="B456" s="35" t="s">
        <v>446</v>
      </c>
      <c r="C456" s="34" t="s">
        <v>407</v>
      </c>
      <c r="D456" s="17">
        <v>7284</v>
      </c>
      <c r="E456" s="17">
        <v>16885</v>
      </c>
      <c r="F456" s="28">
        <v>43.1</v>
      </c>
      <c r="G456" s="28">
        <v>30.4</v>
      </c>
      <c r="H456" s="28">
        <v>52.5</v>
      </c>
    </row>
    <row r="457" spans="1:8" ht="12" customHeight="1" x14ac:dyDescent="0.2">
      <c r="A457" s="1" t="s">
        <v>0</v>
      </c>
      <c r="B457" s="35" t="s">
        <v>0</v>
      </c>
      <c r="C457" s="34" t="s">
        <v>447</v>
      </c>
      <c r="D457" s="17">
        <v>928</v>
      </c>
      <c r="E457" s="17">
        <v>2043</v>
      </c>
      <c r="F457" s="28">
        <v>45.4</v>
      </c>
      <c r="G457" s="28">
        <v>25.8</v>
      </c>
      <c r="H457" s="28">
        <v>60.2</v>
      </c>
    </row>
    <row r="458" spans="1:8" ht="12" customHeight="1" x14ac:dyDescent="0.2">
      <c r="A458" s="1" t="s">
        <v>0</v>
      </c>
      <c r="B458" s="35" t="s">
        <v>448</v>
      </c>
      <c r="C458" s="34" t="s">
        <v>354</v>
      </c>
      <c r="D458" s="17">
        <v>10867</v>
      </c>
      <c r="E458" s="17">
        <v>27551</v>
      </c>
      <c r="F458" s="28">
        <v>39.4</v>
      </c>
      <c r="G458" s="28">
        <v>32.700000000000003</v>
      </c>
      <c r="H458" s="28">
        <v>46.5</v>
      </c>
    </row>
    <row r="459" spans="1:8" ht="12" customHeight="1" x14ac:dyDescent="0.2">
      <c r="A459" s="1" t="s">
        <v>0</v>
      </c>
      <c r="B459" s="35" t="s">
        <v>410</v>
      </c>
      <c r="C459" s="34" t="s">
        <v>411</v>
      </c>
      <c r="D459" s="17">
        <v>7334</v>
      </c>
      <c r="E459" s="17">
        <v>21486</v>
      </c>
      <c r="F459" s="28">
        <v>34.1</v>
      </c>
      <c r="G459" s="28">
        <v>25.5</v>
      </c>
      <c r="H459" s="28">
        <v>40.9</v>
      </c>
    </row>
    <row r="460" spans="1:8" ht="12" customHeight="1" x14ac:dyDescent="0.2">
      <c r="A460" s="1" t="s">
        <v>0</v>
      </c>
      <c r="B460" s="35" t="s">
        <v>412</v>
      </c>
      <c r="C460" s="34" t="s">
        <v>413</v>
      </c>
      <c r="D460" s="17" t="s">
        <v>355</v>
      </c>
      <c r="E460" s="17" t="s">
        <v>355</v>
      </c>
      <c r="F460" s="30" t="s">
        <v>341</v>
      </c>
      <c r="G460" s="30" t="s">
        <v>341</v>
      </c>
      <c r="H460" s="30" t="s">
        <v>341</v>
      </c>
    </row>
    <row r="461" spans="1:8" ht="12" customHeight="1" x14ac:dyDescent="0.2">
      <c r="A461" s="1" t="s">
        <v>0</v>
      </c>
      <c r="B461" s="35" t="s">
        <v>0</v>
      </c>
      <c r="C461" s="34" t="s">
        <v>414</v>
      </c>
      <c r="D461" s="17">
        <v>992</v>
      </c>
      <c r="E461" s="17">
        <v>24572</v>
      </c>
      <c r="F461" s="28">
        <v>4</v>
      </c>
      <c r="G461" s="30" t="s">
        <v>291</v>
      </c>
      <c r="H461" s="28">
        <v>4</v>
      </c>
    </row>
    <row r="462" spans="1:8" ht="12" customHeight="1" x14ac:dyDescent="0.2">
      <c r="A462" s="1" t="s">
        <v>0</v>
      </c>
      <c r="B462" s="35" t="s">
        <v>0</v>
      </c>
      <c r="C462" s="34" t="s">
        <v>415</v>
      </c>
      <c r="D462" s="17">
        <v>694</v>
      </c>
      <c r="E462" s="17">
        <v>24572</v>
      </c>
      <c r="F462" s="28">
        <v>2.8</v>
      </c>
      <c r="G462" s="30" t="s">
        <v>291</v>
      </c>
      <c r="H462" s="28">
        <v>4.5</v>
      </c>
    </row>
    <row r="463" spans="1:8" ht="12" customHeight="1" x14ac:dyDescent="0.2">
      <c r="A463" s="1" t="s">
        <v>0</v>
      </c>
      <c r="B463" s="35" t="s">
        <v>0</v>
      </c>
      <c r="C463" s="34" t="s">
        <v>416</v>
      </c>
      <c r="D463" s="17">
        <v>1200</v>
      </c>
      <c r="E463" s="17">
        <v>24572</v>
      </c>
      <c r="F463" s="28">
        <v>4.9000000000000004</v>
      </c>
      <c r="G463" s="28">
        <v>2.2000000000000002</v>
      </c>
      <c r="H463" s="28">
        <v>6.6</v>
      </c>
    </row>
    <row r="464" spans="1:8" ht="12" customHeight="1" x14ac:dyDescent="0.2">
      <c r="A464" s="1" t="s">
        <v>0</v>
      </c>
      <c r="B464" s="35" t="s">
        <v>0</v>
      </c>
      <c r="C464" s="34" t="s">
        <v>417</v>
      </c>
      <c r="D464" s="17">
        <v>1952</v>
      </c>
      <c r="E464" s="17">
        <v>24572</v>
      </c>
      <c r="F464" s="28">
        <v>7.9</v>
      </c>
      <c r="G464" s="28">
        <v>5.8</v>
      </c>
      <c r="H464" s="28">
        <v>11.9</v>
      </c>
    </row>
    <row r="465" spans="1:8" ht="12" customHeight="1" x14ac:dyDescent="0.2">
      <c r="A465" s="1" t="s">
        <v>0</v>
      </c>
      <c r="B465" s="35" t="s">
        <v>0</v>
      </c>
      <c r="C465" s="34" t="s">
        <v>418</v>
      </c>
      <c r="D465" s="17">
        <v>8659</v>
      </c>
      <c r="E465" s="17">
        <v>24572</v>
      </c>
      <c r="F465" s="28">
        <v>35.200000000000003</v>
      </c>
      <c r="G465" s="28">
        <v>29</v>
      </c>
      <c r="H465" s="28">
        <v>63.3</v>
      </c>
    </row>
    <row r="466" spans="1:8" ht="12" customHeight="1" x14ac:dyDescent="0.2">
      <c r="A466" s="1" t="s">
        <v>0</v>
      </c>
      <c r="B466" s="35" t="s">
        <v>0</v>
      </c>
      <c r="C466" s="34" t="s">
        <v>419</v>
      </c>
      <c r="D466" s="17">
        <v>11075</v>
      </c>
      <c r="E466" s="17">
        <v>24572</v>
      </c>
      <c r="F466" s="28">
        <v>45.1</v>
      </c>
      <c r="G466" s="28">
        <v>5.0999999999999996</v>
      </c>
      <c r="H466" s="28">
        <v>53.6</v>
      </c>
    </row>
    <row r="467" spans="1:8" ht="12" customHeight="1" x14ac:dyDescent="0.2">
      <c r="A467" s="1" t="s">
        <v>0</v>
      </c>
      <c r="B467" s="33" t="s">
        <v>420</v>
      </c>
      <c r="C467" s="34" t="s">
        <v>421</v>
      </c>
      <c r="D467" s="17" t="s">
        <v>355</v>
      </c>
      <c r="E467" s="17" t="s">
        <v>355</v>
      </c>
      <c r="F467" s="30" t="s">
        <v>341</v>
      </c>
      <c r="G467" s="30" t="s">
        <v>341</v>
      </c>
      <c r="H467" s="30" t="s">
        <v>341</v>
      </c>
    </row>
    <row r="468" spans="1:8" ht="12" customHeight="1" x14ac:dyDescent="0.2">
      <c r="A468" s="1" t="s">
        <v>0</v>
      </c>
      <c r="B468" s="35" t="s">
        <v>0</v>
      </c>
      <c r="C468" s="34" t="s">
        <v>414</v>
      </c>
      <c r="D468" s="17">
        <v>537</v>
      </c>
      <c r="E468" s="17">
        <v>12869</v>
      </c>
      <c r="F468" s="28">
        <v>4.2</v>
      </c>
      <c r="G468" s="30" t="s">
        <v>291</v>
      </c>
      <c r="H468" s="28">
        <v>5.2</v>
      </c>
    </row>
    <row r="469" spans="1:8" ht="12" customHeight="1" x14ac:dyDescent="0.2">
      <c r="A469" s="1" t="s">
        <v>0</v>
      </c>
      <c r="B469" s="35" t="s">
        <v>0</v>
      </c>
      <c r="C469" s="34" t="s">
        <v>415</v>
      </c>
      <c r="D469" s="17">
        <v>403</v>
      </c>
      <c r="E469" s="17">
        <v>12869</v>
      </c>
      <c r="F469" s="28">
        <v>3.1</v>
      </c>
      <c r="G469" s="30" t="s">
        <v>291</v>
      </c>
      <c r="H469" s="28">
        <v>4.3</v>
      </c>
    </row>
    <row r="470" spans="1:8" ht="12" customHeight="1" x14ac:dyDescent="0.2">
      <c r="A470" s="1" t="s">
        <v>0</v>
      </c>
      <c r="B470" s="35" t="s">
        <v>0</v>
      </c>
      <c r="C470" s="34" t="s">
        <v>416</v>
      </c>
      <c r="D470" s="17">
        <v>752</v>
      </c>
      <c r="E470" s="17">
        <v>12869</v>
      </c>
      <c r="F470" s="28">
        <v>5.8</v>
      </c>
      <c r="G470" s="30" t="s">
        <v>291</v>
      </c>
      <c r="H470" s="28">
        <v>9.1</v>
      </c>
    </row>
    <row r="471" spans="1:8" ht="12" customHeight="1" x14ac:dyDescent="0.2">
      <c r="A471" s="1" t="s">
        <v>0</v>
      </c>
      <c r="B471" s="35" t="s">
        <v>0</v>
      </c>
      <c r="C471" s="34" t="s">
        <v>417</v>
      </c>
      <c r="D471" s="17">
        <v>1304</v>
      </c>
      <c r="E471" s="17">
        <v>12869</v>
      </c>
      <c r="F471" s="28">
        <v>10.1</v>
      </c>
      <c r="G471" s="28">
        <v>5.5</v>
      </c>
      <c r="H471" s="28">
        <v>14</v>
      </c>
    </row>
    <row r="472" spans="1:8" ht="12" customHeight="1" x14ac:dyDescent="0.2">
      <c r="A472" s="1" t="s">
        <v>0</v>
      </c>
      <c r="B472" s="35" t="s">
        <v>0</v>
      </c>
      <c r="C472" s="34" t="s">
        <v>418</v>
      </c>
      <c r="D472" s="17">
        <v>5088</v>
      </c>
      <c r="E472" s="17">
        <v>12869</v>
      </c>
      <c r="F472" s="28">
        <v>39.5</v>
      </c>
      <c r="G472" s="28">
        <v>32.9</v>
      </c>
      <c r="H472" s="28">
        <v>50</v>
      </c>
    </row>
    <row r="473" spans="1:8" ht="12" customHeight="1" x14ac:dyDescent="0.2">
      <c r="A473" s="1" t="s">
        <v>0</v>
      </c>
      <c r="B473" s="35" t="s">
        <v>0</v>
      </c>
      <c r="C473" s="34" t="s">
        <v>419</v>
      </c>
      <c r="D473" s="17">
        <v>4785</v>
      </c>
      <c r="E473" s="17">
        <v>12869</v>
      </c>
      <c r="F473" s="28">
        <v>37.200000000000003</v>
      </c>
      <c r="G473" s="28">
        <v>24.8</v>
      </c>
      <c r="H473" s="28">
        <v>44.6</v>
      </c>
    </row>
    <row r="474" spans="1:8" ht="12" customHeight="1" x14ac:dyDescent="0.2">
      <c r="A474" s="1" t="s">
        <v>0</v>
      </c>
      <c r="B474" s="33" t="s">
        <v>422</v>
      </c>
      <c r="C474" s="34" t="s">
        <v>423</v>
      </c>
      <c r="D474" s="17" t="s">
        <v>355</v>
      </c>
      <c r="E474" s="17" t="s">
        <v>355</v>
      </c>
      <c r="F474" s="30" t="s">
        <v>341</v>
      </c>
      <c r="G474" s="30" t="s">
        <v>341</v>
      </c>
      <c r="H474" s="30" t="s">
        <v>341</v>
      </c>
    </row>
    <row r="475" spans="1:8" ht="12" customHeight="1" x14ac:dyDescent="0.2">
      <c r="A475" s="1" t="s">
        <v>0</v>
      </c>
      <c r="B475" s="35" t="s">
        <v>0</v>
      </c>
      <c r="C475" s="36" t="s">
        <v>424</v>
      </c>
      <c r="D475" s="17">
        <v>9335</v>
      </c>
      <c r="E475" s="17">
        <v>21995</v>
      </c>
      <c r="F475" s="28">
        <v>42.4</v>
      </c>
      <c r="G475" s="28">
        <v>28.9</v>
      </c>
      <c r="H475" s="28">
        <v>53</v>
      </c>
    </row>
    <row r="476" spans="1:8" ht="12" customHeight="1" x14ac:dyDescent="0.2">
      <c r="A476" s="1" t="s">
        <v>0</v>
      </c>
      <c r="B476" s="35" t="s">
        <v>0</v>
      </c>
      <c r="C476" s="7" t="s">
        <v>425</v>
      </c>
      <c r="D476" s="17">
        <v>7398</v>
      </c>
      <c r="E476" s="17">
        <v>21995</v>
      </c>
      <c r="F476" s="28">
        <v>33.6</v>
      </c>
      <c r="G476" s="28">
        <v>29.3</v>
      </c>
      <c r="H476" s="28">
        <v>37.5</v>
      </c>
    </row>
    <row r="477" spans="1:8" ht="12" customHeight="1" x14ac:dyDescent="0.2">
      <c r="A477" s="23" t="s">
        <v>0</v>
      </c>
      <c r="B477" s="27" t="s">
        <v>0</v>
      </c>
      <c r="C477" s="37" t="s">
        <v>426</v>
      </c>
      <c r="D477" s="24">
        <v>5262</v>
      </c>
      <c r="E477" s="24">
        <v>21995</v>
      </c>
      <c r="F477" s="41">
        <v>23.9</v>
      </c>
      <c r="G477" s="41">
        <v>13.8</v>
      </c>
      <c r="H477" s="41">
        <v>34.1</v>
      </c>
    </row>
    <row r="478" spans="1:8" ht="12" customHeight="1" x14ac:dyDescent="0.2">
      <c r="A478" s="40" t="s">
        <v>456</v>
      </c>
      <c r="B478" s="33" t="s">
        <v>353</v>
      </c>
      <c r="C478" s="34" t="s">
        <v>354</v>
      </c>
      <c r="D478" s="17" t="s">
        <v>355</v>
      </c>
      <c r="E478" s="17" t="s">
        <v>355</v>
      </c>
      <c r="F478" s="30" t="s">
        <v>341</v>
      </c>
      <c r="G478" s="30" t="s">
        <v>341</v>
      </c>
      <c r="H478" s="30" t="s">
        <v>341</v>
      </c>
    </row>
    <row r="479" spans="1:8" ht="12" customHeight="1" x14ac:dyDescent="0.2">
      <c r="A479" s="1" t="s">
        <v>0</v>
      </c>
      <c r="B479" s="35" t="s">
        <v>356</v>
      </c>
      <c r="C479" s="34" t="s">
        <v>457</v>
      </c>
      <c r="D479" s="17">
        <v>2297</v>
      </c>
      <c r="E479" s="17">
        <v>6410</v>
      </c>
      <c r="F479" s="28">
        <v>35.799999999999997</v>
      </c>
      <c r="G479" s="30" t="s">
        <v>291</v>
      </c>
      <c r="H479" s="28">
        <v>41.7</v>
      </c>
    </row>
    <row r="480" spans="1:8" ht="12" customHeight="1" x14ac:dyDescent="0.2">
      <c r="A480" s="1" t="s">
        <v>0</v>
      </c>
      <c r="B480" s="35" t="s">
        <v>359</v>
      </c>
      <c r="C480" s="34" t="s">
        <v>354</v>
      </c>
      <c r="D480" s="17">
        <v>5603</v>
      </c>
      <c r="E480" s="17">
        <v>7107</v>
      </c>
      <c r="F480" s="28">
        <v>78.8</v>
      </c>
      <c r="G480" s="28">
        <v>47.7</v>
      </c>
      <c r="H480" s="28">
        <v>91.8</v>
      </c>
    </row>
    <row r="481" spans="1:8" ht="12" customHeight="1" x14ac:dyDescent="0.2">
      <c r="A481" s="1" t="s">
        <v>0</v>
      </c>
      <c r="B481" s="35" t="s">
        <v>360</v>
      </c>
      <c r="C481" s="34" t="s">
        <v>361</v>
      </c>
      <c r="D481" s="17">
        <v>36830</v>
      </c>
      <c r="E481" s="17">
        <v>100562</v>
      </c>
      <c r="F481" s="28">
        <v>36.6</v>
      </c>
      <c r="G481" s="28">
        <v>17.3</v>
      </c>
      <c r="H481" s="28">
        <v>41.8</v>
      </c>
    </row>
    <row r="482" spans="1:8" ht="12" customHeight="1" x14ac:dyDescent="0.2">
      <c r="A482" s="1" t="s">
        <v>0</v>
      </c>
      <c r="B482" s="35" t="s">
        <v>363</v>
      </c>
      <c r="C482" s="34" t="s">
        <v>364</v>
      </c>
      <c r="D482" s="17">
        <v>667</v>
      </c>
      <c r="E482" s="17">
        <v>5603</v>
      </c>
      <c r="F482" s="28">
        <v>11.9</v>
      </c>
      <c r="G482" s="30" t="s">
        <v>291</v>
      </c>
      <c r="H482" s="28">
        <v>16.7</v>
      </c>
    </row>
    <row r="483" spans="1:8" ht="12" customHeight="1" x14ac:dyDescent="0.2">
      <c r="A483" s="1" t="s">
        <v>0</v>
      </c>
      <c r="B483" s="35" t="s">
        <v>0</v>
      </c>
      <c r="C483" s="34" t="s">
        <v>365</v>
      </c>
      <c r="D483" s="17">
        <v>4815</v>
      </c>
      <c r="E483" s="17">
        <v>5603</v>
      </c>
      <c r="F483" s="28">
        <v>85.9</v>
      </c>
      <c r="G483" s="28">
        <v>80</v>
      </c>
      <c r="H483" s="28">
        <v>96</v>
      </c>
    </row>
    <row r="484" spans="1:8" ht="12" customHeight="1" x14ac:dyDescent="0.2">
      <c r="A484" s="1" t="s">
        <v>0</v>
      </c>
      <c r="B484" s="35" t="s">
        <v>0</v>
      </c>
      <c r="C484" s="34" t="s">
        <v>366</v>
      </c>
      <c r="D484" s="17">
        <v>121</v>
      </c>
      <c r="E484" s="17">
        <v>5603</v>
      </c>
      <c r="F484" s="28">
        <v>2.2000000000000002</v>
      </c>
      <c r="G484" s="30" t="s">
        <v>291</v>
      </c>
      <c r="H484" s="28">
        <v>2.2000000000000002</v>
      </c>
    </row>
    <row r="485" spans="1:8" ht="12" customHeight="1" x14ac:dyDescent="0.2">
      <c r="A485" s="1" t="s">
        <v>0</v>
      </c>
      <c r="B485" s="35" t="s">
        <v>367</v>
      </c>
      <c r="C485" s="34" t="s">
        <v>368</v>
      </c>
      <c r="D485" s="17">
        <v>2422</v>
      </c>
      <c r="E485" s="17">
        <v>5320</v>
      </c>
      <c r="F485" s="28">
        <v>45.5</v>
      </c>
      <c r="G485" s="28">
        <v>37.5</v>
      </c>
      <c r="H485" s="28">
        <v>64.2</v>
      </c>
    </row>
    <row r="486" spans="1:8" ht="12" customHeight="1" x14ac:dyDescent="0.2">
      <c r="A486" s="1" t="s">
        <v>0</v>
      </c>
      <c r="B486" s="35" t="s">
        <v>0</v>
      </c>
      <c r="C486" s="34" t="s">
        <v>369</v>
      </c>
      <c r="D486" s="17">
        <v>859</v>
      </c>
      <c r="E486" s="17">
        <v>5320</v>
      </c>
      <c r="F486" s="28">
        <v>16.100000000000001</v>
      </c>
      <c r="G486" s="30" t="s">
        <v>291</v>
      </c>
      <c r="H486" s="28">
        <v>26.8</v>
      </c>
    </row>
    <row r="487" spans="1:8" ht="12" customHeight="1" x14ac:dyDescent="0.2">
      <c r="A487" s="1" t="s">
        <v>0</v>
      </c>
      <c r="B487" s="35" t="s">
        <v>0</v>
      </c>
      <c r="C487" s="34" t="s">
        <v>370</v>
      </c>
      <c r="D487" s="17">
        <v>2039</v>
      </c>
      <c r="E487" s="17">
        <v>5320</v>
      </c>
      <c r="F487" s="28">
        <v>38.299999999999997</v>
      </c>
      <c r="G487" s="28">
        <v>16.7</v>
      </c>
      <c r="H487" s="28">
        <v>45.3</v>
      </c>
    </row>
    <row r="488" spans="1:8" ht="12" customHeight="1" x14ac:dyDescent="0.2">
      <c r="A488" s="1" t="s">
        <v>0</v>
      </c>
      <c r="B488" s="33" t="s">
        <v>371</v>
      </c>
      <c r="C488" s="34" t="s">
        <v>354</v>
      </c>
      <c r="D488" s="17" t="s">
        <v>355</v>
      </c>
      <c r="E488" s="17" t="s">
        <v>355</v>
      </c>
      <c r="F488" s="30" t="s">
        <v>341</v>
      </c>
      <c r="G488" s="30" t="s">
        <v>341</v>
      </c>
      <c r="H488" s="30" t="s">
        <v>341</v>
      </c>
    </row>
    <row r="489" spans="1:8" ht="12" customHeight="1" x14ac:dyDescent="0.2">
      <c r="A489" s="1" t="s">
        <v>0</v>
      </c>
      <c r="B489" s="35" t="s">
        <v>372</v>
      </c>
      <c r="C489" s="34" t="s">
        <v>354</v>
      </c>
      <c r="D489" s="17">
        <v>188675</v>
      </c>
      <c r="E489" s="17">
        <v>260097</v>
      </c>
      <c r="F489" s="28">
        <v>72.5</v>
      </c>
      <c r="G489" s="28">
        <v>49.4</v>
      </c>
      <c r="H489" s="28">
        <v>85.6</v>
      </c>
    </row>
    <row r="490" spans="1:8" ht="12" customHeight="1" x14ac:dyDescent="0.2">
      <c r="A490" s="1" t="s">
        <v>0</v>
      </c>
      <c r="B490" s="35" t="s">
        <v>373</v>
      </c>
      <c r="C490" s="34" t="s">
        <v>354</v>
      </c>
      <c r="D490" s="17">
        <v>145910</v>
      </c>
      <c r="E490" s="17">
        <v>235789</v>
      </c>
      <c r="F490" s="28">
        <v>61.9</v>
      </c>
      <c r="G490" s="28">
        <v>40.9</v>
      </c>
      <c r="H490" s="28">
        <v>66.400000000000006</v>
      </c>
    </row>
    <row r="491" spans="1:8" ht="12" customHeight="1" x14ac:dyDescent="0.2">
      <c r="A491" s="1" t="s">
        <v>0</v>
      </c>
      <c r="B491" s="35" t="s">
        <v>374</v>
      </c>
      <c r="C491" s="34" t="s">
        <v>375</v>
      </c>
      <c r="D491" s="17">
        <v>122802</v>
      </c>
      <c r="E491" s="17">
        <v>235949</v>
      </c>
      <c r="F491" s="28">
        <v>52</v>
      </c>
      <c r="G491" s="28">
        <v>31.4</v>
      </c>
      <c r="H491" s="28">
        <v>58.7</v>
      </c>
    </row>
    <row r="492" spans="1:8" ht="12" customHeight="1" x14ac:dyDescent="0.2">
      <c r="A492" s="1" t="s">
        <v>0</v>
      </c>
      <c r="B492" s="35" t="s">
        <v>376</v>
      </c>
      <c r="C492" s="34" t="s">
        <v>354</v>
      </c>
      <c r="D492" s="17">
        <v>51871</v>
      </c>
      <c r="E492" s="17">
        <v>103363</v>
      </c>
      <c r="F492" s="28">
        <v>50.2</v>
      </c>
      <c r="G492" s="28">
        <v>38.6</v>
      </c>
      <c r="H492" s="28">
        <v>58.5</v>
      </c>
    </row>
    <row r="493" spans="1:8" ht="12" customHeight="1" x14ac:dyDescent="0.2">
      <c r="A493" s="1" t="s">
        <v>0</v>
      </c>
      <c r="B493" s="35" t="s">
        <v>377</v>
      </c>
      <c r="C493" s="34" t="s">
        <v>378</v>
      </c>
      <c r="D493" s="17">
        <v>37774</v>
      </c>
      <c r="E493" s="17">
        <v>93828</v>
      </c>
      <c r="F493" s="28">
        <v>40.299999999999997</v>
      </c>
      <c r="G493" s="28">
        <v>25</v>
      </c>
      <c r="H493" s="28">
        <v>50.5</v>
      </c>
    </row>
    <row r="494" spans="1:8" ht="12" customHeight="1" x14ac:dyDescent="0.2">
      <c r="A494" s="1" t="s">
        <v>0</v>
      </c>
      <c r="B494" s="35" t="s">
        <v>379</v>
      </c>
      <c r="C494" s="34" t="s">
        <v>354</v>
      </c>
      <c r="D494" s="17">
        <v>63104</v>
      </c>
      <c r="E494" s="17">
        <v>332738</v>
      </c>
      <c r="F494" s="28">
        <v>19</v>
      </c>
      <c r="G494" s="28">
        <v>12.3</v>
      </c>
      <c r="H494" s="28">
        <v>22.9</v>
      </c>
    </row>
    <row r="495" spans="1:8" ht="12" customHeight="1" x14ac:dyDescent="0.2">
      <c r="A495" s="1" t="s">
        <v>0</v>
      </c>
      <c r="B495" s="35" t="s">
        <v>381</v>
      </c>
      <c r="C495" s="34" t="s">
        <v>368</v>
      </c>
      <c r="D495" s="17">
        <v>89300</v>
      </c>
      <c r="E495" s="17">
        <v>188675</v>
      </c>
      <c r="F495" s="28">
        <v>47.3</v>
      </c>
      <c r="G495" s="28">
        <v>41.4</v>
      </c>
      <c r="H495" s="28">
        <v>53.3</v>
      </c>
    </row>
    <row r="496" spans="1:8" ht="12" customHeight="1" x14ac:dyDescent="0.2">
      <c r="A496" s="1" t="s">
        <v>0</v>
      </c>
      <c r="B496" s="35" t="s">
        <v>0</v>
      </c>
      <c r="C496" s="34" t="s">
        <v>369</v>
      </c>
      <c r="D496" s="17">
        <v>28122</v>
      </c>
      <c r="E496" s="17">
        <v>188675</v>
      </c>
      <c r="F496" s="28">
        <v>14.9</v>
      </c>
      <c r="G496" s="28">
        <v>11.2</v>
      </c>
      <c r="H496" s="28">
        <v>17.399999999999999</v>
      </c>
    </row>
    <row r="497" spans="1:8" ht="12" customHeight="1" x14ac:dyDescent="0.2">
      <c r="A497" s="1" t="s">
        <v>0</v>
      </c>
      <c r="B497" s="35" t="s">
        <v>0</v>
      </c>
      <c r="C497" s="34" t="s">
        <v>370</v>
      </c>
      <c r="D497" s="17">
        <v>71253</v>
      </c>
      <c r="E497" s="17">
        <v>188675</v>
      </c>
      <c r="F497" s="28">
        <v>37.799999999999997</v>
      </c>
      <c r="G497" s="28">
        <v>30.3</v>
      </c>
      <c r="H497" s="28">
        <v>44</v>
      </c>
    </row>
    <row r="498" spans="1:8" ht="12" customHeight="1" x14ac:dyDescent="0.2">
      <c r="A498" s="1" t="s">
        <v>0</v>
      </c>
      <c r="B498" s="35" t="s">
        <v>382</v>
      </c>
      <c r="C498" s="34" t="s">
        <v>392</v>
      </c>
      <c r="D498" s="17">
        <v>66650</v>
      </c>
      <c r="E498" s="17">
        <v>248780</v>
      </c>
      <c r="F498" s="28">
        <v>26.8</v>
      </c>
      <c r="G498" s="28">
        <v>24.8</v>
      </c>
      <c r="H498" s="28">
        <v>28.9</v>
      </c>
    </row>
    <row r="499" spans="1:8" ht="12" customHeight="1" x14ac:dyDescent="0.2">
      <c r="A499" s="1" t="s">
        <v>0</v>
      </c>
      <c r="B499" s="35" t="s">
        <v>0</v>
      </c>
      <c r="C499" s="34" t="s">
        <v>393</v>
      </c>
      <c r="D499" s="17">
        <v>116224</v>
      </c>
      <c r="E499" s="17">
        <v>248780</v>
      </c>
      <c r="F499" s="28">
        <v>46.7</v>
      </c>
      <c r="G499" s="28">
        <v>40.4</v>
      </c>
      <c r="H499" s="28">
        <v>52.5</v>
      </c>
    </row>
    <row r="500" spans="1:8" ht="12" customHeight="1" x14ac:dyDescent="0.2">
      <c r="A500" s="1" t="s">
        <v>0</v>
      </c>
      <c r="B500" s="35" t="s">
        <v>394</v>
      </c>
      <c r="C500" s="34" t="s">
        <v>395</v>
      </c>
      <c r="D500" s="17">
        <v>40359</v>
      </c>
      <c r="E500" s="17">
        <v>89548</v>
      </c>
      <c r="F500" s="28">
        <v>45.1</v>
      </c>
      <c r="G500" s="28">
        <v>43.8</v>
      </c>
      <c r="H500" s="28">
        <v>71.400000000000006</v>
      </c>
    </row>
    <row r="501" spans="1:8" ht="12" customHeight="1" x14ac:dyDescent="0.2">
      <c r="A501" s="1" t="s">
        <v>0</v>
      </c>
      <c r="B501" s="35" t="s">
        <v>0</v>
      </c>
      <c r="C501" s="34" t="s">
        <v>396</v>
      </c>
      <c r="D501" s="17">
        <v>49189</v>
      </c>
      <c r="E501" s="17">
        <v>89548</v>
      </c>
      <c r="F501" s="28">
        <v>54.9</v>
      </c>
      <c r="G501" s="28">
        <v>28.6</v>
      </c>
      <c r="H501" s="28">
        <v>56.2</v>
      </c>
    </row>
    <row r="502" spans="1:8" ht="12" customHeight="1" x14ac:dyDescent="0.2">
      <c r="A502" s="1" t="s">
        <v>0</v>
      </c>
      <c r="B502" s="35" t="s">
        <v>397</v>
      </c>
      <c r="C502" s="34" t="s">
        <v>364</v>
      </c>
      <c r="D502" s="17">
        <v>8582</v>
      </c>
      <c r="E502" s="17">
        <v>14430</v>
      </c>
      <c r="F502" s="28">
        <v>59.5</v>
      </c>
      <c r="G502" s="28">
        <v>50</v>
      </c>
      <c r="H502" s="28">
        <v>65.599999999999994</v>
      </c>
    </row>
    <row r="503" spans="1:8" ht="12" customHeight="1" x14ac:dyDescent="0.2">
      <c r="A503" s="1" t="s">
        <v>0</v>
      </c>
      <c r="B503" s="35" t="s">
        <v>0</v>
      </c>
      <c r="C503" s="34" t="s">
        <v>398</v>
      </c>
      <c r="D503" s="17">
        <v>934</v>
      </c>
      <c r="E503" s="17">
        <v>14430</v>
      </c>
      <c r="F503" s="28">
        <v>6.5</v>
      </c>
      <c r="G503" s="28">
        <v>3.6</v>
      </c>
      <c r="H503" s="28">
        <v>9.6</v>
      </c>
    </row>
    <row r="504" spans="1:8" ht="12" customHeight="1" x14ac:dyDescent="0.2">
      <c r="A504" s="1" t="s">
        <v>0</v>
      </c>
      <c r="B504" s="35" t="s">
        <v>0</v>
      </c>
      <c r="C504" s="34" t="s">
        <v>366</v>
      </c>
      <c r="D504" s="17">
        <v>4914</v>
      </c>
      <c r="E504" s="17">
        <v>14430</v>
      </c>
      <c r="F504" s="28">
        <v>34.1</v>
      </c>
      <c r="G504" s="28">
        <v>25</v>
      </c>
      <c r="H504" s="28">
        <v>42.9</v>
      </c>
    </row>
    <row r="505" spans="1:8" ht="12" customHeight="1" x14ac:dyDescent="0.2">
      <c r="A505" s="1" t="s">
        <v>0</v>
      </c>
      <c r="B505" s="33" t="s">
        <v>399</v>
      </c>
      <c r="C505" s="34" t="s">
        <v>354</v>
      </c>
      <c r="D505" s="17" t="s">
        <v>355</v>
      </c>
      <c r="E505" s="17" t="s">
        <v>355</v>
      </c>
      <c r="F505" s="30" t="s">
        <v>341</v>
      </c>
      <c r="G505" s="30" t="s">
        <v>341</v>
      </c>
      <c r="H505" s="30" t="s">
        <v>341</v>
      </c>
    </row>
    <row r="506" spans="1:8" ht="12" customHeight="1" x14ac:dyDescent="0.2">
      <c r="A506" s="1" t="s">
        <v>0</v>
      </c>
      <c r="B506" s="35" t="s">
        <v>400</v>
      </c>
      <c r="C506" s="34" t="s">
        <v>354</v>
      </c>
      <c r="D506" s="17">
        <v>24407</v>
      </c>
      <c r="E506" s="17">
        <v>88456</v>
      </c>
      <c r="F506" s="28">
        <v>27.6</v>
      </c>
      <c r="G506" s="28">
        <v>19.100000000000001</v>
      </c>
      <c r="H506" s="28">
        <v>32.700000000000003</v>
      </c>
    </row>
    <row r="507" spans="1:8" ht="12" customHeight="1" x14ac:dyDescent="0.2">
      <c r="A507" s="1" t="s">
        <v>0</v>
      </c>
      <c r="B507" s="35" t="s">
        <v>402</v>
      </c>
      <c r="C507" s="34" t="s">
        <v>354</v>
      </c>
      <c r="D507" s="17">
        <v>28610</v>
      </c>
      <c r="E507" s="17">
        <v>44390</v>
      </c>
      <c r="F507" s="28">
        <v>64.5</v>
      </c>
      <c r="G507" s="28">
        <v>51</v>
      </c>
      <c r="H507" s="28">
        <v>73.8</v>
      </c>
    </row>
    <row r="508" spans="1:8" ht="12" customHeight="1" x14ac:dyDescent="0.2">
      <c r="A508" s="1" t="s">
        <v>0</v>
      </c>
      <c r="B508" s="35" t="s">
        <v>403</v>
      </c>
      <c r="C508" s="34" t="s">
        <v>404</v>
      </c>
      <c r="D508" s="17">
        <v>22065</v>
      </c>
      <c r="E508" s="17">
        <v>44253</v>
      </c>
      <c r="F508" s="28">
        <v>49.9</v>
      </c>
      <c r="G508" s="28">
        <v>37.9</v>
      </c>
      <c r="H508" s="28">
        <v>56.7</v>
      </c>
    </row>
    <row r="509" spans="1:8" ht="12" customHeight="1" x14ac:dyDescent="0.2">
      <c r="A509" s="1" t="s">
        <v>0</v>
      </c>
      <c r="B509" s="35" t="s">
        <v>0</v>
      </c>
      <c r="C509" s="34" t="s">
        <v>405</v>
      </c>
      <c r="D509" s="17">
        <v>29089</v>
      </c>
      <c r="E509" s="17">
        <v>44253</v>
      </c>
      <c r="F509" s="28">
        <v>65.7</v>
      </c>
      <c r="G509" s="28">
        <v>53.3</v>
      </c>
      <c r="H509" s="28">
        <v>73.599999999999994</v>
      </c>
    </row>
    <row r="510" spans="1:8" ht="12" customHeight="1" x14ac:dyDescent="0.2">
      <c r="A510" s="1" t="s">
        <v>0</v>
      </c>
      <c r="B510" s="35" t="s">
        <v>406</v>
      </c>
      <c r="C510" s="34" t="s">
        <v>407</v>
      </c>
      <c r="D510" s="17">
        <v>27886</v>
      </c>
      <c r="E510" s="17">
        <v>44216</v>
      </c>
      <c r="F510" s="28">
        <v>63.1</v>
      </c>
      <c r="G510" s="28">
        <v>51.7</v>
      </c>
      <c r="H510" s="28">
        <v>71.5</v>
      </c>
    </row>
    <row r="511" spans="1:8" ht="12" customHeight="1" x14ac:dyDescent="0.2">
      <c r="A511" s="1" t="s">
        <v>0</v>
      </c>
      <c r="B511" s="35" t="s">
        <v>0</v>
      </c>
      <c r="C511" s="34" t="s">
        <v>408</v>
      </c>
      <c r="D511" s="17">
        <v>13142</v>
      </c>
      <c r="E511" s="17">
        <v>21348</v>
      </c>
      <c r="F511" s="28">
        <v>61.6</v>
      </c>
      <c r="G511" s="28">
        <v>42.4</v>
      </c>
      <c r="H511" s="28">
        <v>68.7</v>
      </c>
    </row>
    <row r="512" spans="1:8" ht="12" customHeight="1" x14ac:dyDescent="0.2">
      <c r="A512" s="1" t="s">
        <v>0</v>
      </c>
      <c r="B512" s="35" t="s">
        <v>446</v>
      </c>
      <c r="C512" s="34" t="s">
        <v>407</v>
      </c>
      <c r="D512" s="17">
        <v>3922</v>
      </c>
      <c r="E512" s="17">
        <v>16926</v>
      </c>
      <c r="F512" s="28">
        <v>23.2</v>
      </c>
      <c r="G512" s="28">
        <v>13.7</v>
      </c>
      <c r="H512" s="28">
        <v>30</v>
      </c>
    </row>
    <row r="513" spans="1:8" ht="12" customHeight="1" x14ac:dyDescent="0.2">
      <c r="A513" s="1" t="s">
        <v>0</v>
      </c>
      <c r="B513" s="35" t="s">
        <v>0</v>
      </c>
      <c r="C513" s="34" t="s">
        <v>447</v>
      </c>
      <c r="D513" s="17">
        <v>555</v>
      </c>
      <c r="E513" s="17">
        <v>2031</v>
      </c>
      <c r="F513" s="28">
        <v>27.3</v>
      </c>
      <c r="G513" s="28">
        <v>3.8</v>
      </c>
      <c r="H513" s="28">
        <v>38.299999999999997</v>
      </c>
    </row>
    <row r="514" spans="1:8" ht="12" customHeight="1" x14ac:dyDescent="0.2">
      <c r="A514" s="1" t="s">
        <v>0</v>
      </c>
      <c r="B514" s="35" t="s">
        <v>409</v>
      </c>
      <c r="C514" s="34" t="s">
        <v>354</v>
      </c>
      <c r="D514" s="17">
        <v>18708</v>
      </c>
      <c r="E514" s="17">
        <v>28610</v>
      </c>
      <c r="F514" s="28">
        <v>65.400000000000006</v>
      </c>
      <c r="G514" s="28">
        <v>60</v>
      </c>
      <c r="H514" s="28">
        <v>71.400000000000006</v>
      </c>
    </row>
    <row r="515" spans="1:8" ht="12" customHeight="1" x14ac:dyDescent="0.2">
      <c r="A515" s="1" t="s">
        <v>0</v>
      </c>
      <c r="B515" s="35" t="s">
        <v>410</v>
      </c>
      <c r="C515" s="34" t="s">
        <v>411</v>
      </c>
      <c r="D515" s="17">
        <v>8237</v>
      </c>
      <c r="E515" s="17">
        <v>22065</v>
      </c>
      <c r="F515" s="28">
        <v>37.299999999999997</v>
      </c>
      <c r="G515" s="28">
        <v>29.8</v>
      </c>
      <c r="H515" s="28">
        <v>45.1</v>
      </c>
    </row>
    <row r="516" spans="1:8" ht="12" customHeight="1" x14ac:dyDescent="0.2">
      <c r="A516" s="1" t="s">
        <v>0</v>
      </c>
      <c r="B516" s="35" t="s">
        <v>412</v>
      </c>
      <c r="C516" s="34" t="s">
        <v>413</v>
      </c>
      <c r="D516" s="17" t="s">
        <v>355</v>
      </c>
      <c r="E516" s="17" t="s">
        <v>355</v>
      </c>
      <c r="F516" s="30" t="s">
        <v>341</v>
      </c>
      <c r="G516" s="30" t="s">
        <v>341</v>
      </c>
      <c r="H516" s="30" t="s">
        <v>341</v>
      </c>
    </row>
    <row r="517" spans="1:8" ht="12" customHeight="1" x14ac:dyDescent="0.2">
      <c r="A517" s="1" t="s">
        <v>0</v>
      </c>
      <c r="B517" s="35" t="s">
        <v>0</v>
      </c>
      <c r="C517" s="34" t="s">
        <v>414</v>
      </c>
      <c r="D517" s="17">
        <v>1019</v>
      </c>
      <c r="E517" s="17">
        <v>24794</v>
      </c>
      <c r="F517" s="28">
        <v>4.0999999999999996</v>
      </c>
      <c r="G517" s="30" t="s">
        <v>291</v>
      </c>
      <c r="H517" s="28">
        <v>4.3</v>
      </c>
    </row>
    <row r="518" spans="1:8" ht="12" customHeight="1" x14ac:dyDescent="0.2">
      <c r="A518" s="1" t="s">
        <v>0</v>
      </c>
      <c r="B518" s="35" t="s">
        <v>0</v>
      </c>
      <c r="C518" s="34" t="s">
        <v>415</v>
      </c>
      <c r="D518" s="17">
        <v>710</v>
      </c>
      <c r="E518" s="17">
        <v>24794</v>
      </c>
      <c r="F518" s="28">
        <v>2.9</v>
      </c>
      <c r="G518" s="30" t="s">
        <v>291</v>
      </c>
      <c r="H518" s="28">
        <v>4</v>
      </c>
    </row>
    <row r="519" spans="1:8" ht="12" customHeight="1" x14ac:dyDescent="0.2">
      <c r="A519" s="1" t="s">
        <v>0</v>
      </c>
      <c r="B519" s="35" t="s">
        <v>0</v>
      </c>
      <c r="C519" s="34" t="s">
        <v>416</v>
      </c>
      <c r="D519" s="17">
        <v>1215</v>
      </c>
      <c r="E519" s="17">
        <v>24794</v>
      </c>
      <c r="F519" s="28">
        <v>4.9000000000000004</v>
      </c>
      <c r="G519" s="28">
        <v>2.6</v>
      </c>
      <c r="H519" s="28">
        <v>6.5</v>
      </c>
    </row>
    <row r="520" spans="1:8" ht="12" customHeight="1" x14ac:dyDescent="0.2">
      <c r="A520" s="1" t="s">
        <v>0</v>
      </c>
      <c r="B520" s="35" t="s">
        <v>0</v>
      </c>
      <c r="C520" s="34" t="s">
        <v>417</v>
      </c>
      <c r="D520" s="17">
        <v>1985</v>
      </c>
      <c r="E520" s="17">
        <v>24794</v>
      </c>
      <c r="F520" s="28">
        <v>8</v>
      </c>
      <c r="G520" s="28">
        <v>5.6</v>
      </c>
      <c r="H520" s="28">
        <v>11.6</v>
      </c>
    </row>
    <row r="521" spans="1:8" ht="12" customHeight="1" x14ac:dyDescent="0.2">
      <c r="A521" s="1" t="s">
        <v>0</v>
      </c>
      <c r="B521" s="35" t="s">
        <v>0</v>
      </c>
      <c r="C521" s="34" t="s">
        <v>418</v>
      </c>
      <c r="D521" s="17">
        <v>8866</v>
      </c>
      <c r="E521" s="17">
        <v>24794</v>
      </c>
      <c r="F521" s="28">
        <v>35.799999999999997</v>
      </c>
      <c r="G521" s="28">
        <v>31.7</v>
      </c>
      <c r="H521" s="28">
        <v>60</v>
      </c>
    </row>
    <row r="522" spans="1:8" ht="12" customHeight="1" x14ac:dyDescent="0.2">
      <c r="A522" s="1" t="s">
        <v>0</v>
      </c>
      <c r="B522" s="35" t="s">
        <v>0</v>
      </c>
      <c r="C522" s="34" t="s">
        <v>419</v>
      </c>
      <c r="D522" s="17">
        <v>10999</v>
      </c>
      <c r="E522" s="17">
        <v>24794</v>
      </c>
      <c r="F522" s="28">
        <v>44.4</v>
      </c>
      <c r="G522" s="28">
        <v>8.3000000000000007</v>
      </c>
      <c r="H522" s="28">
        <v>51.8</v>
      </c>
    </row>
    <row r="523" spans="1:8" ht="12" customHeight="1" x14ac:dyDescent="0.2">
      <c r="A523" s="1" t="s">
        <v>0</v>
      </c>
      <c r="B523" s="33" t="s">
        <v>420</v>
      </c>
      <c r="C523" s="34" t="s">
        <v>421</v>
      </c>
      <c r="D523" s="17" t="s">
        <v>355</v>
      </c>
      <c r="E523" s="17" t="s">
        <v>355</v>
      </c>
      <c r="F523" s="30" t="s">
        <v>341</v>
      </c>
      <c r="G523" s="30" t="s">
        <v>341</v>
      </c>
      <c r="H523" s="30" t="s">
        <v>341</v>
      </c>
    </row>
    <row r="524" spans="1:8" ht="12" customHeight="1" x14ac:dyDescent="0.2">
      <c r="A524" s="1" t="s">
        <v>0</v>
      </c>
      <c r="B524" s="35" t="s">
        <v>0</v>
      </c>
      <c r="C524" s="34" t="s">
        <v>414</v>
      </c>
      <c r="D524" s="17">
        <v>549</v>
      </c>
      <c r="E524" s="17">
        <v>13142</v>
      </c>
      <c r="F524" s="28">
        <v>4.2</v>
      </c>
      <c r="G524" s="30" t="s">
        <v>291</v>
      </c>
      <c r="H524" s="28">
        <v>4.9000000000000004</v>
      </c>
    </row>
    <row r="525" spans="1:8" ht="12" customHeight="1" x14ac:dyDescent="0.2">
      <c r="A525" s="1" t="s">
        <v>0</v>
      </c>
      <c r="B525" s="35" t="s">
        <v>0</v>
      </c>
      <c r="C525" s="34" t="s">
        <v>415</v>
      </c>
      <c r="D525" s="17">
        <v>405</v>
      </c>
      <c r="E525" s="17">
        <v>13142</v>
      </c>
      <c r="F525" s="28">
        <v>3.1</v>
      </c>
      <c r="G525" s="30" t="s">
        <v>291</v>
      </c>
      <c r="H525" s="28">
        <v>4</v>
      </c>
    </row>
    <row r="526" spans="1:8" ht="12" customHeight="1" x14ac:dyDescent="0.2">
      <c r="A526" s="1" t="s">
        <v>0</v>
      </c>
      <c r="B526" s="35" t="s">
        <v>0</v>
      </c>
      <c r="C526" s="34" t="s">
        <v>416</v>
      </c>
      <c r="D526" s="17">
        <v>786</v>
      </c>
      <c r="E526" s="17">
        <v>13142</v>
      </c>
      <c r="F526" s="28">
        <v>6</v>
      </c>
      <c r="G526" s="30" t="s">
        <v>291</v>
      </c>
      <c r="H526" s="28">
        <v>8.8000000000000007</v>
      </c>
    </row>
    <row r="527" spans="1:8" ht="12" customHeight="1" x14ac:dyDescent="0.2">
      <c r="A527" s="1" t="s">
        <v>0</v>
      </c>
      <c r="B527" s="35" t="s">
        <v>0</v>
      </c>
      <c r="C527" s="34" t="s">
        <v>417</v>
      </c>
      <c r="D527" s="17">
        <v>1314</v>
      </c>
      <c r="E527" s="17">
        <v>13142</v>
      </c>
      <c r="F527" s="28">
        <v>10</v>
      </c>
      <c r="G527" s="28">
        <v>6.7</v>
      </c>
      <c r="H527" s="28">
        <v>14.9</v>
      </c>
    </row>
    <row r="528" spans="1:8" ht="12" customHeight="1" x14ac:dyDescent="0.2">
      <c r="A528" s="1" t="s">
        <v>0</v>
      </c>
      <c r="B528" s="35" t="s">
        <v>0</v>
      </c>
      <c r="C528" s="34" t="s">
        <v>418</v>
      </c>
      <c r="D528" s="17">
        <v>5320</v>
      </c>
      <c r="E528" s="17">
        <v>13142</v>
      </c>
      <c r="F528" s="28">
        <v>40.5</v>
      </c>
      <c r="G528" s="28">
        <v>33.299999999999997</v>
      </c>
      <c r="H528" s="28">
        <v>50</v>
      </c>
    </row>
    <row r="529" spans="1:8" ht="12" customHeight="1" x14ac:dyDescent="0.2">
      <c r="A529" s="1" t="s">
        <v>0</v>
      </c>
      <c r="B529" s="35" t="s">
        <v>0</v>
      </c>
      <c r="C529" s="34" t="s">
        <v>419</v>
      </c>
      <c r="D529" s="17">
        <v>4768</v>
      </c>
      <c r="E529" s="17">
        <v>13142</v>
      </c>
      <c r="F529" s="28">
        <v>36.299999999999997</v>
      </c>
      <c r="G529" s="28">
        <v>23.1</v>
      </c>
      <c r="H529" s="28">
        <v>42.9</v>
      </c>
    </row>
    <row r="530" spans="1:8" ht="12" customHeight="1" x14ac:dyDescent="0.2">
      <c r="A530" s="1" t="s">
        <v>0</v>
      </c>
      <c r="B530" s="33" t="s">
        <v>422</v>
      </c>
      <c r="C530" s="34" t="s">
        <v>423</v>
      </c>
      <c r="D530" s="17" t="s">
        <v>355</v>
      </c>
      <c r="E530" s="17" t="s">
        <v>355</v>
      </c>
      <c r="F530" s="30" t="s">
        <v>341</v>
      </c>
      <c r="G530" s="30" t="s">
        <v>341</v>
      </c>
      <c r="H530" s="30" t="s">
        <v>341</v>
      </c>
    </row>
    <row r="531" spans="1:8" ht="12" customHeight="1" x14ac:dyDescent="0.2">
      <c r="A531" s="1" t="s">
        <v>0</v>
      </c>
      <c r="B531" s="35" t="s">
        <v>0</v>
      </c>
      <c r="C531" s="36" t="s">
        <v>424</v>
      </c>
      <c r="D531" s="17">
        <v>9612</v>
      </c>
      <c r="E531" s="17">
        <v>22523</v>
      </c>
      <c r="F531" s="28">
        <v>42.7</v>
      </c>
      <c r="G531" s="28">
        <v>29.6</v>
      </c>
      <c r="H531" s="28">
        <v>52.9</v>
      </c>
    </row>
    <row r="532" spans="1:8" ht="12" customHeight="1" x14ac:dyDescent="0.2">
      <c r="A532" s="1" t="s">
        <v>0</v>
      </c>
      <c r="B532" s="35" t="s">
        <v>0</v>
      </c>
      <c r="C532" s="7" t="s">
        <v>425</v>
      </c>
      <c r="D532" s="17">
        <v>7613</v>
      </c>
      <c r="E532" s="17">
        <v>22523</v>
      </c>
      <c r="F532" s="28">
        <v>33.799999999999997</v>
      </c>
      <c r="G532" s="28">
        <v>30</v>
      </c>
      <c r="H532" s="28">
        <v>38.9</v>
      </c>
    </row>
    <row r="533" spans="1:8" ht="12" customHeight="1" x14ac:dyDescent="0.2">
      <c r="A533" s="23" t="s">
        <v>0</v>
      </c>
      <c r="B533" s="27" t="s">
        <v>0</v>
      </c>
      <c r="C533" s="37" t="s">
        <v>426</v>
      </c>
      <c r="D533" s="24">
        <v>5298</v>
      </c>
      <c r="E533" s="24">
        <v>22523</v>
      </c>
      <c r="F533" s="41">
        <v>23.5</v>
      </c>
      <c r="G533" s="41">
        <v>13.3</v>
      </c>
      <c r="H533" s="41">
        <v>33.299999999999997</v>
      </c>
    </row>
    <row r="534" spans="1:8" ht="12" customHeight="1" x14ac:dyDescent="0.2">
      <c r="A534" s="40" t="s">
        <v>458</v>
      </c>
      <c r="B534" s="33" t="s">
        <v>353</v>
      </c>
      <c r="C534" s="34" t="s">
        <v>354</v>
      </c>
      <c r="D534" s="17" t="s">
        <v>355</v>
      </c>
      <c r="E534" s="17" t="s">
        <v>355</v>
      </c>
      <c r="F534" s="30" t="s">
        <v>341</v>
      </c>
      <c r="G534" s="30" t="s">
        <v>341</v>
      </c>
      <c r="H534" s="30" t="s">
        <v>341</v>
      </c>
    </row>
    <row r="535" spans="1:8" ht="12" customHeight="1" x14ac:dyDescent="0.2">
      <c r="A535" s="1" t="s">
        <v>0</v>
      </c>
      <c r="B535" s="35" t="s">
        <v>356</v>
      </c>
      <c r="C535" s="34" t="s">
        <v>457</v>
      </c>
      <c r="D535" s="17">
        <v>2246</v>
      </c>
      <c r="E535" s="17">
        <v>6375</v>
      </c>
      <c r="F535" s="28">
        <v>35.200000000000003</v>
      </c>
      <c r="G535" s="30" t="s">
        <v>291</v>
      </c>
      <c r="H535" s="28">
        <v>41.6</v>
      </c>
    </row>
    <row r="536" spans="1:8" ht="12" customHeight="1" x14ac:dyDescent="0.2">
      <c r="A536" s="1" t="s">
        <v>0</v>
      </c>
      <c r="B536" s="35" t="s">
        <v>359</v>
      </c>
      <c r="C536" s="34" t="s">
        <v>354</v>
      </c>
      <c r="D536" s="17">
        <v>6012</v>
      </c>
      <c r="E536" s="17">
        <v>7874</v>
      </c>
      <c r="F536" s="28">
        <v>76.400000000000006</v>
      </c>
      <c r="G536" s="28">
        <v>42</v>
      </c>
      <c r="H536" s="28">
        <v>88.6</v>
      </c>
    </row>
    <row r="537" spans="1:8" ht="12" customHeight="1" x14ac:dyDescent="0.2">
      <c r="A537" s="1" t="s">
        <v>0</v>
      </c>
      <c r="B537" s="35" t="s">
        <v>360</v>
      </c>
      <c r="C537" s="34" t="s">
        <v>361</v>
      </c>
      <c r="D537" s="17">
        <v>33482</v>
      </c>
      <c r="E537" s="17">
        <v>101610</v>
      </c>
      <c r="F537" s="28">
        <v>33</v>
      </c>
      <c r="G537" s="28">
        <v>13</v>
      </c>
      <c r="H537" s="28">
        <v>36.299999999999997</v>
      </c>
    </row>
    <row r="538" spans="1:8" ht="12" customHeight="1" x14ac:dyDescent="0.2">
      <c r="A538" s="1" t="s">
        <v>0</v>
      </c>
      <c r="B538" s="35" t="s">
        <v>363</v>
      </c>
      <c r="C538" s="34" t="s">
        <v>364</v>
      </c>
      <c r="D538" s="17">
        <v>713</v>
      </c>
      <c r="E538" s="17">
        <v>6012</v>
      </c>
      <c r="F538" s="28">
        <v>11.9</v>
      </c>
      <c r="G538" s="30" t="s">
        <v>291</v>
      </c>
      <c r="H538" s="28">
        <v>19</v>
      </c>
    </row>
    <row r="539" spans="1:8" ht="12" customHeight="1" x14ac:dyDescent="0.2">
      <c r="A539" s="1" t="s">
        <v>0</v>
      </c>
      <c r="B539" s="35" t="s">
        <v>0</v>
      </c>
      <c r="C539" s="34" t="s">
        <v>365</v>
      </c>
      <c r="D539" s="17">
        <v>5188</v>
      </c>
      <c r="E539" s="17">
        <v>6012</v>
      </c>
      <c r="F539" s="28">
        <v>86.3</v>
      </c>
      <c r="G539" s="28">
        <v>79.2</v>
      </c>
      <c r="H539" s="28">
        <v>100</v>
      </c>
    </row>
    <row r="540" spans="1:8" ht="12" customHeight="1" x14ac:dyDescent="0.2">
      <c r="A540" s="1" t="s">
        <v>0</v>
      </c>
      <c r="B540" s="35" t="s">
        <v>0</v>
      </c>
      <c r="C540" s="34" t="s">
        <v>366</v>
      </c>
      <c r="D540" s="17">
        <v>111</v>
      </c>
      <c r="E540" s="17">
        <v>6012</v>
      </c>
      <c r="F540" s="28">
        <v>1.8</v>
      </c>
      <c r="G540" s="30" t="s">
        <v>291</v>
      </c>
      <c r="H540" s="28">
        <v>1.5</v>
      </c>
    </row>
    <row r="541" spans="1:8" ht="12" customHeight="1" x14ac:dyDescent="0.2">
      <c r="A541" s="1" t="s">
        <v>0</v>
      </c>
      <c r="B541" s="35" t="s">
        <v>367</v>
      </c>
      <c r="C541" s="34" t="s">
        <v>368</v>
      </c>
      <c r="D541" s="17">
        <v>2273</v>
      </c>
      <c r="E541" s="17">
        <v>5175</v>
      </c>
      <c r="F541" s="28">
        <v>43.9</v>
      </c>
      <c r="G541" s="28">
        <v>33.299999999999997</v>
      </c>
      <c r="H541" s="28">
        <v>59.3</v>
      </c>
    </row>
    <row r="542" spans="1:8" ht="12" customHeight="1" x14ac:dyDescent="0.2">
      <c r="A542" s="1" t="s">
        <v>0</v>
      </c>
      <c r="B542" s="35" t="s">
        <v>0</v>
      </c>
      <c r="C542" s="34" t="s">
        <v>369</v>
      </c>
      <c r="D542" s="17">
        <v>878</v>
      </c>
      <c r="E542" s="17">
        <v>5175</v>
      </c>
      <c r="F542" s="28">
        <v>17</v>
      </c>
      <c r="G542" s="30" t="s">
        <v>291</v>
      </c>
      <c r="H542" s="28">
        <v>25.9</v>
      </c>
    </row>
    <row r="543" spans="1:8" ht="12" customHeight="1" x14ac:dyDescent="0.2">
      <c r="A543" s="1" t="s">
        <v>0</v>
      </c>
      <c r="B543" s="35" t="s">
        <v>0</v>
      </c>
      <c r="C543" s="34" t="s">
        <v>370</v>
      </c>
      <c r="D543" s="17">
        <v>2024</v>
      </c>
      <c r="E543" s="17">
        <v>5175</v>
      </c>
      <c r="F543" s="28">
        <v>39.1</v>
      </c>
      <c r="G543" s="28">
        <v>16.7</v>
      </c>
      <c r="H543" s="28">
        <v>50</v>
      </c>
    </row>
    <row r="544" spans="1:8" ht="12" customHeight="1" x14ac:dyDescent="0.2">
      <c r="A544" s="1" t="s">
        <v>0</v>
      </c>
      <c r="B544" s="33" t="s">
        <v>371</v>
      </c>
      <c r="C544" s="34" t="s">
        <v>354</v>
      </c>
      <c r="D544" s="17" t="s">
        <v>355</v>
      </c>
      <c r="E544" s="17" t="s">
        <v>355</v>
      </c>
      <c r="F544" s="30" t="s">
        <v>341</v>
      </c>
      <c r="G544" s="30" t="s">
        <v>341</v>
      </c>
      <c r="H544" s="30" t="s">
        <v>341</v>
      </c>
    </row>
    <row r="545" spans="1:8" ht="12" customHeight="1" x14ac:dyDescent="0.2">
      <c r="A545" s="1" t="s">
        <v>0</v>
      </c>
      <c r="B545" s="35" t="s">
        <v>372</v>
      </c>
      <c r="C545" s="34" t="s">
        <v>354</v>
      </c>
      <c r="D545" s="17">
        <v>204178</v>
      </c>
      <c r="E545" s="17">
        <v>285059</v>
      </c>
      <c r="F545" s="28">
        <v>71.599999999999994</v>
      </c>
      <c r="G545" s="28">
        <v>47.6</v>
      </c>
      <c r="H545" s="28">
        <v>86.7</v>
      </c>
    </row>
    <row r="546" spans="1:8" ht="12" customHeight="1" x14ac:dyDescent="0.2">
      <c r="A546" s="1" t="s">
        <v>0</v>
      </c>
      <c r="B546" s="35" t="s">
        <v>373</v>
      </c>
      <c r="C546" s="34" t="s">
        <v>354</v>
      </c>
      <c r="D546" s="17">
        <v>151452</v>
      </c>
      <c r="E546" s="17">
        <v>263067</v>
      </c>
      <c r="F546" s="28">
        <v>57.6</v>
      </c>
      <c r="G546" s="28">
        <v>36.200000000000003</v>
      </c>
      <c r="H546" s="28">
        <v>64.8</v>
      </c>
    </row>
    <row r="547" spans="1:8" ht="12" customHeight="1" x14ac:dyDescent="0.2">
      <c r="A547" s="1" t="s">
        <v>0</v>
      </c>
      <c r="B547" s="35" t="s">
        <v>374</v>
      </c>
      <c r="C547" s="34" t="s">
        <v>375</v>
      </c>
      <c r="D547" s="17">
        <v>122462</v>
      </c>
      <c r="E547" s="17">
        <v>258434</v>
      </c>
      <c r="F547" s="28">
        <v>47.4</v>
      </c>
      <c r="G547" s="28">
        <v>25.4</v>
      </c>
      <c r="H547" s="28">
        <v>53.4</v>
      </c>
    </row>
    <row r="548" spans="1:8" ht="12" customHeight="1" x14ac:dyDescent="0.2">
      <c r="A548" s="1" t="s">
        <v>0</v>
      </c>
      <c r="B548" s="35" t="s">
        <v>376</v>
      </c>
      <c r="C548" s="34" t="s">
        <v>354</v>
      </c>
      <c r="D548" s="17">
        <v>57659</v>
      </c>
      <c r="E548" s="17">
        <v>118841</v>
      </c>
      <c r="F548" s="28">
        <v>48.5</v>
      </c>
      <c r="G548" s="28">
        <v>36.799999999999997</v>
      </c>
      <c r="H548" s="28">
        <v>57.8</v>
      </c>
    </row>
    <row r="549" spans="1:8" ht="12" customHeight="1" x14ac:dyDescent="0.2">
      <c r="A549" s="1" t="s">
        <v>0</v>
      </c>
      <c r="B549" s="35" t="s">
        <v>377</v>
      </c>
      <c r="C549" s="34" t="s">
        <v>378</v>
      </c>
      <c r="D549" s="17">
        <v>40086</v>
      </c>
      <c r="E549" s="17">
        <v>101786</v>
      </c>
      <c r="F549" s="28">
        <v>39.4</v>
      </c>
      <c r="G549" s="28">
        <v>25.6</v>
      </c>
      <c r="H549" s="28">
        <v>48.9</v>
      </c>
    </row>
    <row r="550" spans="1:8" ht="12" customHeight="1" x14ac:dyDescent="0.2">
      <c r="A550" s="1" t="s">
        <v>0</v>
      </c>
      <c r="B550" s="35" t="s">
        <v>379</v>
      </c>
      <c r="C550" s="34" t="s">
        <v>354</v>
      </c>
      <c r="D550" s="17">
        <v>70162</v>
      </c>
      <c r="E550" s="17">
        <v>358320</v>
      </c>
      <c r="F550" s="28">
        <v>19.600000000000001</v>
      </c>
      <c r="G550" s="28">
        <v>11.8</v>
      </c>
      <c r="H550" s="28">
        <v>24.6</v>
      </c>
    </row>
    <row r="551" spans="1:8" ht="12" customHeight="1" x14ac:dyDescent="0.2">
      <c r="A551" s="1" t="s">
        <v>0</v>
      </c>
      <c r="B551" s="35" t="s">
        <v>381</v>
      </c>
      <c r="C551" s="34" t="s">
        <v>368</v>
      </c>
      <c r="D551" s="17">
        <v>97028</v>
      </c>
      <c r="E551" s="17">
        <v>204178</v>
      </c>
      <c r="F551" s="28">
        <v>47.5</v>
      </c>
      <c r="G551" s="28">
        <v>40.4</v>
      </c>
      <c r="H551" s="28">
        <v>54</v>
      </c>
    </row>
    <row r="552" spans="1:8" ht="12" customHeight="1" x14ac:dyDescent="0.2">
      <c r="A552" s="1" t="s">
        <v>0</v>
      </c>
      <c r="B552" s="35" t="s">
        <v>0</v>
      </c>
      <c r="C552" s="34" t="s">
        <v>369</v>
      </c>
      <c r="D552" s="17">
        <v>30227</v>
      </c>
      <c r="E552" s="17">
        <v>204178</v>
      </c>
      <c r="F552" s="28">
        <v>14.8</v>
      </c>
      <c r="G552" s="28">
        <v>10.9</v>
      </c>
      <c r="H552" s="28">
        <v>17.899999999999999</v>
      </c>
    </row>
    <row r="553" spans="1:8" ht="12" customHeight="1" x14ac:dyDescent="0.2">
      <c r="A553" s="1" t="s">
        <v>0</v>
      </c>
      <c r="B553" s="35" t="s">
        <v>0</v>
      </c>
      <c r="C553" s="34" t="s">
        <v>370</v>
      </c>
      <c r="D553" s="17">
        <v>76923</v>
      </c>
      <c r="E553" s="17">
        <v>204178</v>
      </c>
      <c r="F553" s="28">
        <v>37.700000000000003</v>
      </c>
      <c r="G553" s="28">
        <v>30.6</v>
      </c>
      <c r="H553" s="28">
        <v>43.8</v>
      </c>
    </row>
    <row r="554" spans="1:8" ht="24" customHeight="1" x14ac:dyDescent="0.2">
      <c r="A554" s="1" t="s">
        <v>0</v>
      </c>
      <c r="B554" s="35" t="s">
        <v>382</v>
      </c>
      <c r="C554" s="34" t="s">
        <v>383</v>
      </c>
      <c r="D554" s="17" t="s">
        <v>355</v>
      </c>
      <c r="E554" s="17" t="s">
        <v>355</v>
      </c>
      <c r="F554" s="30" t="s">
        <v>341</v>
      </c>
      <c r="G554" s="30" t="s">
        <v>341</v>
      </c>
      <c r="H554" s="30" t="s">
        <v>341</v>
      </c>
    </row>
    <row r="555" spans="1:8" ht="12" customHeight="1" x14ac:dyDescent="0.2">
      <c r="A555" s="1" t="s">
        <v>0</v>
      </c>
      <c r="B555" s="35" t="s">
        <v>0</v>
      </c>
      <c r="C555" s="34" t="s">
        <v>384</v>
      </c>
      <c r="D555" s="17">
        <v>145990</v>
      </c>
      <c r="E555" s="17">
        <v>228607</v>
      </c>
      <c r="F555" s="28">
        <v>63.9</v>
      </c>
      <c r="G555" s="28">
        <v>42.4</v>
      </c>
      <c r="H555" s="28">
        <v>71.2</v>
      </c>
    </row>
    <row r="556" spans="1:8" ht="12" customHeight="1" x14ac:dyDescent="0.2">
      <c r="A556" s="1" t="s">
        <v>0</v>
      </c>
      <c r="B556" s="35" t="s">
        <v>0</v>
      </c>
      <c r="C556" s="34" t="s">
        <v>385</v>
      </c>
      <c r="D556" s="17">
        <v>7135</v>
      </c>
      <c r="E556" s="17">
        <v>228607</v>
      </c>
      <c r="F556" s="28">
        <v>3.1</v>
      </c>
      <c r="G556" s="28">
        <v>1.4</v>
      </c>
      <c r="H556" s="28">
        <v>3.8</v>
      </c>
    </row>
    <row r="557" spans="1:8" ht="12" customHeight="1" x14ac:dyDescent="0.2">
      <c r="A557" s="1" t="s">
        <v>0</v>
      </c>
      <c r="B557" s="35" t="s">
        <v>0</v>
      </c>
      <c r="C557" s="34" t="s">
        <v>386</v>
      </c>
      <c r="D557" s="17">
        <v>36159</v>
      </c>
      <c r="E557" s="17">
        <v>228607</v>
      </c>
      <c r="F557" s="28">
        <v>15.8</v>
      </c>
      <c r="G557" s="28">
        <v>9.9</v>
      </c>
      <c r="H557" s="28">
        <v>18</v>
      </c>
    </row>
    <row r="558" spans="1:8" ht="12" customHeight="1" x14ac:dyDescent="0.2">
      <c r="A558" s="1" t="s">
        <v>0</v>
      </c>
      <c r="B558" s="35" t="s">
        <v>0</v>
      </c>
      <c r="C558" s="34" t="s">
        <v>387</v>
      </c>
      <c r="D558" s="17">
        <v>38023</v>
      </c>
      <c r="E558" s="17">
        <v>228607</v>
      </c>
      <c r="F558" s="28">
        <v>16.600000000000001</v>
      </c>
      <c r="G558" s="28">
        <v>11.3</v>
      </c>
      <c r="H558" s="28">
        <v>18.8</v>
      </c>
    </row>
    <row r="559" spans="1:8" ht="12" customHeight="1" x14ac:dyDescent="0.2">
      <c r="A559" s="1" t="s">
        <v>0</v>
      </c>
      <c r="B559" s="35" t="s">
        <v>0</v>
      </c>
      <c r="C559" s="34" t="s">
        <v>388</v>
      </c>
      <c r="D559" s="17">
        <v>64673</v>
      </c>
      <c r="E559" s="17">
        <v>228607</v>
      </c>
      <c r="F559" s="28">
        <v>28.3</v>
      </c>
      <c r="G559" s="28">
        <v>16.899999999999999</v>
      </c>
      <c r="H559" s="28">
        <v>32.799999999999997</v>
      </c>
    </row>
    <row r="560" spans="1:8" ht="12" customHeight="1" x14ac:dyDescent="0.2">
      <c r="A560" s="1" t="s">
        <v>0</v>
      </c>
      <c r="B560" s="35" t="s">
        <v>0</v>
      </c>
      <c r="C560" s="34" t="s">
        <v>389</v>
      </c>
      <c r="D560" s="17">
        <v>82617</v>
      </c>
      <c r="E560" s="17">
        <v>228607</v>
      </c>
      <c r="F560" s="28">
        <v>36.1</v>
      </c>
      <c r="G560" s="28">
        <v>28.8</v>
      </c>
      <c r="H560" s="28">
        <v>57.6</v>
      </c>
    </row>
    <row r="561" spans="1:8" ht="36" customHeight="1" x14ac:dyDescent="0.2">
      <c r="A561" s="1" t="s">
        <v>0</v>
      </c>
      <c r="B561" s="35" t="s">
        <v>0</v>
      </c>
      <c r="C561" s="34" t="s">
        <v>390</v>
      </c>
      <c r="D561" s="17" t="s">
        <v>355</v>
      </c>
      <c r="E561" s="17" t="s">
        <v>355</v>
      </c>
      <c r="F561" s="30" t="s">
        <v>341</v>
      </c>
      <c r="G561" s="30" t="s">
        <v>341</v>
      </c>
      <c r="H561" s="30" t="s">
        <v>341</v>
      </c>
    </row>
    <row r="562" spans="1:8" ht="12" customHeight="1" x14ac:dyDescent="0.2">
      <c r="A562" s="1" t="s">
        <v>0</v>
      </c>
      <c r="B562" s="35" t="s">
        <v>0</v>
      </c>
      <c r="C562" s="34" t="s">
        <v>391</v>
      </c>
      <c r="D562" s="17">
        <v>7135</v>
      </c>
      <c r="E562" s="17">
        <v>145990</v>
      </c>
      <c r="F562" s="28">
        <v>4.9000000000000004</v>
      </c>
      <c r="G562" s="28">
        <v>2.6</v>
      </c>
      <c r="H562" s="28">
        <v>6.2</v>
      </c>
    </row>
    <row r="563" spans="1:8" ht="12" customHeight="1" x14ac:dyDescent="0.2">
      <c r="A563" s="1" t="s">
        <v>0</v>
      </c>
      <c r="B563" s="35" t="s">
        <v>0</v>
      </c>
      <c r="C563" s="34" t="s">
        <v>365</v>
      </c>
      <c r="D563" s="17">
        <v>36159</v>
      </c>
      <c r="E563" s="17">
        <v>145990</v>
      </c>
      <c r="F563" s="28">
        <v>24.8</v>
      </c>
      <c r="G563" s="28">
        <v>20.7</v>
      </c>
      <c r="H563" s="28">
        <v>27.3</v>
      </c>
    </row>
    <row r="564" spans="1:8" ht="12" customHeight="1" x14ac:dyDescent="0.2">
      <c r="A564" s="1" t="s">
        <v>0</v>
      </c>
      <c r="B564" s="35" t="s">
        <v>0</v>
      </c>
      <c r="C564" s="34" t="s">
        <v>392</v>
      </c>
      <c r="D564" s="17">
        <v>38023</v>
      </c>
      <c r="E564" s="17">
        <v>145990</v>
      </c>
      <c r="F564" s="28">
        <v>26</v>
      </c>
      <c r="G564" s="28">
        <v>24.2</v>
      </c>
      <c r="H564" s="28">
        <v>28</v>
      </c>
    </row>
    <row r="565" spans="1:8" ht="12" customHeight="1" x14ac:dyDescent="0.2">
      <c r="A565" s="1" t="s">
        <v>0</v>
      </c>
      <c r="B565" s="35" t="s">
        <v>0</v>
      </c>
      <c r="C565" s="34" t="s">
        <v>393</v>
      </c>
      <c r="D565" s="17">
        <v>64673</v>
      </c>
      <c r="E565" s="17">
        <v>145990</v>
      </c>
      <c r="F565" s="28">
        <v>44.3</v>
      </c>
      <c r="G565" s="28">
        <v>40.299999999999997</v>
      </c>
      <c r="H565" s="28">
        <v>51</v>
      </c>
    </row>
    <row r="566" spans="1:8" ht="12" customHeight="1" x14ac:dyDescent="0.2">
      <c r="A566" s="1" t="s">
        <v>0</v>
      </c>
      <c r="B566" s="35" t="s">
        <v>394</v>
      </c>
      <c r="C566" s="34" t="s">
        <v>395</v>
      </c>
      <c r="D566" s="17">
        <v>41176</v>
      </c>
      <c r="E566" s="17">
        <v>90659</v>
      </c>
      <c r="F566" s="28">
        <v>45.4</v>
      </c>
      <c r="G566" s="28">
        <v>44</v>
      </c>
      <c r="H566" s="28">
        <v>71.400000000000006</v>
      </c>
    </row>
    <row r="567" spans="1:8" ht="12" customHeight="1" x14ac:dyDescent="0.2">
      <c r="A567" s="1" t="s">
        <v>0</v>
      </c>
      <c r="B567" s="35" t="s">
        <v>0</v>
      </c>
      <c r="C567" s="34" t="s">
        <v>396</v>
      </c>
      <c r="D567" s="17">
        <v>49483</v>
      </c>
      <c r="E567" s="17">
        <v>90659</v>
      </c>
      <c r="F567" s="28">
        <v>54.6</v>
      </c>
      <c r="G567" s="28">
        <v>28.6</v>
      </c>
      <c r="H567" s="28">
        <v>56</v>
      </c>
    </row>
    <row r="568" spans="1:8" ht="12" customHeight="1" x14ac:dyDescent="0.2">
      <c r="A568" s="1" t="s">
        <v>0</v>
      </c>
      <c r="B568" s="35" t="s">
        <v>397</v>
      </c>
      <c r="C568" s="34" t="s">
        <v>364</v>
      </c>
      <c r="D568" s="17">
        <v>8286</v>
      </c>
      <c r="E568" s="17">
        <v>14340</v>
      </c>
      <c r="F568" s="28">
        <v>57.8</v>
      </c>
      <c r="G568" s="28">
        <v>51</v>
      </c>
      <c r="H568" s="28">
        <v>65.8</v>
      </c>
    </row>
    <row r="569" spans="1:8" ht="12" customHeight="1" x14ac:dyDescent="0.2">
      <c r="A569" s="1" t="s">
        <v>0</v>
      </c>
      <c r="B569" s="35" t="s">
        <v>0</v>
      </c>
      <c r="C569" s="34" t="s">
        <v>398</v>
      </c>
      <c r="D569" s="17">
        <v>962</v>
      </c>
      <c r="E569" s="17">
        <v>14340</v>
      </c>
      <c r="F569" s="28">
        <v>6.7</v>
      </c>
      <c r="G569" s="28">
        <v>4.5</v>
      </c>
      <c r="H569" s="28">
        <v>9.4</v>
      </c>
    </row>
    <row r="570" spans="1:8" ht="12" customHeight="1" x14ac:dyDescent="0.2">
      <c r="A570" s="1" t="s">
        <v>0</v>
      </c>
      <c r="B570" s="35" t="s">
        <v>0</v>
      </c>
      <c r="C570" s="34" t="s">
        <v>366</v>
      </c>
      <c r="D570" s="17">
        <v>5092</v>
      </c>
      <c r="E570" s="17">
        <v>14340</v>
      </c>
      <c r="F570" s="28">
        <v>35.5</v>
      </c>
      <c r="G570" s="28">
        <v>26.4</v>
      </c>
      <c r="H570" s="28">
        <v>42.9</v>
      </c>
    </row>
    <row r="571" spans="1:8" ht="12" customHeight="1" x14ac:dyDescent="0.2">
      <c r="A571" s="1" t="s">
        <v>0</v>
      </c>
      <c r="B571" s="33" t="s">
        <v>399</v>
      </c>
      <c r="C571" s="34" t="s">
        <v>354</v>
      </c>
      <c r="D571" s="17" t="s">
        <v>355</v>
      </c>
      <c r="E571" s="17" t="s">
        <v>355</v>
      </c>
      <c r="F571" s="30" t="s">
        <v>341</v>
      </c>
      <c r="G571" s="30" t="s">
        <v>341</v>
      </c>
      <c r="H571" s="30" t="s">
        <v>341</v>
      </c>
    </row>
    <row r="572" spans="1:8" ht="12" customHeight="1" x14ac:dyDescent="0.2">
      <c r="A572" s="1" t="s">
        <v>0</v>
      </c>
      <c r="B572" s="35" t="s">
        <v>400</v>
      </c>
      <c r="C572" s="34" t="s">
        <v>354</v>
      </c>
      <c r="D572" s="17">
        <v>25366</v>
      </c>
      <c r="E572" s="17">
        <v>96014</v>
      </c>
      <c r="F572" s="28">
        <v>26.4</v>
      </c>
      <c r="G572" s="28">
        <v>17.399999999999999</v>
      </c>
      <c r="H572" s="28">
        <v>30.8</v>
      </c>
    </row>
    <row r="573" spans="1:8" ht="12" customHeight="1" x14ac:dyDescent="0.2">
      <c r="A573" s="1" t="s">
        <v>0</v>
      </c>
      <c r="B573" s="35" t="s">
        <v>402</v>
      </c>
      <c r="C573" s="34" t="s">
        <v>354</v>
      </c>
      <c r="D573" s="17">
        <v>28695</v>
      </c>
      <c r="E573" s="17">
        <v>48149</v>
      </c>
      <c r="F573" s="28">
        <v>59.6</v>
      </c>
      <c r="G573" s="28">
        <v>43.2</v>
      </c>
      <c r="H573" s="28">
        <v>69.400000000000006</v>
      </c>
    </row>
    <row r="574" spans="1:8" ht="12" customHeight="1" x14ac:dyDescent="0.2">
      <c r="A574" s="1" t="s">
        <v>0</v>
      </c>
      <c r="B574" s="35" t="s">
        <v>403</v>
      </c>
      <c r="C574" s="34" t="s">
        <v>404</v>
      </c>
      <c r="D574" s="17">
        <v>22373</v>
      </c>
      <c r="E574" s="17">
        <v>48725</v>
      </c>
      <c r="F574" s="28">
        <v>45.9</v>
      </c>
      <c r="G574" s="28">
        <v>33.299999999999997</v>
      </c>
      <c r="H574" s="28">
        <v>52.9</v>
      </c>
    </row>
    <row r="575" spans="1:8" ht="12" customHeight="1" x14ac:dyDescent="0.2">
      <c r="A575" s="1" t="s">
        <v>0</v>
      </c>
      <c r="B575" s="35" t="s">
        <v>0</v>
      </c>
      <c r="C575" s="34" t="s">
        <v>405</v>
      </c>
      <c r="D575" s="17">
        <v>31382</v>
      </c>
      <c r="E575" s="17">
        <v>48725</v>
      </c>
      <c r="F575" s="28">
        <v>64.400000000000006</v>
      </c>
      <c r="G575" s="28">
        <v>52.5</v>
      </c>
      <c r="H575" s="28">
        <v>72.3</v>
      </c>
    </row>
    <row r="576" spans="1:8" ht="12" customHeight="1" x14ac:dyDescent="0.2">
      <c r="A576" s="1" t="s">
        <v>0</v>
      </c>
      <c r="B576" s="35" t="s">
        <v>406</v>
      </c>
      <c r="C576" s="34" t="s">
        <v>407</v>
      </c>
      <c r="D576" s="17" t="s">
        <v>355</v>
      </c>
      <c r="E576" s="17" t="s">
        <v>355</v>
      </c>
      <c r="F576" s="30" t="s">
        <v>43</v>
      </c>
      <c r="G576" s="30" t="s">
        <v>43</v>
      </c>
      <c r="H576" s="30" t="s">
        <v>43</v>
      </c>
    </row>
    <row r="577" spans="1:8" ht="12" customHeight="1" x14ac:dyDescent="0.2">
      <c r="A577" s="1" t="s">
        <v>0</v>
      </c>
      <c r="B577" s="35" t="s">
        <v>0</v>
      </c>
      <c r="C577" s="34" t="s">
        <v>408</v>
      </c>
      <c r="D577" s="17" t="s">
        <v>355</v>
      </c>
      <c r="E577" s="17" t="s">
        <v>355</v>
      </c>
      <c r="F577" s="30" t="s">
        <v>43</v>
      </c>
      <c r="G577" s="30" t="s">
        <v>43</v>
      </c>
      <c r="H577" s="30" t="s">
        <v>43</v>
      </c>
    </row>
    <row r="578" spans="1:8" ht="12" customHeight="1" x14ac:dyDescent="0.2">
      <c r="A578" s="1" t="s">
        <v>0</v>
      </c>
      <c r="B578" s="35" t="s">
        <v>409</v>
      </c>
      <c r="C578" s="34" t="s">
        <v>354</v>
      </c>
      <c r="D578" s="17">
        <v>19360</v>
      </c>
      <c r="E578" s="17">
        <v>28695</v>
      </c>
      <c r="F578" s="28">
        <v>67.5</v>
      </c>
      <c r="G578" s="28">
        <v>63.2</v>
      </c>
      <c r="H578" s="28">
        <v>73.8</v>
      </c>
    </row>
    <row r="579" spans="1:8" ht="12" customHeight="1" x14ac:dyDescent="0.2">
      <c r="A579" s="1" t="s">
        <v>0</v>
      </c>
      <c r="B579" s="35" t="s">
        <v>410</v>
      </c>
      <c r="C579" s="34" t="s">
        <v>411</v>
      </c>
      <c r="D579" s="17">
        <v>8321</v>
      </c>
      <c r="E579" s="17">
        <v>22373</v>
      </c>
      <c r="F579" s="28">
        <v>37.200000000000003</v>
      </c>
      <c r="G579" s="28">
        <v>31.1</v>
      </c>
      <c r="H579" s="28">
        <v>44.1</v>
      </c>
    </row>
    <row r="580" spans="1:8" ht="12" customHeight="1" x14ac:dyDescent="0.2">
      <c r="A580" s="1" t="s">
        <v>0</v>
      </c>
      <c r="B580" s="35" t="s">
        <v>412</v>
      </c>
      <c r="C580" s="34" t="s">
        <v>413</v>
      </c>
      <c r="D580" s="17" t="s">
        <v>355</v>
      </c>
      <c r="E580" s="17" t="s">
        <v>355</v>
      </c>
      <c r="F580" s="30" t="s">
        <v>341</v>
      </c>
      <c r="G580" s="30" t="s">
        <v>341</v>
      </c>
      <c r="H580" s="30" t="s">
        <v>341</v>
      </c>
    </row>
    <row r="581" spans="1:8" ht="12" customHeight="1" x14ac:dyDescent="0.2">
      <c r="A581" s="1" t="s">
        <v>0</v>
      </c>
      <c r="B581" s="35" t="s">
        <v>0</v>
      </c>
      <c r="C581" s="34" t="s">
        <v>414</v>
      </c>
      <c r="D581" s="17" t="s">
        <v>355</v>
      </c>
      <c r="E581" s="17" t="s">
        <v>355</v>
      </c>
      <c r="F581" s="30" t="s">
        <v>43</v>
      </c>
      <c r="G581" s="30" t="s">
        <v>43</v>
      </c>
      <c r="H581" s="30" t="s">
        <v>43</v>
      </c>
    </row>
    <row r="582" spans="1:8" ht="12" customHeight="1" x14ac:dyDescent="0.2">
      <c r="A582" s="1" t="s">
        <v>0</v>
      </c>
      <c r="B582" s="35" t="s">
        <v>0</v>
      </c>
      <c r="C582" s="34" t="s">
        <v>415</v>
      </c>
      <c r="D582" s="17" t="s">
        <v>355</v>
      </c>
      <c r="E582" s="17" t="s">
        <v>355</v>
      </c>
      <c r="F582" s="30" t="s">
        <v>43</v>
      </c>
      <c r="G582" s="30" t="s">
        <v>43</v>
      </c>
      <c r="H582" s="30" t="s">
        <v>43</v>
      </c>
    </row>
    <row r="583" spans="1:8" ht="12" customHeight="1" x14ac:dyDescent="0.2">
      <c r="A583" s="1" t="s">
        <v>0</v>
      </c>
      <c r="B583" s="35" t="s">
        <v>0</v>
      </c>
      <c r="C583" s="34" t="s">
        <v>416</v>
      </c>
      <c r="D583" s="17" t="s">
        <v>355</v>
      </c>
      <c r="E583" s="17" t="s">
        <v>355</v>
      </c>
      <c r="F583" s="30" t="s">
        <v>43</v>
      </c>
      <c r="G583" s="30" t="s">
        <v>43</v>
      </c>
      <c r="H583" s="30" t="s">
        <v>43</v>
      </c>
    </row>
    <row r="584" spans="1:8" ht="12" customHeight="1" x14ac:dyDescent="0.2">
      <c r="A584" s="1" t="s">
        <v>0</v>
      </c>
      <c r="B584" s="35" t="s">
        <v>0</v>
      </c>
      <c r="C584" s="34" t="s">
        <v>417</v>
      </c>
      <c r="D584" s="17" t="s">
        <v>355</v>
      </c>
      <c r="E584" s="17" t="s">
        <v>355</v>
      </c>
      <c r="F584" s="30" t="s">
        <v>43</v>
      </c>
      <c r="G584" s="30" t="s">
        <v>43</v>
      </c>
      <c r="H584" s="30" t="s">
        <v>43</v>
      </c>
    </row>
    <row r="585" spans="1:8" ht="12" customHeight="1" x14ac:dyDescent="0.2">
      <c r="A585" s="1" t="s">
        <v>0</v>
      </c>
      <c r="B585" s="35" t="s">
        <v>0</v>
      </c>
      <c r="C585" s="34" t="s">
        <v>418</v>
      </c>
      <c r="D585" s="17" t="s">
        <v>355</v>
      </c>
      <c r="E585" s="17" t="s">
        <v>355</v>
      </c>
      <c r="F585" s="30" t="s">
        <v>43</v>
      </c>
      <c r="G585" s="30" t="s">
        <v>43</v>
      </c>
      <c r="H585" s="30" t="s">
        <v>43</v>
      </c>
    </row>
    <row r="586" spans="1:8" ht="12" customHeight="1" x14ac:dyDescent="0.2">
      <c r="A586" s="1" t="s">
        <v>0</v>
      </c>
      <c r="B586" s="35" t="s">
        <v>0</v>
      </c>
      <c r="C586" s="34" t="s">
        <v>419</v>
      </c>
      <c r="D586" s="17" t="s">
        <v>355</v>
      </c>
      <c r="E586" s="17" t="s">
        <v>355</v>
      </c>
      <c r="F586" s="30" t="s">
        <v>43</v>
      </c>
      <c r="G586" s="30" t="s">
        <v>43</v>
      </c>
      <c r="H586" s="30" t="s">
        <v>43</v>
      </c>
    </row>
    <row r="587" spans="1:8" ht="12" customHeight="1" x14ac:dyDescent="0.2">
      <c r="A587" s="1" t="s">
        <v>0</v>
      </c>
      <c r="B587" s="33" t="s">
        <v>420</v>
      </c>
      <c r="C587" s="34" t="s">
        <v>421</v>
      </c>
      <c r="D587" s="17" t="s">
        <v>355</v>
      </c>
      <c r="E587" s="17" t="s">
        <v>355</v>
      </c>
      <c r="F587" s="30" t="s">
        <v>341</v>
      </c>
      <c r="G587" s="30" t="s">
        <v>341</v>
      </c>
      <c r="H587" s="30" t="s">
        <v>341</v>
      </c>
    </row>
    <row r="588" spans="1:8" ht="12" customHeight="1" x14ac:dyDescent="0.2">
      <c r="A588" s="1" t="s">
        <v>0</v>
      </c>
      <c r="B588" s="35" t="s">
        <v>0</v>
      </c>
      <c r="C588" s="34" t="s">
        <v>414</v>
      </c>
      <c r="D588" s="17" t="s">
        <v>355</v>
      </c>
      <c r="E588" s="17" t="s">
        <v>355</v>
      </c>
      <c r="F588" s="30" t="s">
        <v>43</v>
      </c>
      <c r="G588" s="30" t="s">
        <v>43</v>
      </c>
      <c r="H588" s="30" t="s">
        <v>43</v>
      </c>
    </row>
    <row r="589" spans="1:8" ht="12" customHeight="1" x14ac:dyDescent="0.2">
      <c r="A589" s="1" t="s">
        <v>0</v>
      </c>
      <c r="B589" s="35" t="s">
        <v>0</v>
      </c>
      <c r="C589" s="34" t="s">
        <v>415</v>
      </c>
      <c r="D589" s="17" t="s">
        <v>355</v>
      </c>
      <c r="E589" s="17" t="s">
        <v>355</v>
      </c>
      <c r="F589" s="30" t="s">
        <v>43</v>
      </c>
      <c r="G589" s="30" t="s">
        <v>43</v>
      </c>
      <c r="H589" s="30" t="s">
        <v>43</v>
      </c>
    </row>
    <row r="590" spans="1:8" ht="12" customHeight="1" x14ac:dyDescent="0.2">
      <c r="A590" s="1" t="s">
        <v>0</v>
      </c>
      <c r="B590" s="35" t="s">
        <v>0</v>
      </c>
      <c r="C590" s="34" t="s">
        <v>416</v>
      </c>
      <c r="D590" s="17" t="s">
        <v>355</v>
      </c>
      <c r="E590" s="17" t="s">
        <v>355</v>
      </c>
      <c r="F590" s="30" t="s">
        <v>43</v>
      </c>
      <c r="G590" s="30" t="s">
        <v>43</v>
      </c>
      <c r="H590" s="30" t="s">
        <v>43</v>
      </c>
    </row>
    <row r="591" spans="1:8" ht="12" customHeight="1" x14ac:dyDescent="0.2">
      <c r="A591" s="1" t="s">
        <v>0</v>
      </c>
      <c r="B591" s="35" t="s">
        <v>0</v>
      </c>
      <c r="C591" s="34" t="s">
        <v>417</v>
      </c>
      <c r="D591" s="17" t="s">
        <v>355</v>
      </c>
      <c r="E591" s="17" t="s">
        <v>355</v>
      </c>
      <c r="F591" s="30" t="s">
        <v>43</v>
      </c>
      <c r="G591" s="30" t="s">
        <v>43</v>
      </c>
      <c r="H591" s="30" t="s">
        <v>43</v>
      </c>
    </row>
    <row r="592" spans="1:8" ht="12" customHeight="1" x14ac:dyDescent="0.2">
      <c r="A592" s="1" t="s">
        <v>0</v>
      </c>
      <c r="B592" s="35" t="s">
        <v>0</v>
      </c>
      <c r="C592" s="34" t="s">
        <v>418</v>
      </c>
      <c r="D592" s="17" t="s">
        <v>355</v>
      </c>
      <c r="E592" s="17" t="s">
        <v>355</v>
      </c>
      <c r="F592" s="30" t="s">
        <v>43</v>
      </c>
      <c r="G592" s="30" t="s">
        <v>43</v>
      </c>
      <c r="H592" s="30" t="s">
        <v>43</v>
      </c>
    </row>
    <row r="593" spans="1:8" ht="12" customHeight="1" x14ac:dyDescent="0.2">
      <c r="A593" s="1" t="s">
        <v>0</v>
      </c>
      <c r="B593" s="35" t="s">
        <v>0</v>
      </c>
      <c r="C593" s="34" t="s">
        <v>419</v>
      </c>
      <c r="D593" s="17" t="s">
        <v>355</v>
      </c>
      <c r="E593" s="17" t="s">
        <v>355</v>
      </c>
      <c r="F593" s="30" t="s">
        <v>43</v>
      </c>
      <c r="G593" s="30" t="s">
        <v>43</v>
      </c>
      <c r="H593" s="30" t="s">
        <v>43</v>
      </c>
    </row>
    <row r="594" spans="1:8" ht="12" customHeight="1" x14ac:dyDescent="0.2">
      <c r="A594" s="1" t="s">
        <v>0</v>
      </c>
      <c r="B594" s="33" t="s">
        <v>422</v>
      </c>
      <c r="C594" s="34" t="s">
        <v>423</v>
      </c>
      <c r="D594" s="17" t="s">
        <v>355</v>
      </c>
      <c r="E594" s="17" t="s">
        <v>355</v>
      </c>
      <c r="F594" s="30" t="s">
        <v>341</v>
      </c>
      <c r="G594" s="30" t="s">
        <v>341</v>
      </c>
      <c r="H594" s="30" t="s">
        <v>341</v>
      </c>
    </row>
    <row r="595" spans="1:8" ht="12" customHeight="1" x14ac:dyDescent="0.2">
      <c r="A595" s="1" t="s">
        <v>0</v>
      </c>
      <c r="B595" s="35" t="s">
        <v>0</v>
      </c>
      <c r="C595" s="36" t="s">
        <v>424</v>
      </c>
      <c r="D595" s="17" t="s">
        <v>355</v>
      </c>
      <c r="E595" s="17" t="s">
        <v>355</v>
      </c>
      <c r="F595" s="30" t="s">
        <v>43</v>
      </c>
      <c r="G595" s="30" t="s">
        <v>43</v>
      </c>
      <c r="H595" s="30" t="s">
        <v>43</v>
      </c>
    </row>
    <row r="596" spans="1:8" ht="12" customHeight="1" x14ac:dyDescent="0.2">
      <c r="A596" s="1" t="s">
        <v>0</v>
      </c>
      <c r="B596" s="35" t="s">
        <v>0</v>
      </c>
      <c r="C596" s="7" t="s">
        <v>425</v>
      </c>
      <c r="D596" s="17" t="s">
        <v>355</v>
      </c>
      <c r="E596" s="17" t="s">
        <v>355</v>
      </c>
      <c r="F596" s="30" t="s">
        <v>43</v>
      </c>
      <c r="G596" s="30" t="s">
        <v>43</v>
      </c>
      <c r="H596" s="30" t="s">
        <v>43</v>
      </c>
    </row>
    <row r="597" spans="1:8" ht="12" customHeight="1" x14ac:dyDescent="0.2">
      <c r="A597" s="23" t="s">
        <v>0</v>
      </c>
      <c r="B597" s="27" t="s">
        <v>0</v>
      </c>
      <c r="C597" s="37" t="s">
        <v>426</v>
      </c>
      <c r="D597" s="24" t="s">
        <v>355</v>
      </c>
      <c r="E597" s="24" t="s">
        <v>355</v>
      </c>
      <c r="F597" s="38" t="s">
        <v>43</v>
      </c>
      <c r="G597" s="38" t="s">
        <v>43</v>
      </c>
      <c r="H597" s="38" t="s">
        <v>43</v>
      </c>
    </row>
    <row r="598" spans="1:8" ht="12" hidden="1" customHeight="1" x14ac:dyDescent="0.2"/>
    <row r="599" spans="1:8" ht="12" customHeight="1" x14ac:dyDescent="0.2">
      <c r="A599" s="44" t="s">
        <v>48</v>
      </c>
      <c r="B599" s="45"/>
      <c r="C599" s="45"/>
      <c r="D599" s="45"/>
      <c r="E599" s="45"/>
      <c r="F599" s="45"/>
      <c r="G599" s="45"/>
      <c r="H599" s="45"/>
    </row>
    <row r="600" spans="1:8" ht="12" customHeight="1" x14ac:dyDescent="0.2"/>
    <row r="601" spans="1:8" ht="12" customHeight="1" x14ac:dyDescent="0.2">
      <c r="A601" s="22" t="s">
        <v>305</v>
      </c>
    </row>
    <row r="602" spans="1:8" ht="12" customHeight="1" x14ac:dyDescent="0.2"/>
  </sheetData>
  <mergeCells count="2">
    <mergeCell ref="A2:H2"/>
    <mergeCell ref="A599:H599"/>
  </mergeCells>
  <hyperlinks>
    <hyperlink ref="A601" location="'Contents'!A1" display="#'Contents'!A1" xr:uid="{00000000-0004-0000-0C00-000000000000}"/>
  </hyperlinks>
  <pageMargins left="0.01" right="0.01" top="0.5" bottom="0.5" header="0" footer="0"/>
  <pageSetup orientation="landscape"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FF"/>
  </sheetPr>
  <dimension ref="A1:K349"/>
  <sheetViews>
    <sheetView zoomScaleNormal="100" workbookViewId="0"/>
  </sheetViews>
  <sheetFormatPr defaultColWidth="11.42578125" defaultRowHeight="12.95" customHeight="1" x14ac:dyDescent="0.2"/>
  <cols>
    <col min="1" max="1" width="54.7109375" bestFit="1" customWidth="1"/>
    <col min="2" max="2" width="10.7109375" bestFit="1" customWidth="1"/>
    <col min="3" max="3" width="12.7109375" bestFit="1" customWidth="1"/>
    <col min="4" max="4" width="10.7109375" bestFit="1" customWidth="1"/>
    <col min="5" max="5" width="12.7109375" bestFit="1" customWidth="1"/>
    <col min="6" max="6" width="10.7109375" bestFit="1" customWidth="1"/>
    <col min="7" max="7" width="12.7109375" bestFit="1" customWidth="1"/>
    <col min="8" max="8" width="10.7109375" bestFit="1" customWidth="1"/>
    <col min="9" max="9" width="12.7109375" bestFit="1" customWidth="1"/>
    <col min="10" max="11" width="10.7109375" bestFit="1" customWidth="1"/>
  </cols>
  <sheetData>
    <row r="1" spans="1:11" s="52" customFormat="1" ht="12.95" customHeight="1" x14ac:dyDescent="0.3">
      <c r="A1" s="57" t="s">
        <v>460</v>
      </c>
    </row>
    <row r="2" spans="1:11" ht="27" customHeight="1" x14ac:dyDescent="0.35">
      <c r="A2" s="2" t="s">
        <v>6</v>
      </c>
    </row>
    <row r="3" spans="1:11" ht="12" customHeight="1" x14ac:dyDescent="0.2">
      <c r="A3" s="1" t="s">
        <v>0</v>
      </c>
    </row>
    <row r="4" spans="1:11" ht="12" customHeight="1" x14ac:dyDescent="0.2">
      <c r="A4" s="3" t="s">
        <v>7</v>
      </c>
    </row>
    <row r="5" spans="1:11" ht="12" customHeight="1" x14ac:dyDescent="0.2">
      <c r="A5" s="3" t="s">
        <v>8</v>
      </c>
    </row>
    <row r="6" spans="1:11" ht="12" customHeight="1" x14ac:dyDescent="0.25">
      <c r="A6" s="4" t="str">
        <f>HYPERLINK("https://www.aihw.gov.au/reports/indigenous-australians/indigenous-primary-health-care-results-osr-nkpi/technical-appendix/technical-notes","Aboriginal and Torres Strait Islander-specific primary health care: results from the OSR and nKPI collections")</f>
        <v>Aboriginal and Torres Strait Islander-specific primary health care: results from the OSR and nKPI collections</v>
      </c>
    </row>
    <row r="7" spans="1:11" ht="12" customHeight="1" x14ac:dyDescent="0.2"/>
    <row r="8" spans="1:11" ht="12" customHeight="1" x14ac:dyDescent="0.3">
      <c r="A8" s="1" t="s">
        <v>9</v>
      </c>
    </row>
    <row r="9" spans="1:11" ht="12" hidden="1" customHeight="1" x14ac:dyDescent="0.2"/>
    <row r="10" spans="1:11" ht="24" customHeight="1" x14ac:dyDescent="0.2">
      <c r="A10" s="5" t="s">
        <v>10</v>
      </c>
      <c r="B10" s="6" t="s">
        <v>11</v>
      </c>
      <c r="C10" s="6" t="s">
        <v>12</v>
      </c>
      <c r="D10" s="6" t="s">
        <v>13</v>
      </c>
      <c r="E10" s="6" t="s">
        <v>14</v>
      </c>
      <c r="F10" s="6" t="s">
        <v>15</v>
      </c>
      <c r="G10" s="6" t="s">
        <v>16</v>
      </c>
      <c r="H10" s="6" t="s">
        <v>17</v>
      </c>
      <c r="I10" s="6" t="s">
        <v>18</v>
      </c>
      <c r="J10" s="6" t="s">
        <v>19</v>
      </c>
      <c r="K10" s="6" t="s">
        <v>20</v>
      </c>
    </row>
    <row r="11" spans="1:11" ht="12" customHeight="1" x14ac:dyDescent="0.2">
      <c r="A11" s="7" t="s">
        <v>21</v>
      </c>
      <c r="B11" s="8">
        <v>210</v>
      </c>
      <c r="C11" s="8">
        <v>214</v>
      </c>
      <c r="D11" s="8">
        <v>212</v>
      </c>
      <c r="E11" s="8">
        <v>229</v>
      </c>
      <c r="F11" s="8">
        <v>221</v>
      </c>
      <c r="G11" s="8">
        <v>224</v>
      </c>
      <c r="H11" s="8">
        <v>209</v>
      </c>
      <c r="I11" s="8">
        <v>210</v>
      </c>
      <c r="J11" s="8">
        <v>206</v>
      </c>
      <c r="K11" s="8">
        <v>222</v>
      </c>
    </row>
    <row r="12" spans="1:11" ht="12" customHeight="1" x14ac:dyDescent="0.2">
      <c r="A12" s="7" t="s">
        <v>22</v>
      </c>
      <c r="B12" s="8">
        <v>218</v>
      </c>
      <c r="C12" s="8">
        <v>220</v>
      </c>
      <c r="D12" s="8">
        <v>220</v>
      </c>
      <c r="E12" s="8">
        <v>234</v>
      </c>
      <c r="F12" s="8">
        <v>228</v>
      </c>
      <c r="G12" s="8">
        <v>232</v>
      </c>
      <c r="H12" s="8">
        <v>217</v>
      </c>
      <c r="I12" s="8">
        <v>215</v>
      </c>
      <c r="J12" s="8">
        <v>202</v>
      </c>
      <c r="K12" s="8">
        <v>227</v>
      </c>
    </row>
    <row r="13" spans="1:11" ht="12" customHeight="1" x14ac:dyDescent="0.2">
      <c r="A13" s="7" t="s">
        <v>23</v>
      </c>
      <c r="B13" s="8">
        <v>219</v>
      </c>
      <c r="C13" s="8">
        <v>220</v>
      </c>
      <c r="D13" s="8">
        <v>221</v>
      </c>
      <c r="E13" s="8">
        <v>234</v>
      </c>
      <c r="F13" s="8">
        <v>228</v>
      </c>
      <c r="G13" s="8">
        <v>232</v>
      </c>
      <c r="H13" s="8">
        <v>216</v>
      </c>
      <c r="I13" s="8">
        <v>215</v>
      </c>
      <c r="J13" s="8">
        <v>202</v>
      </c>
      <c r="K13" s="8">
        <v>227</v>
      </c>
    </row>
    <row r="14" spans="1:11" ht="12" customHeight="1" x14ac:dyDescent="0.2">
      <c r="A14" s="7" t="s">
        <v>24</v>
      </c>
      <c r="B14" s="8">
        <v>201</v>
      </c>
      <c r="C14" s="8">
        <v>204</v>
      </c>
      <c r="D14" s="8">
        <v>206</v>
      </c>
      <c r="E14" s="8">
        <v>220</v>
      </c>
      <c r="F14" s="8">
        <v>214</v>
      </c>
      <c r="G14" s="8">
        <v>229</v>
      </c>
      <c r="H14" s="8">
        <v>214</v>
      </c>
      <c r="I14" s="8">
        <v>213</v>
      </c>
      <c r="J14" s="8">
        <v>210</v>
      </c>
      <c r="K14" s="8">
        <v>226</v>
      </c>
    </row>
    <row r="15" spans="1:11" ht="12" customHeight="1" x14ac:dyDescent="0.2">
      <c r="A15" s="7" t="s">
        <v>25</v>
      </c>
      <c r="B15" s="8">
        <v>213</v>
      </c>
      <c r="C15" s="8">
        <v>215</v>
      </c>
      <c r="D15" s="8">
        <v>216</v>
      </c>
      <c r="E15" s="8">
        <v>232</v>
      </c>
      <c r="F15" s="8">
        <v>212</v>
      </c>
      <c r="G15" s="8">
        <v>213</v>
      </c>
      <c r="H15" s="8">
        <v>196</v>
      </c>
      <c r="I15" s="8">
        <v>195</v>
      </c>
      <c r="J15" s="8">
        <v>193</v>
      </c>
      <c r="K15" s="8">
        <v>209</v>
      </c>
    </row>
    <row r="16" spans="1:11" ht="12" customHeight="1" x14ac:dyDescent="0.2">
      <c r="A16" s="7" t="s">
        <v>26</v>
      </c>
      <c r="B16" s="8">
        <v>197</v>
      </c>
      <c r="C16" s="8">
        <v>202</v>
      </c>
      <c r="D16" s="8">
        <v>209</v>
      </c>
      <c r="E16" s="8">
        <v>221</v>
      </c>
      <c r="F16" s="8">
        <v>200</v>
      </c>
      <c r="G16" s="8">
        <v>209</v>
      </c>
      <c r="H16" s="8">
        <v>194</v>
      </c>
      <c r="I16" s="8">
        <v>195</v>
      </c>
      <c r="J16" s="8">
        <v>190</v>
      </c>
      <c r="K16" s="8">
        <v>206</v>
      </c>
    </row>
    <row r="17" spans="1:11" ht="12" customHeight="1" x14ac:dyDescent="0.2">
      <c r="A17" s="7" t="s">
        <v>27</v>
      </c>
      <c r="B17" s="8">
        <v>197</v>
      </c>
      <c r="C17" s="8">
        <v>202</v>
      </c>
      <c r="D17" s="8">
        <v>209</v>
      </c>
      <c r="E17" s="8">
        <v>221</v>
      </c>
      <c r="F17" s="8">
        <v>200</v>
      </c>
      <c r="G17" s="8">
        <v>209</v>
      </c>
      <c r="H17" s="8">
        <v>194</v>
      </c>
      <c r="I17" s="8">
        <v>195</v>
      </c>
      <c r="J17" s="8">
        <v>190</v>
      </c>
      <c r="K17" s="8">
        <v>206</v>
      </c>
    </row>
    <row r="18" spans="1:11" ht="12" customHeight="1" x14ac:dyDescent="0.2">
      <c r="A18" s="7" t="s">
        <v>28</v>
      </c>
      <c r="B18" s="8">
        <v>204</v>
      </c>
      <c r="C18" s="8">
        <v>201</v>
      </c>
      <c r="D18" s="8">
        <v>207</v>
      </c>
      <c r="E18" s="8">
        <v>221</v>
      </c>
      <c r="F18" s="8">
        <v>200</v>
      </c>
      <c r="G18" s="8">
        <v>207</v>
      </c>
      <c r="H18" s="8">
        <v>194</v>
      </c>
      <c r="I18" s="8">
        <v>195</v>
      </c>
      <c r="J18" s="8">
        <v>191</v>
      </c>
      <c r="K18" s="8">
        <v>208</v>
      </c>
    </row>
    <row r="19" spans="1:11" ht="12" customHeight="1" x14ac:dyDescent="0.2">
      <c r="A19" s="7" t="s">
        <v>29</v>
      </c>
      <c r="B19" s="8">
        <v>138</v>
      </c>
      <c r="C19" s="8">
        <v>153</v>
      </c>
      <c r="D19" s="8">
        <v>163</v>
      </c>
      <c r="E19" s="8">
        <v>207</v>
      </c>
      <c r="F19" s="8">
        <v>192</v>
      </c>
      <c r="G19" s="8">
        <v>205</v>
      </c>
      <c r="H19" s="8">
        <v>193</v>
      </c>
      <c r="I19" s="8">
        <v>195</v>
      </c>
      <c r="J19" s="8">
        <v>192</v>
      </c>
      <c r="K19" s="8">
        <v>208</v>
      </c>
    </row>
    <row r="20" spans="1:11" ht="12" customHeight="1" x14ac:dyDescent="0.2">
      <c r="A20" s="7" t="s">
        <v>30</v>
      </c>
      <c r="B20" s="8">
        <v>211</v>
      </c>
      <c r="C20" s="8">
        <v>211</v>
      </c>
      <c r="D20" s="8">
        <v>215</v>
      </c>
      <c r="E20" s="8">
        <v>232</v>
      </c>
      <c r="F20" s="8">
        <v>213</v>
      </c>
      <c r="G20" s="8">
        <v>214</v>
      </c>
      <c r="H20" s="8">
        <v>196</v>
      </c>
      <c r="I20" s="8">
        <v>195</v>
      </c>
      <c r="J20" s="8">
        <v>193</v>
      </c>
      <c r="K20" s="8">
        <v>209</v>
      </c>
    </row>
    <row r="21" spans="1:11" ht="12" customHeight="1" x14ac:dyDescent="0.2">
      <c r="A21" s="7" t="s">
        <v>31</v>
      </c>
      <c r="B21" s="8">
        <v>189</v>
      </c>
      <c r="C21" s="8">
        <v>197</v>
      </c>
      <c r="D21" s="8">
        <v>204</v>
      </c>
      <c r="E21" s="8">
        <v>215</v>
      </c>
      <c r="F21" s="8">
        <v>210</v>
      </c>
      <c r="G21" s="8">
        <v>211</v>
      </c>
      <c r="H21" s="8">
        <v>194</v>
      </c>
      <c r="I21" s="8">
        <v>193</v>
      </c>
      <c r="J21" s="8">
        <v>189</v>
      </c>
      <c r="K21" s="8">
        <v>205</v>
      </c>
    </row>
    <row r="22" spans="1:11" ht="12" customHeight="1" x14ac:dyDescent="0.2">
      <c r="A22" s="7" t="s">
        <v>32</v>
      </c>
      <c r="B22" s="8">
        <v>52</v>
      </c>
      <c r="C22" s="8">
        <v>71</v>
      </c>
      <c r="D22" s="8">
        <v>74</v>
      </c>
      <c r="E22" s="8">
        <v>77</v>
      </c>
      <c r="F22" s="8">
        <v>80</v>
      </c>
      <c r="G22" s="8">
        <v>81</v>
      </c>
      <c r="H22" s="8">
        <v>73</v>
      </c>
      <c r="I22" s="8">
        <v>72</v>
      </c>
      <c r="J22" s="8">
        <v>71</v>
      </c>
      <c r="K22" s="8">
        <v>75</v>
      </c>
    </row>
    <row r="23" spans="1:11" ht="12" customHeight="1" x14ac:dyDescent="0.2">
      <c r="A23" s="7" t="s">
        <v>33</v>
      </c>
      <c r="B23" s="8">
        <v>208</v>
      </c>
      <c r="C23" s="8">
        <v>208</v>
      </c>
      <c r="D23" s="8">
        <v>196</v>
      </c>
      <c r="E23" s="8">
        <v>221</v>
      </c>
      <c r="F23" s="8">
        <v>209</v>
      </c>
      <c r="G23" s="8">
        <v>207</v>
      </c>
      <c r="H23" s="8">
        <v>194</v>
      </c>
      <c r="I23" s="8">
        <v>193</v>
      </c>
      <c r="J23" s="8">
        <v>190</v>
      </c>
      <c r="K23" s="8">
        <v>205</v>
      </c>
    </row>
    <row r="24" spans="1:11" ht="12" customHeight="1" x14ac:dyDescent="0.2">
      <c r="A24" s="7" t="s">
        <v>34</v>
      </c>
      <c r="B24" s="8">
        <v>206</v>
      </c>
      <c r="C24" s="8">
        <v>207</v>
      </c>
      <c r="D24" s="8">
        <v>208</v>
      </c>
      <c r="E24" s="8">
        <v>220</v>
      </c>
      <c r="F24" s="8">
        <v>210</v>
      </c>
      <c r="G24" s="8">
        <v>211</v>
      </c>
      <c r="H24" s="8">
        <v>194</v>
      </c>
      <c r="I24" s="8">
        <v>193</v>
      </c>
      <c r="J24" s="8">
        <v>190</v>
      </c>
      <c r="K24" s="8">
        <v>207</v>
      </c>
    </row>
    <row r="25" spans="1:11" ht="12" customHeight="1" x14ac:dyDescent="0.2">
      <c r="A25" s="1" t="s">
        <v>35</v>
      </c>
      <c r="B25" s="8">
        <v>213</v>
      </c>
      <c r="C25" s="8">
        <v>213</v>
      </c>
      <c r="D25" s="8">
        <v>216</v>
      </c>
      <c r="E25" s="8">
        <v>226</v>
      </c>
      <c r="F25" s="8">
        <v>212</v>
      </c>
      <c r="G25" s="8">
        <v>211</v>
      </c>
      <c r="H25" s="8">
        <v>194</v>
      </c>
      <c r="I25" s="8">
        <v>195</v>
      </c>
      <c r="J25" s="8">
        <v>191</v>
      </c>
      <c r="K25" s="8">
        <v>194</v>
      </c>
    </row>
    <row r="26" spans="1:11" ht="12" customHeight="1" x14ac:dyDescent="0.2">
      <c r="A26" s="7" t="s">
        <v>36</v>
      </c>
      <c r="B26" s="8">
        <v>202</v>
      </c>
      <c r="C26" s="8">
        <v>207</v>
      </c>
      <c r="D26" s="8">
        <v>209</v>
      </c>
      <c r="E26" s="8">
        <v>217</v>
      </c>
      <c r="F26" s="8">
        <v>209</v>
      </c>
      <c r="G26" s="8">
        <v>210</v>
      </c>
      <c r="H26" s="8">
        <v>194</v>
      </c>
      <c r="I26" s="8">
        <v>192</v>
      </c>
      <c r="J26" s="8">
        <v>190</v>
      </c>
      <c r="K26" s="8">
        <v>206</v>
      </c>
    </row>
    <row r="27" spans="1:11" ht="12" customHeight="1" x14ac:dyDescent="0.2">
      <c r="A27" s="7" t="s">
        <v>37</v>
      </c>
      <c r="B27" s="8">
        <v>199</v>
      </c>
      <c r="C27" s="8">
        <v>205</v>
      </c>
      <c r="D27" s="8">
        <v>207</v>
      </c>
      <c r="E27" s="8">
        <v>218</v>
      </c>
      <c r="F27" s="8">
        <v>210</v>
      </c>
      <c r="G27" s="8">
        <v>211</v>
      </c>
      <c r="H27" s="8">
        <v>194</v>
      </c>
      <c r="I27" s="8">
        <v>194</v>
      </c>
      <c r="J27" s="8">
        <v>192</v>
      </c>
      <c r="K27" s="8">
        <v>207</v>
      </c>
    </row>
    <row r="28" spans="1:11" ht="12" customHeight="1" x14ac:dyDescent="0.2">
      <c r="A28" s="7" t="s">
        <v>38</v>
      </c>
      <c r="B28" s="8">
        <v>199</v>
      </c>
      <c r="C28" s="8">
        <v>205</v>
      </c>
      <c r="D28" s="8">
        <v>207</v>
      </c>
      <c r="E28" s="8">
        <v>217</v>
      </c>
      <c r="F28" s="8">
        <v>210</v>
      </c>
      <c r="G28" s="8">
        <v>211</v>
      </c>
      <c r="H28" s="8">
        <v>194</v>
      </c>
      <c r="I28" s="8">
        <v>194</v>
      </c>
      <c r="J28" s="8">
        <v>192</v>
      </c>
      <c r="K28" s="8">
        <v>207</v>
      </c>
    </row>
    <row r="29" spans="1:11" ht="12" customHeight="1" x14ac:dyDescent="0.2">
      <c r="A29" s="7" t="s">
        <v>39</v>
      </c>
      <c r="B29" s="8">
        <v>202</v>
      </c>
      <c r="C29" s="8">
        <v>204</v>
      </c>
      <c r="D29" s="8">
        <v>206</v>
      </c>
      <c r="E29" s="8">
        <v>218</v>
      </c>
      <c r="F29" s="8">
        <v>209</v>
      </c>
      <c r="G29" s="8">
        <v>211</v>
      </c>
      <c r="H29" s="8">
        <v>194</v>
      </c>
      <c r="I29" s="8">
        <v>193</v>
      </c>
      <c r="J29" s="8">
        <v>191</v>
      </c>
      <c r="K29" s="8">
        <v>207</v>
      </c>
    </row>
    <row r="30" spans="1:11" ht="12" customHeight="1" x14ac:dyDescent="0.2">
      <c r="A30" s="7" t="s">
        <v>40</v>
      </c>
      <c r="B30" s="8">
        <v>202</v>
      </c>
      <c r="C30" s="8">
        <v>204</v>
      </c>
      <c r="D30" s="8">
        <v>206</v>
      </c>
      <c r="E30" s="8">
        <v>218</v>
      </c>
      <c r="F30" s="8">
        <v>209</v>
      </c>
      <c r="G30" s="8">
        <v>211</v>
      </c>
      <c r="H30" s="8">
        <v>194</v>
      </c>
      <c r="I30" s="8">
        <v>193</v>
      </c>
      <c r="J30" s="8">
        <v>191</v>
      </c>
      <c r="K30" s="8">
        <v>207</v>
      </c>
    </row>
    <row r="31" spans="1:11" ht="12" customHeight="1" x14ac:dyDescent="0.2">
      <c r="A31" s="7" t="s">
        <v>41</v>
      </c>
      <c r="B31" s="8" t="s">
        <v>42</v>
      </c>
      <c r="C31" s="8">
        <v>150</v>
      </c>
      <c r="D31" s="8">
        <v>196</v>
      </c>
      <c r="E31" s="8">
        <v>212</v>
      </c>
      <c r="F31" s="8">
        <v>203</v>
      </c>
      <c r="G31" s="8">
        <v>207</v>
      </c>
      <c r="H31" s="8">
        <v>193</v>
      </c>
      <c r="I31" s="8">
        <v>194</v>
      </c>
      <c r="J31" s="8">
        <v>192</v>
      </c>
      <c r="K31" s="8" t="s">
        <v>43</v>
      </c>
    </row>
    <row r="32" spans="1:11" ht="12" customHeight="1" x14ac:dyDescent="0.2">
      <c r="A32" s="7" t="s">
        <v>44</v>
      </c>
      <c r="B32" s="8" t="s">
        <v>42</v>
      </c>
      <c r="C32" s="8">
        <v>149</v>
      </c>
      <c r="D32" s="8">
        <v>196</v>
      </c>
      <c r="E32" s="8">
        <v>211</v>
      </c>
      <c r="F32" s="8">
        <v>204</v>
      </c>
      <c r="G32" s="8">
        <v>207</v>
      </c>
      <c r="H32" s="8">
        <v>192</v>
      </c>
      <c r="I32" s="8">
        <v>195</v>
      </c>
      <c r="J32" s="8">
        <v>192</v>
      </c>
      <c r="K32" s="8" t="s">
        <v>43</v>
      </c>
    </row>
    <row r="33" spans="1:11" ht="12" customHeight="1" x14ac:dyDescent="0.2">
      <c r="A33" s="7" t="s">
        <v>45</v>
      </c>
      <c r="B33" s="8" t="s">
        <v>42</v>
      </c>
      <c r="C33" s="8">
        <v>150</v>
      </c>
      <c r="D33" s="8">
        <v>196</v>
      </c>
      <c r="E33" s="8">
        <v>212</v>
      </c>
      <c r="F33" s="8">
        <v>203</v>
      </c>
      <c r="G33" s="8">
        <v>207</v>
      </c>
      <c r="H33" s="8">
        <v>193</v>
      </c>
      <c r="I33" s="8">
        <v>192</v>
      </c>
      <c r="J33" s="8">
        <v>191</v>
      </c>
      <c r="K33" s="8" t="s">
        <v>43</v>
      </c>
    </row>
    <row r="34" spans="1:11" ht="12" customHeight="1" x14ac:dyDescent="0.2">
      <c r="A34" s="7" t="s">
        <v>46</v>
      </c>
      <c r="B34" s="8" t="s">
        <v>42</v>
      </c>
      <c r="C34" s="8">
        <v>149</v>
      </c>
      <c r="D34" s="8">
        <v>196</v>
      </c>
      <c r="E34" s="8">
        <v>212</v>
      </c>
      <c r="F34" s="8">
        <v>203</v>
      </c>
      <c r="G34" s="8">
        <v>207</v>
      </c>
      <c r="H34" s="8">
        <v>192</v>
      </c>
      <c r="I34" s="8">
        <v>194</v>
      </c>
      <c r="J34" s="8">
        <v>191</v>
      </c>
      <c r="K34" s="8" t="s">
        <v>43</v>
      </c>
    </row>
    <row r="35" spans="1:11" ht="12" customHeight="1" x14ac:dyDescent="0.2">
      <c r="A35" s="9" t="s">
        <v>47</v>
      </c>
      <c r="B35" s="10" t="s">
        <v>42</v>
      </c>
      <c r="C35" s="10">
        <v>150</v>
      </c>
      <c r="D35" s="10">
        <v>196</v>
      </c>
      <c r="E35" s="10">
        <v>212</v>
      </c>
      <c r="F35" s="10">
        <v>202</v>
      </c>
      <c r="G35" s="10">
        <v>206</v>
      </c>
      <c r="H35" s="10">
        <v>193</v>
      </c>
      <c r="I35" s="10">
        <v>192</v>
      </c>
      <c r="J35" s="10">
        <v>191</v>
      </c>
      <c r="K35" s="10" t="s">
        <v>43</v>
      </c>
    </row>
    <row r="36" spans="1:11" ht="12" hidden="1" customHeight="1" x14ac:dyDescent="0.2"/>
    <row r="37" spans="1:11" ht="12" customHeight="1" x14ac:dyDescent="0.2">
      <c r="A37" s="44" t="s">
        <v>48</v>
      </c>
      <c r="B37" s="45"/>
      <c r="C37" s="45"/>
      <c r="D37" s="45"/>
      <c r="E37" s="45"/>
      <c r="F37" s="45"/>
      <c r="G37" s="45"/>
      <c r="H37" s="45"/>
      <c r="I37" s="45"/>
      <c r="J37" s="45"/>
      <c r="K37" s="45"/>
    </row>
    <row r="38" spans="1:11" ht="12" customHeight="1" x14ac:dyDescent="0.2"/>
    <row r="39" spans="1:11" ht="12" customHeight="1" x14ac:dyDescent="0.2">
      <c r="A39" s="3" t="s">
        <v>49</v>
      </c>
    </row>
    <row r="40" spans="1:11" ht="12" customHeight="1" x14ac:dyDescent="0.2">
      <c r="A40" s="3" t="s">
        <v>50</v>
      </c>
    </row>
    <row r="41" spans="1:11" ht="12" customHeight="1" x14ac:dyDescent="0.2">
      <c r="A41" s="3" t="s">
        <v>51</v>
      </c>
    </row>
    <row r="42" spans="1:11" ht="12" customHeight="1" x14ac:dyDescent="0.2">
      <c r="A42" s="3" t="s">
        <v>52</v>
      </c>
    </row>
    <row r="43" spans="1:11" ht="12" customHeight="1" x14ac:dyDescent="0.2">
      <c r="A43" s="3" t="s">
        <v>0</v>
      </c>
    </row>
    <row r="44" spans="1:11" ht="20.100000000000001" customHeight="1" x14ac:dyDescent="0.25">
      <c r="A44" s="3" t="s">
        <v>53</v>
      </c>
    </row>
    <row r="45" spans="1:11" ht="12" customHeight="1" x14ac:dyDescent="0.25">
      <c r="A45" s="3" t="s">
        <v>54</v>
      </c>
    </row>
    <row r="46" spans="1:11" ht="12" customHeight="1" x14ac:dyDescent="0.2">
      <c r="A46" s="3" t="s">
        <v>55</v>
      </c>
    </row>
    <row r="47" spans="1:11" ht="12" customHeight="1" x14ac:dyDescent="0.2">
      <c r="A47" s="3" t="s">
        <v>56</v>
      </c>
    </row>
    <row r="48" spans="1:11" ht="12" customHeight="1" x14ac:dyDescent="0.2">
      <c r="A48" s="3" t="s">
        <v>57</v>
      </c>
    </row>
    <row r="49" spans="1:1" ht="12" customHeight="1" x14ac:dyDescent="0.2">
      <c r="A49" s="3" t="s">
        <v>58</v>
      </c>
    </row>
    <row r="50" spans="1:1" ht="12" customHeight="1" x14ac:dyDescent="0.2">
      <c r="A50" s="3" t="s">
        <v>59</v>
      </c>
    </row>
    <row r="51" spans="1:1" ht="12" customHeight="1" x14ac:dyDescent="0.2">
      <c r="A51" s="3" t="s">
        <v>60</v>
      </c>
    </row>
    <row r="52" spans="1:1" ht="12" customHeight="1" x14ac:dyDescent="0.2">
      <c r="A52" s="3" t="s">
        <v>61</v>
      </c>
    </row>
    <row r="53" spans="1:1" ht="12" customHeight="1" x14ac:dyDescent="0.2">
      <c r="A53" s="3" t="s">
        <v>62</v>
      </c>
    </row>
    <row r="54" spans="1:1" ht="12" customHeight="1" x14ac:dyDescent="0.2">
      <c r="A54" s="3" t="s">
        <v>63</v>
      </c>
    </row>
    <row r="55" spans="1:1" ht="12" customHeight="1" x14ac:dyDescent="0.2">
      <c r="A55" s="3" t="s">
        <v>64</v>
      </c>
    </row>
    <row r="56" spans="1:1" ht="12" customHeight="1" x14ac:dyDescent="0.2">
      <c r="A56" s="3" t="s">
        <v>65</v>
      </c>
    </row>
    <row r="57" spans="1:1" ht="12" customHeight="1" x14ac:dyDescent="0.2">
      <c r="A57" s="3" t="s">
        <v>0</v>
      </c>
    </row>
    <row r="58" spans="1:1" ht="12" customHeight="1" x14ac:dyDescent="0.25">
      <c r="A58" s="3" t="s">
        <v>66</v>
      </c>
    </row>
    <row r="59" spans="1:1" ht="12" customHeight="1" x14ac:dyDescent="0.2">
      <c r="A59" s="3" t="s">
        <v>67</v>
      </c>
    </row>
    <row r="60" spans="1:1" ht="12" customHeight="1" x14ac:dyDescent="0.2">
      <c r="A60" s="3" t="s">
        <v>68</v>
      </c>
    </row>
    <row r="61" spans="1:1" ht="12" customHeight="1" x14ac:dyDescent="0.2">
      <c r="A61" s="3" t="s">
        <v>69</v>
      </c>
    </row>
    <row r="62" spans="1:1" ht="12" customHeight="1" x14ac:dyDescent="0.2">
      <c r="A62" s="3" t="s">
        <v>70</v>
      </c>
    </row>
    <row r="63" spans="1:1" ht="12" customHeight="1" x14ac:dyDescent="0.2">
      <c r="A63" s="3" t="s">
        <v>71</v>
      </c>
    </row>
    <row r="64" spans="1:1" ht="12" customHeight="1" x14ac:dyDescent="0.2">
      <c r="A64" s="3" t="s">
        <v>72</v>
      </c>
    </row>
    <row r="65" spans="1:1" ht="12" customHeight="1" x14ac:dyDescent="0.2">
      <c r="A65" s="3" t="s">
        <v>73</v>
      </c>
    </row>
    <row r="66" spans="1:1" ht="12" customHeight="1" x14ac:dyDescent="0.2">
      <c r="A66" s="3" t="s">
        <v>74</v>
      </c>
    </row>
    <row r="67" spans="1:1" ht="12" customHeight="1" x14ac:dyDescent="0.2">
      <c r="A67" s="3" t="s">
        <v>75</v>
      </c>
    </row>
    <row r="68" spans="1:1" ht="12" customHeight="1" x14ac:dyDescent="0.2">
      <c r="A68" s="3" t="s">
        <v>76</v>
      </c>
    </row>
    <row r="69" spans="1:1" ht="12" customHeight="1" x14ac:dyDescent="0.2">
      <c r="A69" s="3" t="s">
        <v>77</v>
      </c>
    </row>
    <row r="70" spans="1:1" ht="12" customHeight="1" x14ac:dyDescent="0.2">
      <c r="A70" s="3" t="s">
        <v>78</v>
      </c>
    </row>
    <row r="71" spans="1:1" ht="12" customHeight="1" x14ac:dyDescent="0.2">
      <c r="A71" s="3" t="s">
        <v>79</v>
      </c>
    </row>
    <row r="72" spans="1:1" ht="12" customHeight="1" x14ac:dyDescent="0.2">
      <c r="A72" s="3" t="s">
        <v>0</v>
      </c>
    </row>
    <row r="73" spans="1:1" ht="12" customHeight="1" x14ac:dyDescent="0.25">
      <c r="A73" s="3" t="s">
        <v>80</v>
      </c>
    </row>
    <row r="74" spans="1:1" ht="12" customHeight="1" x14ac:dyDescent="0.2">
      <c r="A74" s="3" t="s">
        <v>81</v>
      </c>
    </row>
    <row r="75" spans="1:1" ht="12" customHeight="1" x14ac:dyDescent="0.2">
      <c r="A75" s="3" t="s">
        <v>82</v>
      </c>
    </row>
    <row r="76" spans="1:1" ht="12" customHeight="1" x14ac:dyDescent="0.2">
      <c r="A76" s="3" t="s">
        <v>83</v>
      </c>
    </row>
    <row r="77" spans="1:1" ht="12" customHeight="1" x14ac:dyDescent="0.2">
      <c r="A77" s="3" t="s">
        <v>84</v>
      </c>
    </row>
    <row r="78" spans="1:1" ht="12" customHeight="1" x14ac:dyDescent="0.2">
      <c r="A78" s="3" t="s">
        <v>85</v>
      </c>
    </row>
    <row r="79" spans="1:1" ht="12" customHeight="1" x14ac:dyDescent="0.2">
      <c r="A79" s="3" t="s">
        <v>86</v>
      </c>
    </row>
    <row r="80" spans="1:1" ht="12" customHeight="1" x14ac:dyDescent="0.2">
      <c r="A80" s="3" t="s">
        <v>87</v>
      </c>
    </row>
    <row r="81" spans="1:1" ht="12" customHeight="1" x14ac:dyDescent="0.2">
      <c r="A81" s="3" t="s">
        <v>88</v>
      </c>
    </row>
    <row r="82" spans="1:1" ht="12" customHeight="1" x14ac:dyDescent="0.2">
      <c r="A82" s="3" t="s">
        <v>89</v>
      </c>
    </row>
    <row r="83" spans="1:1" ht="12" customHeight="1" x14ac:dyDescent="0.2">
      <c r="A83" s="3" t="s">
        <v>90</v>
      </c>
    </row>
    <row r="84" spans="1:1" ht="12" customHeight="1" x14ac:dyDescent="0.2">
      <c r="A84" s="3" t="s">
        <v>91</v>
      </c>
    </row>
    <row r="85" spans="1:1" ht="12" customHeight="1" x14ac:dyDescent="0.2">
      <c r="A85" s="3" t="s">
        <v>92</v>
      </c>
    </row>
    <row r="86" spans="1:1" ht="12" customHeight="1" x14ac:dyDescent="0.2">
      <c r="A86" s="3" t="s">
        <v>93</v>
      </c>
    </row>
    <row r="87" spans="1:1" ht="12" customHeight="1" x14ac:dyDescent="0.2">
      <c r="A87" s="3" t="s">
        <v>0</v>
      </c>
    </row>
    <row r="88" spans="1:1" ht="12" customHeight="1" x14ac:dyDescent="0.25">
      <c r="A88" s="3" t="s">
        <v>94</v>
      </c>
    </row>
    <row r="89" spans="1:1" ht="12" customHeight="1" x14ac:dyDescent="0.2">
      <c r="A89" s="3" t="s">
        <v>95</v>
      </c>
    </row>
    <row r="90" spans="1:1" ht="12" customHeight="1" x14ac:dyDescent="0.2">
      <c r="A90" s="3" t="s">
        <v>96</v>
      </c>
    </row>
    <row r="91" spans="1:1" ht="12" customHeight="1" x14ac:dyDescent="0.2">
      <c r="A91" s="3" t="s">
        <v>97</v>
      </c>
    </row>
    <row r="92" spans="1:1" ht="12" customHeight="1" x14ac:dyDescent="0.2">
      <c r="A92" s="3" t="s">
        <v>0</v>
      </c>
    </row>
    <row r="93" spans="1:1" ht="20.100000000000001" customHeight="1" x14ac:dyDescent="0.25">
      <c r="A93" s="3" t="s">
        <v>98</v>
      </c>
    </row>
    <row r="94" spans="1:1" ht="12" customHeight="1" x14ac:dyDescent="0.2">
      <c r="A94" s="3" t="s">
        <v>99</v>
      </c>
    </row>
    <row r="95" spans="1:1" ht="12" customHeight="1" x14ac:dyDescent="0.2">
      <c r="A95" s="3" t="s">
        <v>100</v>
      </c>
    </row>
    <row r="96" spans="1:1" ht="12" customHeight="1" x14ac:dyDescent="0.2">
      <c r="A96" s="3" t="s">
        <v>101</v>
      </c>
    </row>
    <row r="97" spans="1:1" ht="12" customHeight="1" x14ac:dyDescent="0.2">
      <c r="A97" s="3" t="s">
        <v>102</v>
      </c>
    </row>
    <row r="98" spans="1:1" ht="12" customHeight="1" x14ac:dyDescent="0.2">
      <c r="A98" s="3" t="s">
        <v>103</v>
      </c>
    </row>
    <row r="99" spans="1:1" ht="12" customHeight="1" x14ac:dyDescent="0.2">
      <c r="A99" s="3" t="s">
        <v>104</v>
      </c>
    </row>
    <row r="100" spans="1:1" ht="12" customHeight="1" x14ac:dyDescent="0.2">
      <c r="A100" s="3" t="s">
        <v>105</v>
      </c>
    </row>
    <row r="101" spans="1:1" ht="12" customHeight="1" x14ac:dyDescent="0.2">
      <c r="A101" s="3" t="s">
        <v>106</v>
      </c>
    </row>
    <row r="102" spans="1:1" ht="12" customHeight="1" x14ac:dyDescent="0.2">
      <c r="A102" s="3" t="s">
        <v>107</v>
      </c>
    </row>
    <row r="103" spans="1:1" ht="12" customHeight="1" x14ac:dyDescent="0.2">
      <c r="A103" s="3" t="s">
        <v>108</v>
      </c>
    </row>
    <row r="104" spans="1:1" ht="12" customHeight="1" x14ac:dyDescent="0.2">
      <c r="A104" s="3" t="s">
        <v>0</v>
      </c>
    </row>
    <row r="105" spans="1:1" ht="20.100000000000001" customHeight="1" x14ac:dyDescent="0.25">
      <c r="A105" s="3" t="s">
        <v>109</v>
      </c>
    </row>
    <row r="106" spans="1:1" ht="20.100000000000001" customHeight="1" x14ac:dyDescent="0.25">
      <c r="A106" s="3" t="s">
        <v>110</v>
      </c>
    </row>
    <row r="107" spans="1:1" ht="12" customHeight="1" x14ac:dyDescent="0.25">
      <c r="A107" s="3" t="s">
        <v>111</v>
      </c>
    </row>
    <row r="108" spans="1:1" ht="12" customHeight="1" x14ac:dyDescent="0.2">
      <c r="A108" s="3" t="s">
        <v>112</v>
      </c>
    </row>
    <row r="109" spans="1:1" ht="12" customHeight="1" x14ac:dyDescent="0.2">
      <c r="A109" s="3" t="s">
        <v>113</v>
      </c>
    </row>
    <row r="110" spans="1:1" ht="12" customHeight="1" x14ac:dyDescent="0.2">
      <c r="A110" s="3" t="s">
        <v>114</v>
      </c>
    </row>
    <row r="111" spans="1:1" ht="12" customHeight="1" x14ac:dyDescent="0.2">
      <c r="A111" s="3" t="s">
        <v>115</v>
      </c>
    </row>
    <row r="112" spans="1:1" ht="12" customHeight="1" x14ac:dyDescent="0.2">
      <c r="A112" s="3" t="s">
        <v>116</v>
      </c>
    </row>
    <row r="113" spans="1:1" ht="12" customHeight="1" x14ac:dyDescent="0.2">
      <c r="A113" s="3" t="s">
        <v>117</v>
      </c>
    </row>
    <row r="114" spans="1:1" ht="12" customHeight="1" x14ac:dyDescent="0.2">
      <c r="A114" s="3" t="s">
        <v>118</v>
      </c>
    </row>
    <row r="115" spans="1:1" ht="12" customHeight="1" x14ac:dyDescent="0.2">
      <c r="A115" s="3" t="s">
        <v>119</v>
      </c>
    </row>
    <row r="116" spans="1:1" ht="12" customHeight="1" x14ac:dyDescent="0.2">
      <c r="A116" s="3" t="s">
        <v>120</v>
      </c>
    </row>
    <row r="117" spans="1:1" ht="12" customHeight="1" x14ac:dyDescent="0.2">
      <c r="A117" s="3" t="s">
        <v>0</v>
      </c>
    </row>
    <row r="118" spans="1:1" ht="20.100000000000001" customHeight="1" x14ac:dyDescent="0.25">
      <c r="A118" s="3" t="s">
        <v>121</v>
      </c>
    </row>
    <row r="119" spans="1:1" ht="12" customHeight="1" x14ac:dyDescent="0.25">
      <c r="A119" s="3" t="s">
        <v>122</v>
      </c>
    </row>
    <row r="120" spans="1:1" ht="12" customHeight="1" x14ac:dyDescent="0.2">
      <c r="A120" s="3" t="s">
        <v>123</v>
      </c>
    </row>
    <row r="121" spans="1:1" ht="12" customHeight="1" x14ac:dyDescent="0.2">
      <c r="A121" s="3" t="s">
        <v>124</v>
      </c>
    </row>
    <row r="122" spans="1:1" ht="12" customHeight="1" x14ac:dyDescent="0.2">
      <c r="A122" s="3" t="s">
        <v>125</v>
      </c>
    </row>
    <row r="123" spans="1:1" ht="12" customHeight="1" x14ac:dyDescent="0.2">
      <c r="A123" s="3" t="s">
        <v>126</v>
      </c>
    </row>
    <row r="124" spans="1:1" ht="12" customHeight="1" x14ac:dyDescent="0.2">
      <c r="A124" s="3" t="s">
        <v>0</v>
      </c>
    </row>
    <row r="125" spans="1:1" ht="12" customHeight="1" x14ac:dyDescent="0.25">
      <c r="A125" s="3" t="s">
        <v>127</v>
      </c>
    </row>
    <row r="126" spans="1:1" ht="12" customHeight="1" x14ac:dyDescent="0.2">
      <c r="A126" s="3" t="s">
        <v>0</v>
      </c>
    </row>
    <row r="127" spans="1:1" ht="12" customHeight="1" x14ac:dyDescent="0.25">
      <c r="A127" s="3" t="s">
        <v>128</v>
      </c>
    </row>
    <row r="128" spans="1:1" ht="12" customHeight="1" x14ac:dyDescent="0.2">
      <c r="A128" s="3" t="s">
        <v>129</v>
      </c>
    </row>
    <row r="129" spans="1:1" ht="12" customHeight="1" x14ac:dyDescent="0.2">
      <c r="A129" s="3" t="s">
        <v>130</v>
      </c>
    </row>
    <row r="130" spans="1:1" ht="12" customHeight="1" x14ac:dyDescent="0.2">
      <c r="A130" s="3" t="s">
        <v>131</v>
      </c>
    </row>
    <row r="131" spans="1:1" ht="12" customHeight="1" x14ac:dyDescent="0.2">
      <c r="A131" s="3" t="s">
        <v>132</v>
      </c>
    </row>
    <row r="132" spans="1:1" ht="12" customHeight="1" x14ac:dyDescent="0.2">
      <c r="A132" s="3" t="s">
        <v>133</v>
      </c>
    </row>
    <row r="133" spans="1:1" ht="12" customHeight="1" x14ac:dyDescent="0.2">
      <c r="A133" s="3" t="s">
        <v>134</v>
      </c>
    </row>
    <row r="134" spans="1:1" ht="12" customHeight="1" x14ac:dyDescent="0.2">
      <c r="A134" s="3" t="s">
        <v>135</v>
      </c>
    </row>
    <row r="135" spans="1:1" ht="12" customHeight="1" x14ac:dyDescent="0.2">
      <c r="A135" s="3" t="s">
        <v>136</v>
      </c>
    </row>
    <row r="136" spans="1:1" ht="12" customHeight="1" x14ac:dyDescent="0.2">
      <c r="A136" s="3" t="s">
        <v>0</v>
      </c>
    </row>
    <row r="137" spans="1:1" ht="20.100000000000001" customHeight="1" x14ac:dyDescent="0.25">
      <c r="A137" s="3" t="s">
        <v>137</v>
      </c>
    </row>
    <row r="138" spans="1:1" ht="12" customHeight="1" x14ac:dyDescent="0.25">
      <c r="A138" s="3" t="s">
        <v>138</v>
      </c>
    </row>
    <row r="139" spans="1:1" ht="12" customHeight="1" x14ac:dyDescent="0.2">
      <c r="A139" s="3" t="s">
        <v>139</v>
      </c>
    </row>
    <row r="140" spans="1:1" ht="12" customHeight="1" x14ac:dyDescent="0.2">
      <c r="A140" s="3" t="s">
        <v>140</v>
      </c>
    </row>
    <row r="141" spans="1:1" ht="12" customHeight="1" x14ac:dyDescent="0.2">
      <c r="A141" s="3" t="s">
        <v>141</v>
      </c>
    </row>
    <row r="142" spans="1:1" ht="12" customHeight="1" x14ac:dyDescent="0.2">
      <c r="A142" s="3" t="s">
        <v>0</v>
      </c>
    </row>
    <row r="143" spans="1:1" ht="12" customHeight="1" x14ac:dyDescent="0.25">
      <c r="A143" s="3" t="s">
        <v>142</v>
      </c>
    </row>
    <row r="144" spans="1:1" ht="12" customHeight="1" x14ac:dyDescent="0.2">
      <c r="A144" s="3" t="s">
        <v>143</v>
      </c>
    </row>
    <row r="145" spans="1:1" ht="12" customHeight="1" x14ac:dyDescent="0.2">
      <c r="A145" s="3" t="s">
        <v>144</v>
      </c>
    </row>
    <row r="146" spans="1:1" ht="12" customHeight="1" x14ac:dyDescent="0.2">
      <c r="A146" s="3" t="s">
        <v>145</v>
      </c>
    </row>
    <row r="147" spans="1:1" ht="12" customHeight="1" x14ac:dyDescent="0.2">
      <c r="A147" s="3" t="s">
        <v>146</v>
      </c>
    </row>
    <row r="148" spans="1:1" ht="12" customHeight="1" x14ac:dyDescent="0.2">
      <c r="A148" s="3" t="s">
        <v>0</v>
      </c>
    </row>
    <row r="149" spans="1:1" ht="12" customHeight="1" x14ac:dyDescent="0.25">
      <c r="A149" s="3" t="s">
        <v>147</v>
      </c>
    </row>
    <row r="150" spans="1:1" ht="12" customHeight="1" x14ac:dyDescent="0.2">
      <c r="A150" s="3" t="s">
        <v>148</v>
      </c>
    </row>
    <row r="151" spans="1:1" ht="12" customHeight="1" x14ac:dyDescent="0.2">
      <c r="A151" s="3" t="s">
        <v>149</v>
      </c>
    </row>
    <row r="152" spans="1:1" ht="12" customHeight="1" x14ac:dyDescent="0.2">
      <c r="A152" s="3" t="s">
        <v>0</v>
      </c>
    </row>
    <row r="153" spans="1:1" ht="12" customHeight="1" x14ac:dyDescent="0.25">
      <c r="A153" s="3" t="s">
        <v>150</v>
      </c>
    </row>
    <row r="154" spans="1:1" ht="12" customHeight="1" x14ac:dyDescent="0.2">
      <c r="A154" s="3" t="s">
        <v>151</v>
      </c>
    </row>
    <row r="155" spans="1:1" ht="12" customHeight="1" x14ac:dyDescent="0.2">
      <c r="A155" s="3" t="s">
        <v>152</v>
      </c>
    </row>
    <row r="156" spans="1:1" ht="12" customHeight="1" x14ac:dyDescent="0.2">
      <c r="A156" s="3" t="s">
        <v>153</v>
      </c>
    </row>
    <row r="157" spans="1:1" ht="12" customHeight="1" x14ac:dyDescent="0.2">
      <c r="A157" s="3" t="s">
        <v>154</v>
      </c>
    </row>
    <row r="158" spans="1:1" ht="12" customHeight="1" x14ac:dyDescent="0.2">
      <c r="A158" s="3" t="s">
        <v>155</v>
      </c>
    </row>
    <row r="159" spans="1:1" ht="12" customHeight="1" x14ac:dyDescent="0.2">
      <c r="A159" s="3" t="s">
        <v>156</v>
      </c>
    </row>
    <row r="160" spans="1:1" ht="12" customHeight="1" x14ac:dyDescent="0.2">
      <c r="A160" s="3" t="s">
        <v>0</v>
      </c>
    </row>
    <row r="161" spans="1:1" ht="20.100000000000001" customHeight="1" x14ac:dyDescent="0.25">
      <c r="A161" s="3" t="s">
        <v>157</v>
      </c>
    </row>
    <row r="162" spans="1:1" ht="12" customHeight="1" x14ac:dyDescent="0.25">
      <c r="A162" s="3" t="s">
        <v>158</v>
      </c>
    </row>
    <row r="163" spans="1:1" ht="12" customHeight="1" x14ac:dyDescent="0.2">
      <c r="A163" s="3" t="s">
        <v>159</v>
      </c>
    </row>
    <row r="164" spans="1:1" ht="12" customHeight="1" x14ac:dyDescent="0.2">
      <c r="A164" s="3" t="s">
        <v>160</v>
      </c>
    </row>
    <row r="165" spans="1:1" ht="12" customHeight="1" x14ac:dyDescent="0.2">
      <c r="A165" s="3" t="s">
        <v>161</v>
      </c>
    </row>
    <row r="166" spans="1:1" ht="12" customHeight="1" x14ac:dyDescent="0.2">
      <c r="A166" s="3" t="s">
        <v>162</v>
      </c>
    </row>
    <row r="167" spans="1:1" ht="12" customHeight="1" x14ac:dyDescent="0.2">
      <c r="A167" s="3" t="s">
        <v>0</v>
      </c>
    </row>
    <row r="168" spans="1:1" ht="20.100000000000001" customHeight="1" x14ac:dyDescent="0.25">
      <c r="A168" s="3" t="s">
        <v>163</v>
      </c>
    </row>
    <row r="169" spans="1:1" ht="20.100000000000001" customHeight="1" x14ac:dyDescent="0.25">
      <c r="A169" s="3" t="s">
        <v>110</v>
      </c>
    </row>
    <row r="170" spans="1:1" ht="12" customHeight="1" x14ac:dyDescent="0.25">
      <c r="A170" s="3" t="s">
        <v>164</v>
      </c>
    </row>
    <row r="171" spans="1:1" ht="12" customHeight="1" x14ac:dyDescent="0.2">
      <c r="A171" s="3" t="s">
        <v>165</v>
      </c>
    </row>
    <row r="172" spans="1:1" ht="12" customHeight="1" x14ac:dyDescent="0.2">
      <c r="A172" s="3" t="s">
        <v>166</v>
      </c>
    </row>
    <row r="173" spans="1:1" ht="12" customHeight="1" x14ac:dyDescent="0.2">
      <c r="A173" s="3" t="s">
        <v>167</v>
      </c>
    </row>
    <row r="174" spans="1:1" ht="12" customHeight="1" x14ac:dyDescent="0.2">
      <c r="A174" s="3" t="s">
        <v>168</v>
      </c>
    </row>
    <row r="175" spans="1:1" ht="12" customHeight="1" x14ac:dyDescent="0.2">
      <c r="A175" s="3" t="s">
        <v>169</v>
      </c>
    </row>
    <row r="176" spans="1:1" ht="12" customHeight="1" x14ac:dyDescent="0.2">
      <c r="A176" s="3" t="s">
        <v>170</v>
      </c>
    </row>
    <row r="177" spans="1:1" ht="12" customHeight="1" x14ac:dyDescent="0.2">
      <c r="A177" s="3" t="s">
        <v>171</v>
      </c>
    </row>
    <row r="178" spans="1:1" ht="12" customHeight="1" x14ac:dyDescent="0.2">
      <c r="A178" s="3" t="s">
        <v>0</v>
      </c>
    </row>
    <row r="179" spans="1:1" ht="12" customHeight="1" x14ac:dyDescent="0.25">
      <c r="A179" s="3" t="s">
        <v>172</v>
      </c>
    </row>
    <row r="180" spans="1:1" ht="12" customHeight="1" x14ac:dyDescent="0.2">
      <c r="A180" s="3" t="s">
        <v>173</v>
      </c>
    </row>
    <row r="181" spans="1:1" ht="12" customHeight="1" x14ac:dyDescent="0.2">
      <c r="A181" s="3" t="s">
        <v>174</v>
      </c>
    </row>
    <row r="182" spans="1:1" ht="12" customHeight="1" x14ac:dyDescent="0.2">
      <c r="A182" s="3" t="s">
        <v>0</v>
      </c>
    </row>
    <row r="183" spans="1:1" ht="12" customHeight="1" x14ac:dyDescent="0.25">
      <c r="A183" s="3" t="s">
        <v>175</v>
      </c>
    </row>
    <row r="184" spans="1:1" ht="12" customHeight="1" x14ac:dyDescent="0.2">
      <c r="A184" s="3" t="s">
        <v>176</v>
      </c>
    </row>
    <row r="185" spans="1:1" ht="12" customHeight="1" x14ac:dyDescent="0.2">
      <c r="A185" s="3" t="s">
        <v>177</v>
      </c>
    </row>
    <row r="186" spans="1:1" ht="12" customHeight="1" x14ac:dyDescent="0.2">
      <c r="A186" s="3" t="s">
        <v>178</v>
      </c>
    </row>
    <row r="187" spans="1:1" ht="12" customHeight="1" x14ac:dyDescent="0.2">
      <c r="A187" s="3" t="s">
        <v>179</v>
      </c>
    </row>
    <row r="188" spans="1:1" ht="12" customHeight="1" x14ac:dyDescent="0.2">
      <c r="A188" s="3" t="s">
        <v>0</v>
      </c>
    </row>
    <row r="189" spans="1:1" ht="12" customHeight="1" x14ac:dyDescent="0.25">
      <c r="A189" s="3" t="s">
        <v>180</v>
      </c>
    </row>
    <row r="190" spans="1:1" ht="12" customHeight="1" x14ac:dyDescent="0.2">
      <c r="A190" s="3" t="s">
        <v>181</v>
      </c>
    </row>
    <row r="191" spans="1:1" ht="12" customHeight="1" x14ac:dyDescent="0.2">
      <c r="A191" s="3" t="s">
        <v>182</v>
      </c>
    </row>
    <row r="192" spans="1:1" ht="12" customHeight="1" x14ac:dyDescent="0.2">
      <c r="A192" s="3" t="s">
        <v>0</v>
      </c>
    </row>
    <row r="193" spans="1:1" ht="12" customHeight="1" x14ac:dyDescent="0.25">
      <c r="A193" s="3" t="s">
        <v>183</v>
      </c>
    </row>
    <row r="194" spans="1:1" ht="12" customHeight="1" x14ac:dyDescent="0.2">
      <c r="A194" s="3" t="s">
        <v>184</v>
      </c>
    </row>
    <row r="195" spans="1:1" ht="12" customHeight="1" x14ac:dyDescent="0.2">
      <c r="A195" s="3" t="s">
        <v>0</v>
      </c>
    </row>
    <row r="196" spans="1:1" ht="12" customHeight="1" x14ac:dyDescent="0.25">
      <c r="A196" s="3" t="s">
        <v>185</v>
      </c>
    </row>
    <row r="197" spans="1:1" ht="12" customHeight="1" x14ac:dyDescent="0.2">
      <c r="A197" s="3" t="s">
        <v>186</v>
      </c>
    </row>
    <row r="198" spans="1:1" ht="12" customHeight="1" x14ac:dyDescent="0.2">
      <c r="A198" s="3" t="s">
        <v>187</v>
      </c>
    </row>
    <row r="199" spans="1:1" ht="12" customHeight="1" x14ac:dyDescent="0.2">
      <c r="A199" s="3" t="s">
        <v>188</v>
      </c>
    </row>
    <row r="200" spans="1:1" ht="12" customHeight="1" x14ac:dyDescent="0.2">
      <c r="A200" s="3" t="s">
        <v>189</v>
      </c>
    </row>
    <row r="201" spans="1:1" ht="12" customHeight="1" x14ac:dyDescent="0.2">
      <c r="A201" s="3" t="s">
        <v>190</v>
      </c>
    </row>
    <row r="202" spans="1:1" ht="12" customHeight="1" x14ac:dyDescent="0.2">
      <c r="A202" s="3" t="s">
        <v>191</v>
      </c>
    </row>
    <row r="203" spans="1:1" ht="12" customHeight="1" x14ac:dyDescent="0.2">
      <c r="A203" s="3" t="s">
        <v>192</v>
      </c>
    </row>
    <row r="204" spans="1:1" ht="12" customHeight="1" x14ac:dyDescent="0.2">
      <c r="A204" s="3" t="s">
        <v>193</v>
      </c>
    </row>
    <row r="205" spans="1:1" ht="12" customHeight="1" x14ac:dyDescent="0.2">
      <c r="A205" s="3" t="s">
        <v>194</v>
      </c>
    </row>
    <row r="206" spans="1:1" ht="12" customHeight="1" x14ac:dyDescent="0.2">
      <c r="A206" s="3" t="s">
        <v>195</v>
      </c>
    </row>
    <row r="207" spans="1:1" ht="12" customHeight="1" x14ac:dyDescent="0.2">
      <c r="A207" s="3" t="s">
        <v>196</v>
      </c>
    </row>
    <row r="208" spans="1:1" ht="12" customHeight="1" x14ac:dyDescent="0.2">
      <c r="A208" s="3" t="s">
        <v>197</v>
      </c>
    </row>
    <row r="209" spans="1:1" ht="12" customHeight="1" x14ac:dyDescent="0.2">
      <c r="A209" s="3" t="s">
        <v>198</v>
      </c>
    </row>
    <row r="210" spans="1:1" ht="12" customHeight="1" x14ac:dyDescent="0.2">
      <c r="A210" s="3" t="s">
        <v>199</v>
      </c>
    </row>
    <row r="211" spans="1:1" ht="12" customHeight="1" x14ac:dyDescent="0.2">
      <c r="A211" s="3" t="s">
        <v>0</v>
      </c>
    </row>
    <row r="212" spans="1:1" ht="12" customHeight="1" x14ac:dyDescent="0.25">
      <c r="A212" s="3" t="s">
        <v>200</v>
      </c>
    </row>
    <row r="213" spans="1:1" ht="12" customHeight="1" x14ac:dyDescent="0.2">
      <c r="A213" s="3" t="s">
        <v>201</v>
      </c>
    </row>
    <row r="214" spans="1:1" ht="12" customHeight="1" x14ac:dyDescent="0.2">
      <c r="A214" s="3" t="s">
        <v>0</v>
      </c>
    </row>
    <row r="215" spans="1:1" ht="12" customHeight="1" x14ac:dyDescent="0.25">
      <c r="A215" s="3" t="s">
        <v>202</v>
      </c>
    </row>
    <row r="216" spans="1:1" ht="12" customHeight="1" x14ac:dyDescent="0.2">
      <c r="A216" s="3" t="s">
        <v>203</v>
      </c>
    </row>
    <row r="217" spans="1:1" ht="12" customHeight="1" x14ac:dyDescent="0.2">
      <c r="A217" s="3" t="s">
        <v>0</v>
      </c>
    </row>
    <row r="218" spans="1:1" ht="12" customHeight="1" x14ac:dyDescent="0.25">
      <c r="A218" s="3" t="s">
        <v>128</v>
      </c>
    </row>
    <row r="219" spans="1:1" ht="12" customHeight="1" x14ac:dyDescent="0.2">
      <c r="A219" s="3" t="s">
        <v>129</v>
      </c>
    </row>
    <row r="220" spans="1:1" ht="12" customHeight="1" x14ac:dyDescent="0.2">
      <c r="A220" s="3" t="s">
        <v>130</v>
      </c>
    </row>
    <row r="221" spans="1:1" ht="12" customHeight="1" x14ac:dyDescent="0.2">
      <c r="A221" s="3" t="s">
        <v>131</v>
      </c>
    </row>
    <row r="222" spans="1:1" ht="12" customHeight="1" x14ac:dyDescent="0.2">
      <c r="A222" s="3" t="s">
        <v>132</v>
      </c>
    </row>
    <row r="223" spans="1:1" ht="12" customHeight="1" x14ac:dyDescent="0.2">
      <c r="A223" s="3" t="s">
        <v>133</v>
      </c>
    </row>
    <row r="224" spans="1:1" ht="12" customHeight="1" x14ac:dyDescent="0.2">
      <c r="A224" s="3" t="s">
        <v>134</v>
      </c>
    </row>
    <row r="225" spans="1:1" ht="12" customHeight="1" x14ac:dyDescent="0.2">
      <c r="A225" s="3" t="s">
        <v>135</v>
      </c>
    </row>
    <row r="226" spans="1:1" ht="12" customHeight="1" x14ac:dyDescent="0.2">
      <c r="A226" s="3" t="s">
        <v>136</v>
      </c>
    </row>
    <row r="227" spans="1:1" ht="12" customHeight="1" x14ac:dyDescent="0.2">
      <c r="A227" s="3" t="s">
        <v>0</v>
      </c>
    </row>
    <row r="228" spans="1:1" ht="20.100000000000001" customHeight="1" x14ac:dyDescent="0.25">
      <c r="A228" s="3" t="s">
        <v>121</v>
      </c>
    </row>
    <row r="229" spans="1:1" ht="12" customHeight="1" x14ac:dyDescent="0.25">
      <c r="A229" s="3" t="s">
        <v>204</v>
      </c>
    </row>
    <row r="230" spans="1:1" ht="12" customHeight="1" x14ac:dyDescent="0.2">
      <c r="A230" s="3" t="s">
        <v>205</v>
      </c>
    </row>
    <row r="231" spans="1:1" ht="12" customHeight="1" x14ac:dyDescent="0.2">
      <c r="A231" s="3" t="s">
        <v>206</v>
      </c>
    </row>
    <row r="232" spans="1:1" ht="12" customHeight="1" x14ac:dyDescent="0.2">
      <c r="A232" s="3" t="s">
        <v>207</v>
      </c>
    </row>
    <row r="233" spans="1:1" ht="12" customHeight="1" x14ac:dyDescent="0.2">
      <c r="A233" s="3" t="s">
        <v>208</v>
      </c>
    </row>
    <row r="234" spans="1:1" ht="12" customHeight="1" x14ac:dyDescent="0.2">
      <c r="A234" s="3" t="s">
        <v>209</v>
      </c>
    </row>
    <row r="235" spans="1:1" ht="12" customHeight="1" x14ac:dyDescent="0.2">
      <c r="A235" s="3" t="s">
        <v>210</v>
      </c>
    </row>
    <row r="236" spans="1:1" ht="12" customHeight="1" x14ac:dyDescent="0.2">
      <c r="A236" s="3" t="s">
        <v>211</v>
      </c>
    </row>
    <row r="237" spans="1:1" ht="12" customHeight="1" x14ac:dyDescent="0.2">
      <c r="A237" s="3" t="s">
        <v>0</v>
      </c>
    </row>
    <row r="238" spans="1:1" ht="12" customHeight="1" x14ac:dyDescent="0.25">
      <c r="A238" s="3" t="s">
        <v>212</v>
      </c>
    </row>
    <row r="239" spans="1:1" ht="12" customHeight="1" x14ac:dyDescent="0.2">
      <c r="A239" s="3" t="s">
        <v>213</v>
      </c>
    </row>
    <row r="240" spans="1:1" ht="12" customHeight="1" x14ac:dyDescent="0.2">
      <c r="A240" s="3" t="s">
        <v>0</v>
      </c>
    </row>
    <row r="241" spans="1:1" ht="12" customHeight="1" x14ac:dyDescent="0.25">
      <c r="A241" s="3" t="s">
        <v>214</v>
      </c>
    </row>
    <row r="242" spans="1:1" ht="12" customHeight="1" x14ac:dyDescent="0.2">
      <c r="A242" s="3" t="s">
        <v>215</v>
      </c>
    </row>
    <row r="243" spans="1:1" ht="12" customHeight="1" x14ac:dyDescent="0.2">
      <c r="A243" s="3" t="s">
        <v>216</v>
      </c>
    </row>
    <row r="244" spans="1:1" ht="12" customHeight="1" x14ac:dyDescent="0.2">
      <c r="A244" s="3" t="s">
        <v>217</v>
      </c>
    </row>
    <row r="245" spans="1:1" ht="12" customHeight="1" x14ac:dyDescent="0.2">
      <c r="A245" s="3" t="s">
        <v>0</v>
      </c>
    </row>
    <row r="246" spans="1:1" ht="12" customHeight="1" x14ac:dyDescent="0.25">
      <c r="A246" s="3" t="s">
        <v>218</v>
      </c>
    </row>
    <row r="247" spans="1:1" ht="12" customHeight="1" x14ac:dyDescent="0.2">
      <c r="A247" s="3" t="s">
        <v>219</v>
      </c>
    </row>
    <row r="248" spans="1:1" ht="12" customHeight="1" x14ac:dyDescent="0.2">
      <c r="A248" s="3" t="s">
        <v>220</v>
      </c>
    </row>
    <row r="249" spans="1:1" ht="12" customHeight="1" x14ac:dyDescent="0.2">
      <c r="A249" s="3" t="s">
        <v>221</v>
      </c>
    </row>
    <row r="250" spans="1:1" ht="12" customHeight="1" x14ac:dyDescent="0.2">
      <c r="A250" s="3" t="s">
        <v>222</v>
      </c>
    </row>
    <row r="251" spans="1:1" ht="12" customHeight="1" x14ac:dyDescent="0.2">
      <c r="A251" s="3" t="s">
        <v>223</v>
      </c>
    </row>
    <row r="252" spans="1:1" ht="12" customHeight="1" x14ac:dyDescent="0.2">
      <c r="A252" s="3" t="s">
        <v>0</v>
      </c>
    </row>
    <row r="253" spans="1:1" ht="12" customHeight="1" x14ac:dyDescent="0.25">
      <c r="A253" s="3" t="s">
        <v>224</v>
      </c>
    </row>
    <row r="254" spans="1:1" ht="12" customHeight="1" x14ac:dyDescent="0.2">
      <c r="A254" s="3" t="s">
        <v>225</v>
      </c>
    </row>
    <row r="255" spans="1:1" ht="12" customHeight="1" x14ac:dyDescent="0.2">
      <c r="A255" s="3" t="s">
        <v>226</v>
      </c>
    </row>
    <row r="256" spans="1:1" ht="12" customHeight="1" x14ac:dyDescent="0.2">
      <c r="A256" s="3" t="s">
        <v>0</v>
      </c>
    </row>
    <row r="257" spans="1:1" ht="20.100000000000001" customHeight="1" x14ac:dyDescent="0.25">
      <c r="A257" s="3" t="s">
        <v>137</v>
      </c>
    </row>
    <row r="258" spans="1:1" ht="12" customHeight="1" x14ac:dyDescent="0.25">
      <c r="A258" s="3" t="s">
        <v>227</v>
      </c>
    </row>
    <row r="259" spans="1:1" ht="12" customHeight="1" x14ac:dyDescent="0.2">
      <c r="A259" s="3" t="s">
        <v>228</v>
      </c>
    </row>
    <row r="260" spans="1:1" ht="12" customHeight="1" x14ac:dyDescent="0.2">
      <c r="A260" s="3" t="s">
        <v>229</v>
      </c>
    </row>
    <row r="261" spans="1:1" ht="12" customHeight="1" x14ac:dyDescent="0.2">
      <c r="A261" s="3" t="s">
        <v>230</v>
      </c>
    </row>
    <row r="262" spans="1:1" ht="12" customHeight="1" x14ac:dyDescent="0.2">
      <c r="A262" s="3" t="s">
        <v>231</v>
      </c>
    </row>
    <row r="263" spans="1:1" ht="12" customHeight="1" x14ac:dyDescent="0.2">
      <c r="A263" s="3" t="s">
        <v>232</v>
      </c>
    </row>
    <row r="264" spans="1:1" ht="12" customHeight="1" x14ac:dyDescent="0.2">
      <c r="A264" s="3" t="s">
        <v>233</v>
      </c>
    </row>
    <row r="265" spans="1:1" ht="12" customHeight="1" x14ac:dyDescent="0.2">
      <c r="A265" s="3" t="s">
        <v>234</v>
      </c>
    </row>
    <row r="266" spans="1:1" ht="12" customHeight="1" x14ac:dyDescent="0.2">
      <c r="A266" s="3" t="s">
        <v>171</v>
      </c>
    </row>
    <row r="267" spans="1:1" ht="12" customHeight="1" x14ac:dyDescent="0.2">
      <c r="A267" s="3" t="s">
        <v>0</v>
      </c>
    </row>
    <row r="268" spans="1:1" ht="12" customHeight="1" x14ac:dyDescent="0.25">
      <c r="A268" s="3" t="s">
        <v>235</v>
      </c>
    </row>
    <row r="269" spans="1:1" ht="12" customHeight="1" x14ac:dyDescent="0.2">
      <c r="A269" s="3" t="s">
        <v>236</v>
      </c>
    </row>
    <row r="270" spans="1:1" ht="12" customHeight="1" x14ac:dyDescent="0.2">
      <c r="A270" s="3" t="s">
        <v>237</v>
      </c>
    </row>
    <row r="271" spans="1:1" ht="12" customHeight="1" x14ac:dyDescent="0.2">
      <c r="A271" s="3" t="s">
        <v>0</v>
      </c>
    </row>
    <row r="272" spans="1:1" ht="12" customHeight="1" x14ac:dyDescent="0.25">
      <c r="A272" s="3" t="s">
        <v>238</v>
      </c>
    </row>
    <row r="273" spans="1:1" ht="12" customHeight="1" x14ac:dyDescent="0.2">
      <c r="A273" s="3" t="s">
        <v>239</v>
      </c>
    </row>
    <row r="274" spans="1:1" ht="12" customHeight="1" x14ac:dyDescent="0.2">
      <c r="A274" s="3" t="s">
        <v>0</v>
      </c>
    </row>
    <row r="275" spans="1:1" ht="12" customHeight="1" x14ac:dyDescent="0.25">
      <c r="A275" s="3" t="s">
        <v>240</v>
      </c>
    </row>
    <row r="276" spans="1:1" ht="12" customHeight="1" x14ac:dyDescent="0.2">
      <c r="A276" s="3" t="s">
        <v>241</v>
      </c>
    </row>
    <row r="277" spans="1:1" ht="12" customHeight="1" x14ac:dyDescent="0.2">
      <c r="A277" s="3" t="s">
        <v>242</v>
      </c>
    </row>
    <row r="278" spans="1:1" ht="12" customHeight="1" x14ac:dyDescent="0.2">
      <c r="A278" s="3" t="s">
        <v>243</v>
      </c>
    </row>
    <row r="279" spans="1:1" ht="12" customHeight="1" x14ac:dyDescent="0.2">
      <c r="A279" s="3" t="s">
        <v>0</v>
      </c>
    </row>
    <row r="280" spans="1:1" ht="20.100000000000001" customHeight="1" x14ac:dyDescent="0.25">
      <c r="A280" s="3" t="s">
        <v>157</v>
      </c>
    </row>
    <row r="281" spans="1:1" ht="12" customHeight="1" x14ac:dyDescent="0.25">
      <c r="A281" s="3" t="s">
        <v>244</v>
      </c>
    </row>
    <row r="282" spans="1:1" ht="12" customHeight="1" x14ac:dyDescent="0.2">
      <c r="A282" s="3" t="s">
        <v>245</v>
      </c>
    </row>
    <row r="283" spans="1:1" ht="12" customHeight="1" x14ac:dyDescent="0.2">
      <c r="A283" s="3" t="s">
        <v>246</v>
      </c>
    </row>
    <row r="284" spans="1:1" ht="12" customHeight="1" x14ac:dyDescent="0.2">
      <c r="A284" s="3" t="s">
        <v>0</v>
      </c>
    </row>
    <row r="285" spans="1:1" ht="12" customHeight="1" x14ac:dyDescent="0.25">
      <c r="A285" s="3" t="s">
        <v>247</v>
      </c>
    </row>
    <row r="286" spans="1:1" ht="12" customHeight="1" x14ac:dyDescent="0.2">
      <c r="A286" s="3" t="s">
        <v>248</v>
      </c>
    </row>
    <row r="287" spans="1:1" ht="12" customHeight="1" x14ac:dyDescent="0.2">
      <c r="A287" s="3" t="s">
        <v>0</v>
      </c>
    </row>
    <row r="288" spans="1:1" ht="12" customHeight="1" x14ac:dyDescent="0.25">
      <c r="A288" s="3" t="s">
        <v>249</v>
      </c>
    </row>
    <row r="289" spans="1:1" ht="12" customHeight="1" x14ac:dyDescent="0.2">
      <c r="A289" s="3" t="s">
        <v>250</v>
      </c>
    </row>
    <row r="290" spans="1:1" ht="12" customHeight="1" x14ac:dyDescent="0.2">
      <c r="A290" s="3" t="s">
        <v>251</v>
      </c>
    </row>
    <row r="291" spans="1:1" ht="12" customHeight="1" x14ac:dyDescent="0.2">
      <c r="A291" s="3" t="s">
        <v>252</v>
      </c>
    </row>
    <row r="292" spans="1:1" ht="12" customHeight="1" x14ac:dyDescent="0.2">
      <c r="A292" s="3" t="s">
        <v>0</v>
      </c>
    </row>
    <row r="293" spans="1:1" ht="12" customHeight="1" x14ac:dyDescent="0.25">
      <c r="A293" s="3" t="s">
        <v>253</v>
      </c>
    </row>
    <row r="294" spans="1:1" ht="12" customHeight="1" x14ac:dyDescent="0.2">
      <c r="A294" s="3" t="s">
        <v>254</v>
      </c>
    </row>
    <row r="295" spans="1:1" ht="12" customHeight="1" x14ac:dyDescent="0.2">
      <c r="A295" s="3" t="s">
        <v>0</v>
      </c>
    </row>
    <row r="296" spans="1:1" ht="20.100000000000001" customHeight="1" x14ac:dyDescent="0.25">
      <c r="A296" s="3" t="s">
        <v>255</v>
      </c>
    </row>
    <row r="297" spans="1:1" ht="12" customHeight="1" x14ac:dyDescent="0.2">
      <c r="A297" s="3" t="s">
        <v>256</v>
      </c>
    </row>
    <row r="298" spans="1:1" ht="12" customHeight="1" x14ac:dyDescent="0.2">
      <c r="A298" s="3" t="s">
        <v>257</v>
      </c>
    </row>
    <row r="299" spans="1:1" ht="12" customHeight="1" x14ac:dyDescent="0.2">
      <c r="A299" s="3" t="s">
        <v>258</v>
      </c>
    </row>
    <row r="300" spans="1:1" ht="12" customHeight="1" x14ac:dyDescent="0.2">
      <c r="A300" s="3" t="s">
        <v>259</v>
      </c>
    </row>
    <row r="301" spans="1:1" ht="12" customHeight="1" x14ac:dyDescent="0.2">
      <c r="A301" s="3" t="s">
        <v>260</v>
      </c>
    </row>
    <row r="302" spans="1:1" ht="12" customHeight="1" x14ac:dyDescent="0.2">
      <c r="A302" s="3" t="s">
        <v>261</v>
      </c>
    </row>
    <row r="303" spans="1:1" ht="12" customHeight="1" x14ac:dyDescent="0.2">
      <c r="A303" s="3" t="s">
        <v>0</v>
      </c>
    </row>
    <row r="304" spans="1:1" ht="20.100000000000001" customHeight="1" x14ac:dyDescent="0.25">
      <c r="A304" s="3" t="s">
        <v>262</v>
      </c>
    </row>
    <row r="305" spans="1:1" ht="12" customHeight="1" x14ac:dyDescent="0.2">
      <c r="A305" s="3" t="s">
        <v>263</v>
      </c>
    </row>
    <row r="306" spans="1:1" ht="12" customHeight="1" x14ac:dyDescent="0.2">
      <c r="A306" s="3" t="s">
        <v>264</v>
      </c>
    </row>
    <row r="307" spans="1:1" ht="12" customHeight="1" x14ac:dyDescent="0.2">
      <c r="A307" s="3" t="s">
        <v>265</v>
      </c>
    </row>
    <row r="308" spans="1:1" ht="12" customHeight="1" x14ac:dyDescent="0.2">
      <c r="A308" s="3" t="s">
        <v>0</v>
      </c>
    </row>
    <row r="309" spans="1:1" ht="20.100000000000001" customHeight="1" x14ac:dyDescent="0.25">
      <c r="A309" s="3" t="s">
        <v>266</v>
      </c>
    </row>
    <row r="310" spans="1:1" ht="12" customHeight="1" x14ac:dyDescent="0.2">
      <c r="A310" s="3" t="s">
        <v>267</v>
      </c>
    </row>
    <row r="311" spans="1:1" ht="12" customHeight="1" x14ac:dyDescent="0.2">
      <c r="A311" s="3" t="s">
        <v>268</v>
      </c>
    </row>
    <row r="312" spans="1:1" ht="12" customHeight="1" x14ac:dyDescent="0.2">
      <c r="A312" s="3" t="s">
        <v>269</v>
      </c>
    </row>
    <row r="313" spans="1:1" ht="12" customHeight="1" x14ac:dyDescent="0.2">
      <c r="A313" s="3" t="s">
        <v>270</v>
      </c>
    </row>
    <row r="314" spans="1:1" ht="12" customHeight="1" x14ac:dyDescent="0.2">
      <c r="A314" s="3" t="s">
        <v>0</v>
      </c>
    </row>
    <row r="315" spans="1:1" ht="12" customHeight="1" x14ac:dyDescent="0.2">
      <c r="A315" s="3" t="s">
        <v>271</v>
      </c>
    </row>
    <row r="316" spans="1:1" ht="12" customHeight="1" x14ac:dyDescent="0.2">
      <c r="A316" s="3" t="s">
        <v>272</v>
      </c>
    </row>
    <row r="317" spans="1:1" ht="12" customHeight="1" x14ac:dyDescent="0.2">
      <c r="A317" s="3" t="s">
        <v>273</v>
      </c>
    </row>
    <row r="318" spans="1:1" ht="12" customHeight="1" x14ac:dyDescent="0.2">
      <c r="A318" s="3" t="s">
        <v>0</v>
      </c>
    </row>
    <row r="319" spans="1:1" ht="12" customHeight="1" x14ac:dyDescent="0.2">
      <c r="A319" s="3" t="s">
        <v>274</v>
      </c>
    </row>
    <row r="320" spans="1:1" ht="12" customHeight="1" x14ac:dyDescent="0.2">
      <c r="A320" s="3" t="s">
        <v>275</v>
      </c>
    </row>
    <row r="321" spans="1:1" ht="12" customHeight="1" x14ac:dyDescent="0.2">
      <c r="A321" s="3" t="s">
        <v>0</v>
      </c>
    </row>
    <row r="322" spans="1:1" ht="12" customHeight="1" x14ac:dyDescent="0.2">
      <c r="A322" s="3" t="s">
        <v>276</v>
      </c>
    </row>
    <row r="323" spans="1:1" ht="12" customHeight="1" x14ac:dyDescent="0.2">
      <c r="A323" s="3" t="s">
        <v>277</v>
      </c>
    </row>
    <row r="324" spans="1:1" ht="12" customHeight="1" x14ac:dyDescent="0.2">
      <c r="A324" s="3" t="s">
        <v>0</v>
      </c>
    </row>
    <row r="325" spans="1:1" ht="12" customHeight="1" x14ac:dyDescent="0.2"/>
    <row r="326" spans="1:1" ht="12" customHeight="1" x14ac:dyDescent="0.25">
      <c r="A326" s="11" t="s">
        <v>278</v>
      </c>
    </row>
    <row r="327" spans="1:1" ht="12" customHeight="1" x14ac:dyDescent="0.25">
      <c r="A327" s="4" t="str">
        <f>HYPERLINK("https://meteor.aihw.gov.au/content/index.phtml/itemId/747550","PI13: Proportion of female Indigenous regular clients who gave birth within the previous 12 months, and who have their first antenatal care visit within a specified period")</f>
        <v>PI13: Proportion of female Indigenous regular clients who gave birth within the previous 12 months, and who have their first antenatal care visit within a specified period</v>
      </c>
    </row>
    <row r="328" spans="1:1" ht="12" customHeight="1" x14ac:dyDescent="0.25">
      <c r="A328" s="4" t="str">
        <f>HYPERLINK("https://meteor.aihw.gov.au/content/index.phtml/itemId/747640","PI01: Proportion of Indigenous babies born within the previous 12 months who attended the organisation more then once, and who have birthweight recorded")</f>
        <v>PI01: Proportion of Indigenous babies born within the previous 12 months who attended the organisation more then once, and who have birthweight recorded</v>
      </c>
    </row>
    <row r="329" spans="1:1" ht="12" customHeight="1" x14ac:dyDescent="0.25">
      <c r="A329" s="4" t="str">
        <f>HYPERLINK("https://meteor.aihw.gov.au/content/index.phtml/itemId/747633","PI02: Proportion of Indigenous babies born within the previous 12 months who attended the organisation more than once, and who have a birthweight result within a specified category")</f>
        <v>PI02: Proportion of Indigenous babies born within the previous 12 months who attended the organisation more than once, and who have a birthweight result within a specified category</v>
      </c>
    </row>
    <row r="330" spans="1:1" ht="12" customHeight="1" x14ac:dyDescent="0.25">
      <c r="A330" s="4" t="str">
        <f>HYPERLINK("https://meteor.aihw.gov.au/content/index.phtml/itemId/747566","PI11: Proportion of female Indigenous regular clients who gave birth within the previous 12 months, and who have a smoking status result within a specified category")</f>
        <v>PI11: Proportion of female Indigenous regular clients who gave birth within the previous 12 months, and who have a smoking status result within a specified category</v>
      </c>
    </row>
    <row r="331" spans="1:1" ht="12" customHeight="1" x14ac:dyDescent="0.25">
      <c r="A331" s="4" t="str">
        <f>HYPERLINK("https://meteor.aihw.gov.au/content/index.phtml/itemId/747620","PI03: Proportion of Indigenous regular clients aged 0–14 years who have a current completed Indigenous health assessment")</f>
        <v>PI03: Proportion of Indigenous regular clients aged 0–14 years who have a current completed Indigenous health assessment</v>
      </c>
    </row>
    <row r="332" spans="1:1" ht="12" customHeight="1" x14ac:dyDescent="0.25">
      <c r="A332" s="4" t="str">
        <f>HYPERLINK("https://meteor.aihw.gov.au/content/index.phtml/itemId/747586","PI09: Proportion of Indigenous regular clients who have smoking status recorded")</f>
        <v>PI09: Proportion of Indigenous regular clients who have smoking status recorded</v>
      </c>
    </row>
    <row r="333" spans="1:1" ht="12" customHeight="1" x14ac:dyDescent="0.25">
      <c r="A333" s="4" t="str">
        <f>HYPERLINK("https://meteor.aihw.gov.au/content/index.phtml/itemId/747574","PI10: Proportion of Indigenous regular clients who have a smoking status result within a specified category")</f>
        <v>PI10: Proportion of Indigenous regular clients who have a smoking status result within a specified category</v>
      </c>
    </row>
    <row r="334" spans="1:1" ht="12" customHeight="1" x14ac:dyDescent="0.25">
      <c r="A334" s="4" t="str">
        <f>HYPERLINK("https://meteor.aihw.gov.au/content/index.phtml/itemId/747524","PI16: Proportion of Indigenous regular clients who have alcohol consumption status recorded")</f>
        <v>PI16: Proportion of Indigenous regular clients who have alcohol consumption status recorded</v>
      </c>
    </row>
    <row r="335" spans="1:1" ht="12" customHeight="1" x14ac:dyDescent="0.25">
      <c r="A335" s="4" t="str">
        <f>HYPERLINK("https://meteor.aihw.gov.au/content/index.phtml/itemId/747510","PI17: Proportion of Indigenous regular clients who have an AUDIT-C result within a specified level")</f>
        <v>PI17: Proportion of Indigenous regular clients who have an AUDIT-C result within a specified level</v>
      </c>
    </row>
    <row r="336" spans="1:1" ht="12" customHeight="1" x14ac:dyDescent="0.25">
      <c r="A336" s="4" t="str">
        <f>HYPERLINK("https://meteor.aihw.gov.au/content/index.phtml/itemId/747620","PI03: Proportion of Indigenous regular clients aged 15 and over who have a current completed Indigenous health assessment")</f>
        <v>PI03: Proportion of Indigenous regular clients aged 15 and over who have a current completed Indigenous health assessment</v>
      </c>
    </row>
    <row r="337" spans="1:1" ht="12" customHeight="1" x14ac:dyDescent="0.25">
      <c r="A337" s="4" t="str">
        <f>HYPERLINK("https://meteor.aihw.gov.au/content/index.phtml/itemId/747481","PI20: Proportion of Indigenous regular clients who have the necessary risk factors recorded to assess absolute CVD risk")</f>
        <v>PI20: Proportion of Indigenous regular clients who have the necessary risk factors recorded to assess absolute CVD risk</v>
      </c>
    </row>
    <row r="338" spans="1:1" ht="12" customHeight="1" x14ac:dyDescent="0.25">
      <c r="A338" s="4" t="str">
        <f>HYPERLINK("https://meteor.aihw.gov.au/content/index.phtml/itemId/747470","PI21: Proportion of Indigenous regular clients who have an absolute cardiovascular disease (CVD) risk assessment result within a specified level")</f>
        <v>PI21: Proportion of Indigenous regular clients who have an absolute cardiovascular disease (CVD) risk assessment result within a specified level</v>
      </c>
    </row>
    <row r="339" spans="1:1" ht="12" customHeight="1" x14ac:dyDescent="0.25">
      <c r="A339" s="4" t="str">
        <f>HYPERLINK("https://meteor.aihw.gov.au/content/index.phtml/itemId/747439","PI22: Proportion of female Indigenous regular clients who have a cervical screening (HPV) test")</f>
        <v>PI22: Proportion of female Indigenous regular clients who have a cervical screening (HPV) test</v>
      </c>
    </row>
    <row r="340" spans="1:1" ht="12" customHeight="1" x14ac:dyDescent="0.25">
      <c r="A340" s="4" t="str">
        <f>HYPERLINK("https://meteor.aihw.gov.au/content/index.phtml/itemId/747541","PI14: Proportion of Indigenous regular clients aged 6 months and over who are immunised against influenza")</f>
        <v>PI14: Proportion of Indigenous regular clients aged 6 months and over who are immunised against influenza</v>
      </c>
    </row>
    <row r="341" spans="1:1" ht="12" customHeight="1" x14ac:dyDescent="0.25">
      <c r="A341" s="4" t="str">
        <f>HYPERLINK("https://meteor.aihw.gov.au/content/index.phtml/itemId/747557","PI12: Proportion of Indigenous regular clients who have a BMI result within a specified category")</f>
        <v>PI12: Proportion of Indigenous regular clients who have a BMI result within a specified category</v>
      </c>
    </row>
    <row r="342" spans="1:1" ht="12" customHeight="1" x14ac:dyDescent="0.25">
      <c r="A342" s="4" t="str">
        <f>HYPERLINK("https://meteor.aihw.gov.au/content/index.phtml/itemId/747592","PI07: Proportion of Indigenous regular clients with a chronic disease who have a Chronic Disease Management Plan prepared")</f>
        <v>PI07: Proportion of Indigenous regular clients with a chronic disease who have a Chronic Disease Management Plan prepared</v>
      </c>
    </row>
    <row r="343" spans="1:1" ht="12" customHeight="1" x14ac:dyDescent="0.25">
      <c r="A343" s="4" t="str">
        <f>HYPERLINK("https://meteor.aihw.gov.au/content/index.phtml/itemId/747431","PI23: Proportion of Indigenous regular clients with type 2 diabetes who have a blood pressure measurement result recorded")</f>
        <v>PI23: Proportion of Indigenous regular clients with type 2 diabetes who have a blood pressure measurement result recorded</v>
      </c>
    </row>
    <row r="344" spans="1:1" ht="12" customHeight="1" x14ac:dyDescent="0.25">
      <c r="A344" s="4" t="str">
        <f>HYPERLINK("https://meteor.aihw.gov.au/content/index.phtml/itemId/747423","PI24: Proportion of Indigenous regular clients with type 2 diabetes who have a blood pressure measurement result within a specified category")</f>
        <v>PI24: Proportion of Indigenous regular clients with type 2 diabetes who have a blood pressure measurement result within a specified category</v>
      </c>
    </row>
    <row r="345" spans="1:1" ht="12" customHeight="1" x14ac:dyDescent="0.25">
      <c r="A345" s="4" t="str">
        <f>HYPERLINK("https://meteor.aihw.gov.au/content/index.phtml/itemId/747613","PI05: Proportion of Indigenous regular clients with type 2 diabetes who have an HbA1c measurement result recorded")</f>
        <v>PI05: Proportion of Indigenous regular clients with type 2 diabetes who have an HbA1c measurement result recorded</v>
      </c>
    </row>
    <row r="346" spans="1:1" ht="12" customHeight="1" x14ac:dyDescent="0.25">
      <c r="A346" s="4" t="str">
        <f>HYPERLINK("https://meteor.aihw.gov.au/content/index.phtml/itemId/747599","PI06: Proportion of Indigenous regular clients with type 2 diabetes who have an HbA1c measurement result within a specified level")</f>
        <v>PI06: Proportion of Indigenous regular clients with type 2 diabetes who have an HbA1c measurement result within a specified level</v>
      </c>
    </row>
    <row r="347" spans="1:1" ht="12" customHeight="1" x14ac:dyDescent="0.25">
      <c r="A347" s="4" t="str">
        <f>HYPERLINK("https://meteor.aihw.gov.au/content/index.phtml/itemId/747502","PI18: Proportion of Indigenous regular clients with a selected chronic disease who have a kidney function test recorded")</f>
        <v>PI18: Proportion of Indigenous regular clients with a selected chronic disease who have a kidney function test recorded</v>
      </c>
    </row>
    <row r="348" spans="1:1" ht="12" customHeight="1" x14ac:dyDescent="0.25">
      <c r="A348" s="4" t="str">
        <f>HYPERLINK("https://meteor.aihw.gov.au/content/index.phtml/itemId/747490","PI19: Proportion of Indigenous regular clients with a selected chronic disease who have a kidney function test result within a specified level")</f>
        <v>PI19: Proportion of Indigenous regular clients with a selected chronic disease who have a kidney function test result within a specified level</v>
      </c>
    </row>
    <row r="349" spans="1:1" ht="12" customHeight="1" x14ac:dyDescent="0.2"/>
  </sheetData>
  <mergeCells count="1">
    <mergeCell ref="A37:K37"/>
  </mergeCells>
  <pageMargins left="0.01" right="0.01" top="0.5" bottom="0.5" header="0" footer="0"/>
  <pageSetup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0000"/>
  </sheetPr>
  <dimension ref="A1:H79"/>
  <sheetViews>
    <sheetView zoomScaleNormal="100" workbookViewId="0"/>
  </sheetViews>
  <sheetFormatPr defaultColWidth="11.42578125" defaultRowHeight="12.95" customHeight="1" x14ac:dyDescent="0.2"/>
  <cols>
    <col min="1" max="2" width="15.7109375" bestFit="1" customWidth="1"/>
    <col min="3" max="8" width="11.7109375" bestFit="1" customWidth="1"/>
  </cols>
  <sheetData>
    <row r="1" spans="1:8" s="52" customFormat="1" ht="12.95" customHeight="1" x14ac:dyDescent="0.3">
      <c r="A1" s="57" t="s">
        <v>460</v>
      </c>
    </row>
    <row r="2" spans="1:8" ht="47.25" customHeight="1" x14ac:dyDescent="0.3">
      <c r="A2" s="46" t="s">
        <v>279</v>
      </c>
      <c r="B2" s="45"/>
      <c r="C2" s="45"/>
      <c r="D2" s="45"/>
      <c r="E2" s="45"/>
      <c r="F2" s="45"/>
      <c r="G2" s="45"/>
      <c r="H2" s="45"/>
    </row>
    <row r="3" spans="1:8" ht="0" hidden="1" customHeight="1" x14ac:dyDescent="0.2"/>
    <row r="4" spans="1:8" ht="24" customHeight="1" x14ac:dyDescent="0.2">
      <c r="A4" s="5" t="s">
        <v>280</v>
      </c>
      <c r="B4" s="5" t="s">
        <v>281</v>
      </c>
      <c r="C4" s="12" t="s">
        <v>282</v>
      </c>
      <c r="D4" s="12" t="s">
        <v>283</v>
      </c>
      <c r="E4" s="12" t="s">
        <v>284</v>
      </c>
      <c r="F4" s="13" t="s">
        <v>285</v>
      </c>
      <c r="G4" s="12" t="s">
        <v>286</v>
      </c>
      <c r="H4" s="14" t="s">
        <v>287</v>
      </c>
    </row>
    <row r="5" spans="1:8" ht="12" customHeight="1" x14ac:dyDescent="0.2">
      <c r="A5" s="15" t="s">
        <v>288</v>
      </c>
      <c r="B5" s="16" t="s">
        <v>289</v>
      </c>
      <c r="C5" s="8">
        <v>12</v>
      </c>
      <c r="D5" s="8">
        <v>24</v>
      </c>
      <c r="E5" s="8">
        <v>13</v>
      </c>
      <c r="F5" s="8">
        <v>4</v>
      </c>
      <c r="G5" s="8">
        <v>3</v>
      </c>
      <c r="H5" s="17">
        <v>56</v>
      </c>
    </row>
    <row r="6" spans="1:8" ht="12" customHeight="1" x14ac:dyDescent="0.2">
      <c r="A6" s="1" t="s">
        <v>0</v>
      </c>
      <c r="B6" s="16" t="s">
        <v>290</v>
      </c>
      <c r="C6" s="8">
        <v>5</v>
      </c>
      <c r="D6" s="8">
        <v>11</v>
      </c>
      <c r="E6" s="8">
        <v>13</v>
      </c>
      <c r="F6" s="8" t="s">
        <v>291</v>
      </c>
      <c r="G6" s="8">
        <v>2</v>
      </c>
      <c r="H6" s="17">
        <v>31</v>
      </c>
    </row>
    <row r="7" spans="1:8" ht="12" customHeight="1" x14ac:dyDescent="0.2">
      <c r="A7" s="1" t="s">
        <v>0</v>
      </c>
      <c r="B7" s="16" t="s">
        <v>292</v>
      </c>
      <c r="C7" s="8">
        <v>6</v>
      </c>
      <c r="D7" s="8">
        <v>6</v>
      </c>
      <c r="E7" s="8">
        <v>8</v>
      </c>
      <c r="F7" s="8">
        <v>6</v>
      </c>
      <c r="G7" s="8">
        <v>10</v>
      </c>
      <c r="H7" s="17">
        <v>36</v>
      </c>
    </row>
    <row r="8" spans="1:8" ht="12" customHeight="1" x14ac:dyDescent="0.2">
      <c r="A8" s="1" t="s">
        <v>0</v>
      </c>
      <c r="B8" s="16" t="s">
        <v>293</v>
      </c>
      <c r="C8" s="8">
        <v>1</v>
      </c>
      <c r="D8" s="8">
        <v>1</v>
      </c>
      <c r="E8" s="8">
        <v>5</v>
      </c>
      <c r="F8" s="8">
        <v>6</v>
      </c>
      <c r="G8" s="8">
        <v>8</v>
      </c>
      <c r="H8" s="17">
        <v>21</v>
      </c>
    </row>
    <row r="9" spans="1:8" ht="12" customHeight="1" x14ac:dyDescent="0.2">
      <c r="A9" s="1" t="s">
        <v>0</v>
      </c>
      <c r="B9" s="16" t="s">
        <v>294</v>
      </c>
      <c r="C9" s="8">
        <v>1</v>
      </c>
      <c r="D9" s="8">
        <v>1</v>
      </c>
      <c r="E9" s="8">
        <v>7</v>
      </c>
      <c r="F9" s="8">
        <v>1</v>
      </c>
      <c r="G9" s="8">
        <v>4</v>
      </c>
      <c r="H9" s="17">
        <v>14</v>
      </c>
    </row>
    <row r="10" spans="1:8" ht="12" customHeight="1" x14ac:dyDescent="0.2">
      <c r="A10" s="1" t="s">
        <v>0</v>
      </c>
      <c r="B10" s="16" t="s">
        <v>295</v>
      </c>
      <c r="C10" s="8" t="s">
        <v>43</v>
      </c>
      <c r="D10" s="8" t="s">
        <v>43</v>
      </c>
      <c r="E10" s="8">
        <v>1</v>
      </c>
      <c r="F10" s="8">
        <v>14</v>
      </c>
      <c r="G10" s="8">
        <v>55</v>
      </c>
      <c r="H10" s="17">
        <v>70</v>
      </c>
    </row>
    <row r="11" spans="1:8" ht="12" customHeight="1" x14ac:dyDescent="0.2">
      <c r="A11" s="18" t="s">
        <v>0</v>
      </c>
      <c r="B11" s="19" t="s">
        <v>287</v>
      </c>
      <c r="C11" s="20">
        <v>25</v>
      </c>
      <c r="D11" s="20">
        <v>43</v>
      </c>
      <c r="E11" s="20">
        <v>47</v>
      </c>
      <c r="F11" s="20">
        <v>31</v>
      </c>
      <c r="G11" s="20">
        <v>82</v>
      </c>
      <c r="H11" s="21">
        <v>228</v>
      </c>
    </row>
    <row r="12" spans="1:8" ht="12" customHeight="1" x14ac:dyDescent="0.2">
      <c r="A12" s="15" t="s">
        <v>296</v>
      </c>
      <c r="B12" s="16" t="s">
        <v>289</v>
      </c>
      <c r="C12" s="8">
        <v>12</v>
      </c>
      <c r="D12" s="8">
        <v>22</v>
      </c>
      <c r="E12" s="8">
        <v>13</v>
      </c>
      <c r="F12" s="8">
        <v>4</v>
      </c>
      <c r="G12" s="8">
        <v>3</v>
      </c>
      <c r="H12" s="17">
        <v>54</v>
      </c>
    </row>
    <row r="13" spans="1:8" ht="12" customHeight="1" x14ac:dyDescent="0.2">
      <c r="A13" s="1" t="s">
        <v>0</v>
      </c>
      <c r="B13" s="16" t="s">
        <v>290</v>
      </c>
      <c r="C13" s="8">
        <v>5</v>
      </c>
      <c r="D13" s="8">
        <v>12</v>
      </c>
      <c r="E13" s="8">
        <v>12</v>
      </c>
      <c r="F13" s="8" t="s">
        <v>291</v>
      </c>
      <c r="G13" s="8">
        <v>2</v>
      </c>
      <c r="H13" s="17">
        <v>31</v>
      </c>
    </row>
    <row r="14" spans="1:8" ht="12" customHeight="1" x14ac:dyDescent="0.2">
      <c r="A14" s="1" t="s">
        <v>0</v>
      </c>
      <c r="B14" s="16" t="s">
        <v>292</v>
      </c>
      <c r="C14" s="8">
        <v>6</v>
      </c>
      <c r="D14" s="8">
        <v>7</v>
      </c>
      <c r="E14" s="8">
        <v>9</v>
      </c>
      <c r="F14" s="8">
        <v>6</v>
      </c>
      <c r="G14" s="8">
        <v>10</v>
      </c>
      <c r="H14" s="17">
        <v>38</v>
      </c>
    </row>
    <row r="15" spans="1:8" ht="12" customHeight="1" x14ac:dyDescent="0.2">
      <c r="A15" s="1" t="s">
        <v>0</v>
      </c>
      <c r="B15" s="16" t="s">
        <v>293</v>
      </c>
      <c r="C15" s="8">
        <v>1</v>
      </c>
      <c r="D15" s="8">
        <v>1</v>
      </c>
      <c r="E15" s="8">
        <v>5</v>
      </c>
      <c r="F15" s="8">
        <v>6</v>
      </c>
      <c r="G15" s="8">
        <v>9</v>
      </c>
      <c r="H15" s="17">
        <v>22</v>
      </c>
    </row>
    <row r="16" spans="1:8" ht="12" customHeight="1" x14ac:dyDescent="0.2">
      <c r="A16" s="1" t="s">
        <v>0</v>
      </c>
      <c r="B16" s="16" t="s">
        <v>294</v>
      </c>
      <c r="C16" s="8">
        <v>1</v>
      </c>
      <c r="D16" s="8">
        <v>2</v>
      </c>
      <c r="E16" s="8">
        <v>7</v>
      </c>
      <c r="F16" s="8">
        <v>1</v>
      </c>
      <c r="G16" s="8">
        <v>5</v>
      </c>
      <c r="H16" s="17">
        <v>16</v>
      </c>
    </row>
    <row r="17" spans="1:8" ht="12" customHeight="1" x14ac:dyDescent="0.2">
      <c r="A17" s="1" t="s">
        <v>0</v>
      </c>
      <c r="B17" s="16" t="s">
        <v>295</v>
      </c>
      <c r="C17" s="8" t="s">
        <v>43</v>
      </c>
      <c r="D17" s="8" t="s">
        <v>43</v>
      </c>
      <c r="E17" s="8">
        <v>1</v>
      </c>
      <c r="F17" s="8">
        <v>14</v>
      </c>
      <c r="G17" s="8">
        <v>55</v>
      </c>
      <c r="H17" s="17">
        <v>70</v>
      </c>
    </row>
    <row r="18" spans="1:8" ht="12" customHeight="1" x14ac:dyDescent="0.2">
      <c r="A18" s="18" t="s">
        <v>0</v>
      </c>
      <c r="B18" s="19" t="s">
        <v>287</v>
      </c>
      <c r="C18" s="20">
        <v>25</v>
      </c>
      <c r="D18" s="20">
        <v>44</v>
      </c>
      <c r="E18" s="20">
        <v>47</v>
      </c>
      <c r="F18" s="20">
        <v>31</v>
      </c>
      <c r="G18" s="20">
        <v>84</v>
      </c>
      <c r="H18" s="21">
        <v>231</v>
      </c>
    </row>
    <row r="19" spans="1:8" ht="12" customHeight="1" x14ac:dyDescent="0.2">
      <c r="A19" s="15" t="s">
        <v>297</v>
      </c>
      <c r="B19" s="16" t="s">
        <v>289</v>
      </c>
      <c r="C19" s="8">
        <v>13</v>
      </c>
      <c r="D19" s="8">
        <v>23</v>
      </c>
      <c r="E19" s="8">
        <v>13</v>
      </c>
      <c r="F19" s="8">
        <v>4</v>
      </c>
      <c r="G19" s="8">
        <v>3</v>
      </c>
      <c r="H19" s="17">
        <v>56</v>
      </c>
    </row>
    <row r="20" spans="1:8" ht="12" customHeight="1" x14ac:dyDescent="0.2">
      <c r="A20" s="1" t="s">
        <v>0</v>
      </c>
      <c r="B20" s="16" t="s">
        <v>290</v>
      </c>
      <c r="C20" s="8">
        <v>5</v>
      </c>
      <c r="D20" s="8">
        <v>12</v>
      </c>
      <c r="E20" s="8">
        <v>13</v>
      </c>
      <c r="F20" s="8" t="s">
        <v>291</v>
      </c>
      <c r="G20" s="8">
        <v>2</v>
      </c>
      <c r="H20" s="17">
        <v>32</v>
      </c>
    </row>
    <row r="21" spans="1:8" ht="12" customHeight="1" x14ac:dyDescent="0.2">
      <c r="A21" s="1" t="s">
        <v>0</v>
      </c>
      <c r="B21" s="16" t="s">
        <v>292</v>
      </c>
      <c r="C21" s="8">
        <v>6</v>
      </c>
      <c r="D21" s="8">
        <v>7</v>
      </c>
      <c r="E21" s="8">
        <v>9</v>
      </c>
      <c r="F21" s="8">
        <v>6</v>
      </c>
      <c r="G21" s="8">
        <v>10</v>
      </c>
      <c r="H21" s="17">
        <v>38</v>
      </c>
    </row>
    <row r="22" spans="1:8" ht="12" customHeight="1" x14ac:dyDescent="0.2">
      <c r="A22" s="1" t="s">
        <v>0</v>
      </c>
      <c r="B22" s="16" t="s">
        <v>293</v>
      </c>
      <c r="C22" s="8">
        <v>1</v>
      </c>
      <c r="D22" s="8">
        <v>1</v>
      </c>
      <c r="E22" s="8">
        <v>5</v>
      </c>
      <c r="F22" s="8">
        <v>6</v>
      </c>
      <c r="G22" s="8">
        <v>8</v>
      </c>
      <c r="H22" s="17">
        <v>21</v>
      </c>
    </row>
    <row r="23" spans="1:8" ht="12" customHeight="1" x14ac:dyDescent="0.2">
      <c r="A23" s="1" t="s">
        <v>0</v>
      </c>
      <c r="B23" s="16" t="s">
        <v>294</v>
      </c>
      <c r="C23" s="8">
        <v>1</v>
      </c>
      <c r="D23" s="8">
        <v>2</v>
      </c>
      <c r="E23" s="8">
        <v>7</v>
      </c>
      <c r="F23" s="8">
        <v>1</v>
      </c>
      <c r="G23" s="8">
        <v>5</v>
      </c>
      <c r="H23" s="17">
        <v>16</v>
      </c>
    </row>
    <row r="24" spans="1:8" ht="12" customHeight="1" x14ac:dyDescent="0.2">
      <c r="A24" s="1" t="s">
        <v>0</v>
      </c>
      <c r="B24" s="16" t="s">
        <v>295</v>
      </c>
      <c r="C24" s="8" t="s">
        <v>43</v>
      </c>
      <c r="D24" s="8" t="s">
        <v>43</v>
      </c>
      <c r="E24" s="8">
        <v>1</v>
      </c>
      <c r="F24" s="8">
        <v>14</v>
      </c>
      <c r="G24" s="8">
        <v>55</v>
      </c>
      <c r="H24" s="17">
        <v>70</v>
      </c>
    </row>
    <row r="25" spans="1:8" ht="12" customHeight="1" x14ac:dyDescent="0.2">
      <c r="A25" s="18" t="s">
        <v>0</v>
      </c>
      <c r="B25" s="19" t="s">
        <v>287</v>
      </c>
      <c r="C25" s="20">
        <v>26</v>
      </c>
      <c r="D25" s="20">
        <v>45</v>
      </c>
      <c r="E25" s="20">
        <v>48</v>
      </c>
      <c r="F25" s="20">
        <v>31</v>
      </c>
      <c r="G25" s="20">
        <v>83</v>
      </c>
      <c r="H25" s="21">
        <v>233</v>
      </c>
    </row>
    <row r="26" spans="1:8" ht="12" customHeight="1" x14ac:dyDescent="0.2">
      <c r="A26" s="15" t="s">
        <v>298</v>
      </c>
      <c r="B26" s="16" t="s">
        <v>289</v>
      </c>
      <c r="C26" s="8">
        <v>13</v>
      </c>
      <c r="D26" s="8">
        <v>24</v>
      </c>
      <c r="E26" s="8">
        <v>12</v>
      </c>
      <c r="F26" s="8">
        <v>5</v>
      </c>
      <c r="G26" s="8">
        <v>1</v>
      </c>
      <c r="H26" s="17">
        <v>55</v>
      </c>
    </row>
    <row r="27" spans="1:8" ht="12" customHeight="1" x14ac:dyDescent="0.2">
      <c r="A27" s="1" t="s">
        <v>0</v>
      </c>
      <c r="B27" s="16" t="s">
        <v>290</v>
      </c>
      <c r="C27" s="8">
        <v>5</v>
      </c>
      <c r="D27" s="8">
        <v>13</v>
      </c>
      <c r="E27" s="8">
        <v>13</v>
      </c>
      <c r="F27" s="8" t="s">
        <v>291</v>
      </c>
      <c r="G27" s="8">
        <v>2</v>
      </c>
      <c r="H27" s="17">
        <v>33</v>
      </c>
    </row>
    <row r="28" spans="1:8" ht="12" customHeight="1" x14ac:dyDescent="0.2">
      <c r="A28" s="1" t="s">
        <v>0</v>
      </c>
      <c r="B28" s="16" t="s">
        <v>292</v>
      </c>
      <c r="C28" s="8">
        <v>6</v>
      </c>
      <c r="D28" s="8">
        <v>8</v>
      </c>
      <c r="E28" s="8">
        <v>12</v>
      </c>
      <c r="F28" s="8">
        <v>6</v>
      </c>
      <c r="G28" s="8">
        <v>10</v>
      </c>
      <c r="H28" s="17">
        <v>42</v>
      </c>
    </row>
    <row r="29" spans="1:8" ht="12" customHeight="1" x14ac:dyDescent="0.2">
      <c r="A29" s="1" t="s">
        <v>0</v>
      </c>
      <c r="B29" s="16" t="s">
        <v>293</v>
      </c>
      <c r="C29" s="8">
        <v>1</v>
      </c>
      <c r="D29" s="8">
        <v>1</v>
      </c>
      <c r="E29" s="8">
        <v>5</v>
      </c>
      <c r="F29" s="8">
        <v>6</v>
      </c>
      <c r="G29" s="8">
        <v>9</v>
      </c>
      <c r="H29" s="17">
        <v>22</v>
      </c>
    </row>
    <row r="30" spans="1:8" ht="12" customHeight="1" x14ac:dyDescent="0.2">
      <c r="A30" s="1" t="s">
        <v>0</v>
      </c>
      <c r="B30" s="16" t="s">
        <v>294</v>
      </c>
      <c r="C30" s="8">
        <v>1</v>
      </c>
      <c r="D30" s="8">
        <v>2</v>
      </c>
      <c r="E30" s="8">
        <v>7</v>
      </c>
      <c r="F30" s="8">
        <v>1</v>
      </c>
      <c r="G30" s="8">
        <v>5</v>
      </c>
      <c r="H30" s="17">
        <v>16</v>
      </c>
    </row>
    <row r="31" spans="1:8" ht="12" customHeight="1" x14ac:dyDescent="0.2">
      <c r="A31" s="1" t="s">
        <v>0</v>
      </c>
      <c r="B31" s="16" t="s">
        <v>295</v>
      </c>
      <c r="C31" s="8" t="s">
        <v>43</v>
      </c>
      <c r="D31" s="8" t="s">
        <v>43</v>
      </c>
      <c r="E31" s="8">
        <v>1</v>
      </c>
      <c r="F31" s="8">
        <v>14</v>
      </c>
      <c r="G31" s="8">
        <v>55</v>
      </c>
      <c r="H31" s="17">
        <v>70</v>
      </c>
    </row>
    <row r="32" spans="1:8" ht="12" customHeight="1" x14ac:dyDescent="0.2">
      <c r="A32" s="18" t="s">
        <v>0</v>
      </c>
      <c r="B32" s="19" t="s">
        <v>287</v>
      </c>
      <c r="C32" s="20">
        <v>26</v>
      </c>
      <c r="D32" s="20">
        <v>48</v>
      </c>
      <c r="E32" s="20">
        <v>50</v>
      </c>
      <c r="F32" s="20">
        <v>32</v>
      </c>
      <c r="G32" s="20">
        <v>82</v>
      </c>
      <c r="H32" s="21">
        <v>238</v>
      </c>
    </row>
    <row r="33" spans="1:8" ht="12" customHeight="1" x14ac:dyDescent="0.2">
      <c r="A33" s="15" t="s">
        <v>299</v>
      </c>
      <c r="B33" s="16" t="s">
        <v>289</v>
      </c>
      <c r="C33" s="8">
        <v>12</v>
      </c>
      <c r="D33" s="8">
        <v>22</v>
      </c>
      <c r="E33" s="8">
        <v>11</v>
      </c>
      <c r="F33" s="8">
        <v>5</v>
      </c>
      <c r="G33" s="8">
        <v>1</v>
      </c>
      <c r="H33" s="17">
        <v>51</v>
      </c>
    </row>
    <row r="34" spans="1:8" ht="12" customHeight="1" x14ac:dyDescent="0.2">
      <c r="A34" s="1" t="s">
        <v>0</v>
      </c>
      <c r="B34" s="16" t="s">
        <v>290</v>
      </c>
      <c r="C34" s="8">
        <v>5</v>
      </c>
      <c r="D34" s="8">
        <v>13</v>
      </c>
      <c r="E34" s="8">
        <v>13</v>
      </c>
      <c r="F34" s="8" t="s">
        <v>291</v>
      </c>
      <c r="G34" s="8">
        <v>2</v>
      </c>
      <c r="H34" s="17">
        <v>33</v>
      </c>
    </row>
    <row r="35" spans="1:8" ht="12" customHeight="1" x14ac:dyDescent="0.2">
      <c r="A35" s="1" t="s">
        <v>0</v>
      </c>
      <c r="B35" s="16" t="s">
        <v>292</v>
      </c>
      <c r="C35" s="8">
        <v>5</v>
      </c>
      <c r="D35" s="8">
        <v>8</v>
      </c>
      <c r="E35" s="8">
        <v>12</v>
      </c>
      <c r="F35" s="8">
        <v>6</v>
      </c>
      <c r="G35" s="8">
        <v>11</v>
      </c>
      <c r="H35" s="17">
        <v>42</v>
      </c>
    </row>
    <row r="36" spans="1:8" ht="12" customHeight="1" x14ac:dyDescent="0.2">
      <c r="A36" s="1" t="s">
        <v>0</v>
      </c>
      <c r="B36" s="16" t="s">
        <v>293</v>
      </c>
      <c r="C36" s="8">
        <v>2</v>
      </c>
      <c r="D36" s="8">
        <v>1</v>
      </c>
      <c r="E36" s="8">
        <v>5</v>
      </c>
      <c r="F36" s="8">
        <v>6</v>
      </c>
      <c r="G36" s="8">
        <v>8</v>
      </c>
      <c r="H36" s="17">
        <v>22</v>
      </c>
    </row>
    <row r="37" spans="1:8" ht="12" customHeight="1" x14ac:dyDescent="0.2">
      <c r="A37" s="1" t="s">
        <v>0</v>
      </c>
      <c r="B37" s="16" t="s">
        <v>294</v>
      </c>
      <c r="C37" s="8">
        <v>1</v>
      </c>
      <c r="D37" s="8">
        <v>2</v>
      </c>
      <c r="E37" s="8">
        <v>7</v>
      </c>
      <c r="F37" s="8">
        <v>1</v>
      </c>
      <c r="G37" s="8">
        <v>5</v>
      </c>
      <c r="H37" s="17">
        <v>16</v>
      </c>
    </row>
    <row r="38" spans="1:8" ht="12" customHeight="1" x14ac:dyDescent="0.2">
      <c r="A38" s="1" t="s">
        <v>0</v>
      </c>
      <c r="B38" s="16" t="s">
        <v>295</v>
      </c>
      <c r="C38" s="8" t="s">
        <v>43</v>
      </c>
      <c r="D38" s="8" t="s">
        <v>43</v>
      </c>
      <c r="E38" s="8">
        <v>1</v>
      </c>
      <c r="F38" s="8">
        <v>14</v>
      </c>
      <c r="G38" s="8">
        <v>55</v>
      </c>
      <c r="H38" s="17">
        <v>70</v>
      </c>
    </row>
    <row r="39" spans="1:8" ht="12" customHeight="1" x14ac:dyDescent="0.2">
      <c r="A39" s="18" t="s">
        <v>0</v>
      </c>
      <c r="B39" s="19" t="s">
        <v>287</v>
      </c>
      <c r="C39" s="20">
        <v>25</v>
      </c>
      <c r="D39" s="20">
        <v>46</v>
      </c>
      <c r="E39" s="20">
        <v>49</v>
      </c>
      <c r="F39" s="20">
        <v>32</v>
      </c>
      <c r="G39" s="20">
        <v>82</v>
      </c>
      <c r="H39" s="21">
        <v>234</v>
      </c>
    </row>
    <row r="40" spans="1:8" ht="12" customHeight="1" x14ac:dyDescent="0.2">
      <c r="A40" s="15" t="s">
        <v>300</v>
      </c>
      <c r="B40" s="16" t="s">
        <v>289</v>
      </c>
      <c r="C40" s="8">
        <v>12</v>
      </c>
      <c r="D40" s="8">
        <v>24</v>
      </c>
      <c r="E40" s="8">
        <v>11</v>
      </c>
      <c r="F40" s="8">
        <v>5</v>
      </c>
      <c r="G40" s="8">
        <v>1</v>
      </c>
      <c r="H40" s="17">
        <v>53</v>
      </c>
    </row>
    <row r="41" spans="1:8" ht="12" customHeight="1" x14ac:dyDescent="0.2">
      <c r="A41" s="1" t="s">
        <v>0</v>
      </c>
      <c r="B41" s="16" t="s">
        <v>290</v>
      </c>
      <c r="C41" s="8">
        <v>6</v>
      </c>
      <c r="D41" s="8">
        <v>11</v>
      </c>
      <c r="E41" s="8">
        <v>13</v>
      </c>
      <c r="F41" s="8" t="s">
        <v>291</v>
      </c>
      <c r="G41" s="8">
        <v>2</v>
      </c>
      <c r="H41" s="17">
        <v>32</v>
      </c>
    </row>
    <row r="42" spans="1:8" ht="12" customHeight="1" x14ac:dyDescent="0.2">
      <c r="A42" s="1" t="s">
        <v>0</v>
      </c>
      <c r="B42" s="16" t="s">
        <v>292</v>
      </c>
      <c r="C42" s="8">
        <v>5</v>
      </c>
      <c r="D42" s="8">
        <v>9</v>
      </c>
      <c r="E42" s="8">
        <v>12</v>
      </c>
      <c r="F42" s="8">
        <v>6</v>
      </c>
      <c r="G42" s="8">
        <v>11</v>
      </c>
      <c r="H42" s="17">
        <v>43</v>
      </c>
    </row>
    <row r="43" spans="1:8" ht="12" customHeight="1" x14ac:dyDescent="0.2">
      <c r="A43" s="1" t="s">
        <v>0</v>
      </c>
      <c r="B43" s="16" t="s">
        <v>293</v>
      </c>
      <c r="C43" s="8">
        <v>3</v>
      </c>
      <c r="D43" s="8">
        <v>1</v>
      </c>
      <c r="E43" s="8">
        <v>5</v>
      </c>
      <c r="F43" s="8">
        <v>6</v>
      </c>
      <c r="G43" s="8">
        <v>7</v>
      </c>
      <c r="H43" s="17">
        <v>22</v>
      </c>
    </row>
    <row r="44" spans="1:8" ht="12" customHeight="1" x14ac:dyDescent="0.2">
      <c r="A44" s="1" t="s">
        <v>0</v>
      </c>
      <c r="B44" s="16" t="s">
        <v>294</v>
      </c>
      <c r="C44" s="8">
        <v>2</v>
      </c>
      <c r="D44" s="8">
        <v>4</v>
      </c>
      <c r="E44" s="8">
        <v>5</v>
      </c>
      <c r="F44" s="8">
        <v>1</v>
      </c>
      <c r="G44" s="8">
        <v>6</v>
      </c>
      <c r="H44" s="17">
        <v>18</v>
      </c>
    </row>
    <row r="45" spans="1:8" ht="12" customHeight="1" x14ac:dyDescent="0.2">
      <c r="A45" s="1" t="s">
        <v>0</v>
      </c>
      <c r="B45" s="16" t="s">
        <v>295</v>
      </c>
      <c r="C45" s="8" t="s">
        <v>43</v>
      </c>
      <c r="D45" s="8" t="s">
        <v>43</v>
      </c>
      <c r="E45" s="8">
        <v>1</v>
      </c>
      <c r="F45" s="8">
        <v>14</v>
      </c>
      <c r="G45" s="8">
        <v>54</v>
      </c>
      <c r="H45" s="17">
        <v>69</v>
      </c>
    </row>
    <row r="46" spans="1:8" ht="12" customHeight="1" x14ac:dyDescent="0.2">
      <c r="A46" s="18" t="s">
        <v>0</v>
      </c>
      <c r="B46" s="19" t="s">
        <v>287</v>
      </c>
      <c r="C46" s="20">
        <v>28</v>
      </c>
      <c r="D46" s="20">
        <v>49</v>
      </c>
      <c r="E46" s="20">
        <v>47</v>
      </c>
      <c r="F46" s="20">
        <v>32</v>
      </c>
      <c r="G46" s="20">
        <v>81</v>
      </c>
      <c r="H46" s="21">
        <v>237</v>
      </c>
    </row>
    <row r="47" spans="1:8" ht="12" customHeight="1" x14ac:dyDescent="0.2">
      <c r="A47" s="15" t="s">
        <v>301</v>
      </c>
      <c r="B47" s="16" t="s">
        <v>289</v>
      </c>
      <c r="C47" s="8">
        <v>13</v>
      </c>
      <c r="D47" s="8">
        <v>23</v>
      </c>
      <c r="E47" s="8">
        <v>9</v>
      </c>
      <c r="F47" s="8">
        <v>2</v>
      </c>
      <c r="G47" s="8">
        <v>1</v>
      </c>
      <c r="H47" s="17">
        <v>48</v>
      </c>
    </row>
    <row r="48" spans="1:8" ht="12" customHeight="1" x14ac:dyDescent="0.2">
      <c r="A48" s="1" t="s">
        <v>0</v>
      </c>
      <c r="B48" s="16" t="s">
        <v>290</v>
      </c>
      <c r="C48" s="8">
        <v>6</v>
      </c>
      <c r="D48" s="8">
        <v>9</v>
      </c>
      <c r="E48" s="8">
        <v>11</v>
      </c>
      <c r="F48" s="8" t="s">
        <v>291</v>
      </c>
      <c r="G48" s="8">
        <v>1</v>
      </c>
      <c r="H48" s="17">
        <v>27</v>
      </c>
    </row>
    <row r="49" spans="1:8" ht="12" customHeight="1" x14ac:dyDescent="0.2">
      <c r="A49" s="1" t="s">
        <v>0</v>
      </c>
      <c r="B49" s="16" t="s">
        <v>292</v>
      </c>
      <c r="C49" s="8">
        <v>5</v>
      </c>
      <c r="D49" s="8">
        <v>8</v>
      </c>
      <c r="E49" s="8">
        <v>10</v>
      </c>
      <c r="F49" s="8">
        <v>5</v>
      </c>
      <c r="G49" s="8">
        <v>10</v>
      </c>
      <c r="H49" s="17">
        <v>38</v>
      </c>
    </row>
    <row r="50" spans="1:8" ht="12" customHeight="1" x14ac:dyDescent="0.2">
      <c r="A50" s="1" t="s">
        <v>0</v>
      </c>
      <c r="B50" s="16" t="s">
        <v>293</v>
      </c>
      <c r="C50" s="8">
        <v>3</v>
      </c>
      <c r="D50" s="8">
        <v>1</v>
      </c>
      <c r="E50" s="8">
        <v>5</v>
      </c>
      <c r="F50" s="8">
        <v>6</v>
      </c>
      <c r="G50" s="8">
        <v>8</v>
      </c>
      <c r="H50" s="17">
        <v>23</v>
      </c>
    </row>
    <row r="51" spans="1:8" ht="12" customHeight="1" x14ac:dyDescent="0.2">
      <c r="A51" s="1" t="s">
        <v>0</v>
      </c>
      <c r="B51" s="16" t="s">
        <v>294</v>
      </c>
      <c r="C51" s="8">
        <v>2</v>
      </c>
      <c r="D51" s="8">
        <v>4</v>
      </c>
      <c r="E51" s="8">
        <v>5</v>
      </c>
      <c r="F51" s="8">
        <v>1</v>
      </c>
      <c r="G51" s="8">
        <v>6</v>
      </c>
      <c r="H51" s="17">
        <v>18</v>
      </c>
    </row>
    <row r="52" spans="1:8" ht="12" customHeight="1" x14ac:dyDescent="0.2">
      <c r="A52" s="1" t="s">
        <v>0</v>
      </c>
      <c r="B52" s="16" t="s">
        <v>295</v>
      </c>
      <c r="C52" s="8" t="s">
        <v>43</v>
      </c>
      <c r="D52" s="8" t="s">
        <v>43</v>
      </c>
      <c r="E52" s="8">
        <v>1</v>
      </c>
      <c r="F52" s="8">
        <v>13</v>
      </c>
      <c r="G52" s="8">
        <v>52</v>
      </c>
      <c r="H52" s="17">
        <v>66</v>
      </c>
    </row>
    <row r="53" spans="1:8" ht="12" customHeight="1" x14ac:dyDescent="0.2">
      <c r="A53" s="18" t="s">
        <v>0</v>
      </c>
      <c r="B53" s="19" t="s">
        <v>287</v>
      </c>
      <c r="C53" s="20">
        <v>29</v>
      </c>
      <c r="D53" s="20">
        <v>45</v>
      </c>
      <c r="E53" s="20">
        <v>41</v>
      </c>
      <c r="F53" s="20">
        <v>27</v>
      </c>
      <c r="G53" s="20">
        <v>78</v>
      </c>
      <c r="H53" s="21">
        <v>220</v>
      </c>
    </row>
    <row r="54" spans="1:8" ht="12" customHeight="1" x14ac:dyDescent="0.2">
      <c r="A54" s="15" t="s">
        <v>302</v>
      </c>
      <c r="B54" s="16" t="s">
        <v>289</v>
      </c>
      <c r="C54" s="8">
        <v>13</v>
      </c>
      <c r="D54" s="8">
        <v>21</v>
      </c>
      <c r="E54" s="8">
        <v>9</v>
      </c>
      <c r="F54" s="8">
        <v>4</v>
      </c>
      <c r="G54" s="8" t="s">
        <v>291</v>
      </c>
      <c r="H54" s="17">
        <v>47</v>
      </c>
    </row>
    <row r="55" spans="1:8" ht="12" customHeight="1" x14ac:dyDescent="0.2">
      <c r="A55" s="1" t="s">
        <v>0</v>
      </c>
      <c r="B55" s="16" t="s">
        <v>290</v>
      </c>
      <c r="C55" s="8">
        <v>6</v>
      </c>
      <c r="D55" s="8">
        <v>9</v>
      </c>
      <c r="E55" s="8">
        <v>10</v>
      </c>
      <c r="F55" s="8" t="s">
        <v>291</v>
      </c>
      <c r="G55" s="8">
        <v>1</v>
      </c>
      <c r="H55" s="17">
        <v>26</v>
      </c>
    </row>
    <row r="56" spans="1:8" ht="12" customHeight="1" x14ac:dyDescent="0.2">
      <c r="A56" s="1" t="s">
        <v>0</v>
      </c>
      <c r="B56" s="16" t="s">
        <v>292</v>
      </c>
      <c r="C56" s="8">
        <v>5</v>
      </c>
      <c r="D56" s="8">
        <v>8</v>
      </c>
      <c r="E56" s="8">
        <v>11</v>
      </c>
      <c r="F56" s="8">
        <v>5</v>
      </c>
      <c r="G56" s="8">
        <v>10</v>
      </c>
      <c r="H56" s="17">
        <v>39</v>
      </c>
    </row>
    <row r="57" spans="1:8" ht="12" customHeight="1" x14ac:dyDescent="0.2">
      <c r="A57" s="1" t="s">
        <v>0</v>
      </c>
      <c r="B57" s="16" t="s">
        <v>293</v>
      </c>
      <c r="C57" s="8">
        <v>3</v>
      </c>
      <c r="D57" s="8">
        <v>1</v>
      </c>
      <c r="E57" s="8">
        <v>5</v>
      </c>
      <c r="F57" s="8">
        <v>6</v>
      </c>
      <c r="G57" s="8">
        <v>7</v>
      </c>
      <c r="H57" s="17">
        <v>22</v>
      </c>
    </row>
    <row r="58" spans="1:8" ht="12" customHeight="1" x14ac:dyDescent="0.2">
      <c r="A58" s="1" t="s">
        <v>0</v>
      </c>
      <c r="B58" s="16" t="s">
        <v>294</v>
      </c>
      <c r="C58" s="8">
        <v>2</v>
      </c>
      <c r="D58" s="8">
        <v>4</v>
      </c>
      <c r="E58" s="8">
        <v>5</v>
      </c>
      <c r="F58" s="8">
        <v>1</v>
      </c>
      <c r="G58" s="8">
        <v>6</v>
      </c>
      <c r="H58" s="17">
        <v>18</v>
      </c>
    </row>
    <row r="59" spans="1:8" ht="12" customHeight="1" x14ac:dyDescent="0.2">
      <c r="A59" s="1" t="s">
        <v>0</v>
      </c>
      <c r="B59" s="16" t="s">
        <v>295</v>
      </c>
      <c r="C59" s="8" t="s">
        <v>43</v>
      </c>
      <c r="D59" s="8" t="s">
        <v>43</v>
      </c>
      <c r="E59" s="8">
        <v>1</v>
      </c>
      <c r="F59" s="8">
        <v>13</v>
      </c>
      <c r="G59" s="8">
        <v>52</v>
      </c>
      <c r="H59" s="17">
        <v>66</v>
      </c>
    </row>
    <row r="60" spans="1:8" ht="12" customHeight="1" x14ac:dyDescent="0.2">
      <c r="A60" s="18" t="s">
        <v>0</v>
      </c>
      <c r="B60" s="19" t="s">
        <v>287</v>
      </c>
      <c r="C60" s="20">
        <v>29</v>
      </c>
      <c r="D60" s="20">
        <v>43</v>
      </c>
      <c r="E60" s="20">
        <v>41</v>
      </c>
      <c r="F60" s="20">
        <v>29</v>
      </c>
      <c r="G60" s="20">
        <v>76</v>
      </c>
      <c r="H60" s="21">
        <v>218</v>
      </c>
    </row>
    <row r="61" spans="1:8" ht="12" customHeight="1" x14ac:dyDescent="0.2">
      <c r="A61" s="15" t="s">
        <v>303</v>
      </c>
      <c r="B61" s="16" t="s">
        <v>289</v>
      </c>
      <c r="C61" s="8">
        <v>12</v>
      </c>
      <c r="D61" s="8">
        <v>24</v>
      </c>
      <c r="E61" s="8">
        <v>9</v>
      </c>
      <c r="F61" s="8">
        <v>4</v>
      </c>
      <c r="G61" s="8" t="s">
        <v>291</v>
      </c>
      <c r="H61" s="17">
        <v>49</v>
      </c>
    </row>
    <row r="62" spans="1:8" ht="12" customHeight="1" x14ac:dyDescent="0.2">
      <c r="A62" s="1" t="s">
        <v>0</v>
      </c>
      <c r="B62" s="16" t="s">
        <v>290</v>
      </c>
      <c r="C62" s="8">
        <v>6</v>
      </c>
      <c r="D62" s="8">
        <v>10</v>
      </c>
      <c r="E62" s="8">
        <v>10</v>
      </c>
      <c r="F62" s="8" t="s">
        <v>291</v>
      </c>
      <c r="G62" s="8">
        <v>1</v>
      </c>
      <c r="H62" s="17">
        <v>27</v>
      </c>
    </row>
    <row r="63" spans="1:8" ht="12" customHeight="1" x14ac:dyDescent="0.2">
      <c r="A63" s="1" t="s">
        <v>0</v>
      </c>
      <c r="B63" s="16" t="s">
        <v>292</v>
      </c>
      <c r="C63" s="8">
        <v>5</v>
      </c>
      <c r="D63" s="8">
        <v>7</v>
      </c>
      <c r="E63" s="8">
        <v>11</v>
      </c>
      <c r="F63" s="8">
        <v>5</v>
      </c>
      <c r="G63" s="8">
        <v>9</v>
      </c>
      <c r="H63" s="17">
        <v>37</v>
      </c>
    </row>
    <row r="64" spans="1:8" ht="12" customHeight="1" x14ac:dyDescent="0.2">
      <c r="A64" s="1" t="s">
        <v>0</v>
      </c>
      <c r="B64" s="16" t="s">
        <v>293</v>
      </c>
      <c r="C64" s="8">
        <v>2</v>
      </c>
      <c r="D64" s="8">
        <v>1</v>
      </c>
      <c r="E64" s="8">
        <v>5</v>
      </c>
      <c r="F64" s="8">
        <v>6</v>
      </c>
      <c r="G64" s="8">
        <v>7</v>
      </c>
      <c r="H64" s="17">
        <v>21</v>
      </c>
    </row>
    <row r="65" spans="1:8" ht="12" customHeight="1" x14ac:dyDescent="0.2">
      <c r="A65" s="1" t="s">
        <v>0</v>
      </c>
      <c r="B65" s="16" t="s">
        <v>294</v>
      </c>
      <c r="C65" s="8">
        <v>1</v>
      </c>
      <c r="D65" s="8">
        <v>4</v>
      </c>
      <c r="E65" s="8">
        <v>5</v>
      </c>
      <c r="F65" s="8">
        <v>1</v>
      </c>
      <c r="G65" s="8">
        <v>5</v>
      </c>
      <c r="H65" s="17">
        <v>16</v>
      </c>
    </row>
    <row r="66" spans="1:8" ht="12" customHeight="1" x14ac:dyDescent="0.2">
      <c r="A66" s="1" t="s">
        <v>0</v>
      </c>
      <c r="B66" s="16" t="s">
        <v>295</v>
      </c>
      <c r="C66" s="8" t="s">
        <v>43</v>
      </c>
      <c r="D66" s="8" t="s">
        <v>43</v>
      </c>
      <c r="E66" s="8">
        <v>1</v>
      </c>
      <c r="F66" s="8">
        <v>13</v>
      </c>
      <c r="G66" s="8">
        <v>51</v>
      </c>
      <c r="H66" s="17">
        <v>65</v>
      </c>
    </row>
    <row r="67" spans="1:8" ht="12" customHeight="1" x14ac:dyDescent="0.2">
      <c r="A67" s="18" t="s">
        <v>0</v>
      </c>
      <c r="B67" s="19" t="s">
        <v>287</v>
      </c>
      <c r="C67" s="20">
        <v>26</v>
      </c>
      <c r="D67" s="20">
        <v>46</v>
      </c>
      <c r="E67" s="20">
        <v>41</v>
      </c>
      <c r="F67" s="20">
        <v>29</v>
      </c>
      <c r="G67" s="20">
        <v>73</v>
      </c>
      <c r="H67" s="21">
        <v>215</v>
      </c>
    </row>
    <row r="68" spans="1:8" ht="12" customHeight="1" x14ac:dyDescent="0.2">
      <c r="A68" s="15" t="s">
        <v>304</v>
      </c>
      <c r="B68" s="16" t="s">
        <v>289</v>
      </c>
      <c r="C68" s="8">
        <v>13</v>
      </c>
      <c r="D68" s="8">
        <v>24</v>
      </c>
      <c r="E68" s="8">
        <v>11</v>
      </c>
      <c r="F68" s="8">
        <v>5</v>
      </c>
      <c r="G68" s="8" t="s">
        <v>291</v>
      </c>
      <c r="H68" s="17">
        <v>53</v>
      </c>
    </row>
    <row r="69" spans="1:8" ht="12" customHeight="1" x14ac:dyDescent="0.2">
      <c r="A69" s="1" t="s">
        <v>0</v>
      </c>
      <c r="B69" s="16" t="s">
        <v>290</v>
      </c>
      <c r="C69" s="8">
        <v>5</v>
      </c>
      <c r="D69" s="8">
        <v>12</v>
      </c>
      <c r="E69" s="8">
        <v>12</v>
      </c>
      <c r="F69" s="8" t="s">
        <v>291</v>
      </c>
      <c r="G69" s="8">
        <v>1</v>
      </c>
      <c r="H69" s="17">
        <v>30</v>
      </c>
    </row>
    <row r="70" spans="1:8" ht="12" customHeight="1" x14ac:dyDescent="0.2">
      <c r="A70" s="1" t="s">
        <v>0</v>
      </c>
      <c r="B70" s="16" t="s">
        <v>292</v>
      </c>
      <c r="C70" s="8">
        <v>5</v>
      </c>
      <c r="D70" s="8">
        <v>9</v>
      </c>
      <c r="E70" s="8">
        <v>12</v>
      </c>
      <c r="F70" s="8">
        <v>6</v>
      </c>
      <c r="G70" s="8">
        <v>11</v>
      </c>
      <c r="H70" s="17">
        <v>43</v>
      </c>
    </row>
    <row r="71" spans="1:8" ht="12" customHeight="1" x14ac:dyDescent="0.2">
      <c r="A71" s="1" t="s">
        <v>0</v>
      </c>
      <c r="B71" s="16" t="s">
        <v>293</v>
      </c>
      <c r="C71" s="8">
        <v>2</v>
      </c>
      <c r="D71" s="8">
        <v>1</v>
      </c>
      <c r="E71" s="8">
        <v>4</v>
      </c>
      <c r="F71" s="8">
        <v>5</v>
      </c>
      <c r="G71" s="8">
        <v>8</v>
      </c>
      <c r="H71" s="17">
        <v>20</v>
      </c>
    </row>
    <row r="72" spans="1:8" ht="12" customHeight="1" x14ac:dyDescent="0.2">
      <c r="A72" s="1" t="s">
        <v>0</v>
      </c>
      <c r="B72" s="16" t="s">
        <v>294</v>
      </c>
      <c r="C72" s="8">
        <v>2</v>
      </c>
      <c r="D72" s="8">
        <v>4</v>
      </c>
      <c r="E72" s="8">
        <v>5</v>
      </c>
      <c r="F72" s="8">
        <v>1</v>
      </c>
      <c r="G72" s="8">
        <v>6</v>
      </c>
      <c r="H72" s="17">
        <v>18</v>
      </c>
    </row>
    <row r="73" spans="1:8" ht="12" customHeight="1" x14ac:dyDescent="0.2">
      <c r="A73" s="1" t="s">
        <v>0</v>
      </c>
      <c r="B73" s="16" t="s">
        <v>295</v>
      </c>
      <c r="C73" s="8" t="s">
        <v>43</v>
      </c>
      <c r="D73" s="8" t="s">
        <v>43</v>
      </c>
      <c r="E73" s="8">
        <v>1</v>
      </c>
      <c r="F73" s="8">
        <v>14</v>
      </c>
      <c r="G73" s="8">
        <v>51</v>
      </c>
      <c r="H73" s="17">
        <v>66</v>
      </c>
    </row>
    <row r="74" spans="1:8" ht="12" customHeight="1" x14ac:dyDescent="0.2">
      <c r="A74" s="18" t="s">
        <v>0</v>
      </c>
      <c r="B74" s="19" t="s">
        <v>287</v>
      </c>
      <c r="C74" s="20">
        <v>27</v>
      </c>
      <c r="D74" s="20">
        <v>50</v>
      </c>
      <c r="E74" s="20">
        <v>45</v>
      </c>
      <c r="F74" s="20">
        <v>31</v>
      </c>
      <c r="G74" s="20">
        <v>77</v>
      </c>
      <c r="H74" s="21">
        <v>230</v>
      </c>
    </row>
    <row r="75" spans="1:8" ht="12" hidden="1" customHeight="1" x14ac:dyDescent="0.2"/>
    <row r="76" spans="1:8" ht="12" customHeight="1" x14ac:dyDescent="0.2">
      <c r="A76" s="44" t="s">
        <v>48</v>
      </c>
      <c r="B76" s="45"/>
      <c r="C76" s="45"/>
      <c r="D76" s="45"/>
      <c r="E76" s="45"/>
      <c r="F76" s="45"/>
      <c r="G76" s="45"/>
      <c r="H76" s="45"/>
    </row>
    <row r="77" spans="1:8" ht="12" customHeight="1" x14ac:dyDescent="0.2"/>
    <row r="78" spans="1:8" ht="12" customHeight="1" x14ac:dyDescent="0.2">
      <c r="A78" s="22" t="s">
        <v>305</v>
      </c>
    </row>
    <row r="79" spans="1:8" ht="12" customHeight="1" x14ac:dyDescent="0.2"/>
  </sheetData>
  <mergeCells count="2">
    <mergeCell ref="A2:H2"/>
    <mergeCell ref="A76:H76"/>
  </mergeCells>
  <hyperlinks>
    <hyperlink ref="A78" location="'Contents'!A1" display="#'Contents'!A1" xr:uid="{00000000-0004-0000-0200-000000000000}"/>
  </hyperlinks>
  <pageMargins left="0.01" right="0.01" top="0.5" bottom="0.5" header="0" footer="0"/>
  <pageSetup orientation="landscape"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0000"/>
  </sheetPr>
  <dimension ref="A1:I29"/>
  <sheetViews>
    <sheetView zoomScaleNormal="100" workbookViewId="0"/>
  </sheetViews>
  <sheetFormatPr defaultColWidth="11.42578125" defaultRowHeight="12.95" customHeight="1" x14ac:dyDescent="0.2"/>
  <cols>
    <col min="1" max="2" width="15.7109375" bestFit="1" customWidth="1"/>
    <col min="3" max="9" width="11.7109375" bestFit="1" customWidth="1"/>
  </cols>
  <sheetData>
    <row r="1" spans="1:9" s="52" customFormat="1" ht="12.95" customHeight="1" x14ac:dyDescent="0.3">
      <c r="A1" s="57" t="s">
        <v>460</v>
      </c>
    </row>
    <row r="2" spans="1:9" ht="47.25" customHeight="1" x14ac:dyDescent="0.3">
      <c r="A2" s="46" t="s">
        <v>306</v>
      </c>
      <c r="B2" s="45"/>
      <c r="C2" s="45"/>
      <c r="D2" s="45"/>
      <c r="E2" s="45"/>
      <c r="F2" s="45"/>
      <c r="G2" s="45"/>
      <c r="H2" s="45"/>
      <c r="I2" s="45"/>
    </row>
    <row r="3" spans="1:9" ht="0" hidden="1" customHeight="1" x14ac:dyDescent="0.2"/>
    <row r="4" spans="1:9" ht="12" customHeight="1" x14ac:dyDescent="0.2">
      <c r="A4" s="5" t="s">
        <v>280</v>
      </c>
      <c r="B4" s="5" t="s">
        <v>307</v>
      </c>
      <c r="C4" s="14" t="s">
        <v>289</v>
      </c>
      <c r="D4" s="14" t="s">
        <v>290</v>
      </c>
      <c r="E4" s="14" t="s">
        <v>292</v>
      </c>
      <c r="F4" s="14" t="s">
        <v>293</v>
      </c>
      <c r="G4" s="14" t="s">
        <v>294</v>
      </c>
      <c r="H4" s="14" t="s">
        <v>295</v>
      </c>
      <c r="I4" s="14" t="s">
        <v>287</v>
      </c>
    </row>
    <row r="5" spans="1:9" ht="12" customHeight="1" x14ac:dyDescent="0.2">
      <c r="A5" s="15" t="s">
        <v>288</v>
      </c>
      <c r="B5" s="1" t="s">
        <v>308</v>
      </c>
      <c r="C5" s="17">
        <v>38</v>
      </c>
      <c r="D5" s="17">
        <v>27</v>
      </c>
      <c r="E5" s="17">
        <v>33</v>
      </c>
      <c r="F5" s="17">
        <v>16</v>
      </c>
      <c r="G5" s="17">
        <v>9</v>
      </c>
      <c r="H5" s="17">
        <v>17</v>
      </c>
      <c r="I5" s="17">
        <v>140</v>
      </c>
    </row>
    <row r="6" spans="1:9" ht="12" customHeight="1" x14ac:dyDescent="0.2">
      <c r="A6" s="23" t="s">
        <v>0</v>
      </c>
      <c r="B6" s="23" t="s">
        <v>309</v>
      </c>
      <c r="C6" s="24">
        <v>18</v>
      </c>
      <c r="D6" s="24">
        <v>4</v>
      </c>
      <c r="E6" s="24">
        <v>3</v>
      </c>
      <c r="F6" s="24">
        <v>5</v>
      </c>
      <c r="G6" s="24">
        <v>5</v>
      </c>
      <c r="H6" s="24">
        <v>53</v>
      </c>
      <c r="I6" s="24">
        <v>88</v>
      </c>
    </row>
    <row r="7" spans="1:9" ht="12" customHeight="1" x14ac:dyDescent="0.2">
      <c r="A7" s="15" t="s">
        <v>296</v>
      </c>
      <c r="B7" s="1" t="s">
        <v>308</v>
      </c>
      <c r="C7" s="17">
        <v>40</v>
      </c>
      <c r="D7" s="17">
        <v>27</v>
      </c>
      <c r="E7" s="17">
        <v>35</v>
      </c>
      <c r="F7" s="17">
        <v>16</v>
      </c>
      <c r="G7" s="17">
        <v>11</v>
      </c>
      <c r="H7" s="17">
        <v>17</v>
      </c>
      <c r="I7" s="17">
        <v>146</v>
      </c>
    </row>
    <row r="8" spans="1:9" ht="12" customHeight="1" x14ac:dyDescent="0.2">
      <c r="A8" s="23" t="s">
        <v>0</v>
      </c>
      <c r="B8" s="23" t="s">
        <v>309</v>
      </c>
      <c r="C8" s="24">
        <v>14</v>
      </c>
      <c r="D8" s="24">
        <v>4</v>
      </c>
      <c r="E8" s="24">
        <v>3</v>
      </c>
      <c r="F8" s="24">
        <v>6</v>
      </c>
      <c r="G8" s="24">
        <v>5</v>
      </c>
      <c r="H8" s="24">
        <v>53</v>
      </c>
      <c r="I8" s="24">
        <v>85</v>
      </c>
    </row>
    <row r="9" spans="1:9" ht="12" customHeight="1" x14ac:dyDescent="0.2">
      <c r="A9" s="15" t="s">
        <v>297</v>
      </c>
      <c r="B9" s="1" t="s">
        <v>308</v>
      </c>
      <c r="C9" s="17">
        <v>40</v>
      </c>
      <c r="D9" s="17">
        <v>28</v>
      </c>
      <c r="E9" s="17">
        <v>35</v>
      </c>
      <c r="F9" s="17">
        <v>16</v>
      </c>
      <c r="G9" s="17">
        <v>11</v>
      </c>
      <c r="H9" s="17">
        <v>17</v>
      </c>
      <c r="I9" s="17">
        <v>147</v>
      </c>
    </row>
    <row r="10" spans="1:9" ht="12" customHeight="1" x14ac:dyDescent="0.2">
      <c r="A10" s="23" t="s">
        <v>0</v>
      </c>
      <c r="B10" s="23" t="s">
        <v>309</v>
      </c>
      <c r="C10" s="24">
        <v>16</v>
      </c>
      <c r="D10" s="24">
        <v>4</v>
      </c>
      <c r="E10" s="24">
        <v>3</v>
      </c>
      <c r="F10" s="24">
        <v>5</v>
      </c>
      <c r="G10" s="24">
        <v>5</v>
      </c>
      <c r="H10" s="24">
        <v>53</v>
      </c>
      <c r="I10" s="24">
        <v>86</v>
      </c>
    </row>
    <row r="11" spans="1:9" ht="12" customHeight="1" x14ac:dyDescent="0.2">
      <c r="A11" s="15" t="s">
        <v>298</v>
      </c>
      <c r="B11" s="1" t="s">
        <v>308</v>
      </c>
      <c r="C11" s="17">
        <v>39</v>
      </c>
      <c r="D11" s="17">
        <v>29</v>
      </c>
      <c r="E11" s="17">
        <v>36</v>
      </c>
      <c r="F11" s="17">
        <v>16</v>
      </c>
      <c r="G11" s="17">
        <v>11</v>
      </c>
      <c r="H11" s="17">
        <v>16</v>
      </c>
      <c r="I11" s="17">
        <v>147</v>
      </c>
    </row>
    <row r="12" spans="1:9" ht="12" customHeight="1" x14ac:dyDescent="0.2">
      <c r="A12" s="23" t="s">
        <v>0</v>
      </c>
      <c r="B12" s="23" t="s">
        <v>309</v>
      </c>
      <c r="C12" s="24">
        <v>16</v>
      </c>
      <c r="D12" s="24">
        <v>4</v>
      </c>
      <c r="E12" s="24">
        <v>6</v>
      </c>
      <c r="F12" s="24">
        <v>6</v>
      </c>
      <c r="G12" s="24">
        <v>5</v>
      </c>
      <c r="H12" s="24">
        <v>54</v>
      </c>
      <c r="I12" s="24">
        <v>91</v>
      </c>
    </row>
    <row r="13" spans="1:9" ht="12" customHeight="1" x14ac:dyDescent="0.2">
      <c r="A13" s="15" t="s">
        <v>299</v>
      </c>
      <c r="B13" s="1" t="s">
        <v>308</v>
      </c>
      <c r="C13" s="17">
        <v>35</v>
      </c>
      <c r="D13" s="17">
        <v>29</v>
      </c>
      <c r="E13" s="17">
        <v>36</v>
      </c>
      <c r="F13" s="17">
        <v>16</v>
      </c>
      <c r="G13" s="17">
        <v>11</v>
      </c>
      <c r="H13" s="17">
        <v>17</v>
      </c>
      <c r="I13" s="17">
        <v>144</v>
      </c>
    </row>
    <row r="14" spans="1:9" ht="12" customHeight="1" x14ac:dyDescent="0.2">
      <c r="A14" s="23" t="s">
        <v>0</v>
      </c>
      <c r="B14" s="23" t="s">
        <v>309</v>
      </c>
      <c r="C14" s="24">
        <v>16</v>
      </c>
      <c r="D14" s="24">
        <v>4</v>
      </c>
      <c r="E14" s="24">
        <v>6</v>
      </c>
      <c r="F14" s="24">
        <v>6</v>
      </c>
      <c r="G14" s="24">
        <v>5</v>
      </c>
      <c r="H14" s="24">
        <v>53</v>
      </c>
      <c r="I14" s="24">
        <v>90</v>
      </c>
    </row>
    <row r="15" spans="1:9" ht="12" customHeight="1" x14ac:dyDescent="0.2">
      <c r="A15" s="15" t="s">
        <v>300</v>
      </c>
      <c r="B15" s="1" t="s">
        <v>308</v>
      </c>
      <c r="C15" s="17">
        <v>37</v>
      </c>
      <c r="D15" s="17">
        <v>27</v>
      </c>
      <c r="E15" s="17">
        <v>37</v>
      </c>
      <c r="F15" s="17">
        <v>16</v>
      </c>
      <c r="G15" s="17">
        <v>11</v>
      </c>
      <c r="H15" s="17">
        <v>18</v>
      </c>
      <c r="I15" s="17">
        <v>146</v>
      </c>
    </row>
    <row r="16" spans="1:9" ht="12" customHeight="1" x14ac:dyDescent="0.2">
      <c r="A16" s="23" t="s">
        <v>0</v>
      </c>
      <c r="B16" s="23" t="s">
        <v>309</v>
      </c>
      <c r="C16" s="24">
        <v>16</v>
      </c>
      <c r="D16" s="24">
        <v>5</v>
      </c>
      <c r="E16" s="24">
        <v>6</v>
      </c>
      <c r="F16" s="24">
        <v>6</v>
      </c>
      <c r="G16" s="24">
        <v>7</v>
      </c>
      <c r="H16" s="24">
        <v>51</v>
      </c>
      <c r="I16" s="24">
        <v>91</v>
      </c>
    </row>
    <row r="17" spans="1:9" ht="12" customHeight="1" x14ac:dyDescent="0.2">
      <c r="A17" s="15" t="s">
        <v>301</v>
      </c>
      <c r="B17" s="1" t="s">
        <v>308</v>
      </c>
      <c r="C17" s="17">
        <v>32</v>
      </c>
      <c r="D17" s="17">
        <v>24</v>
      </c>
      <c r="E17" s="17">
        <v>32</v>
      </c>
      <c r="F17" s="17">
        <v>16</v>
      </c>
      <c r="G17" s="17">
        <v>11</v>
      </c>
      <c r="H17" s="17">
        <v>15</v>
      </c>
      <c r="I17" s="17">
        <v>130</v>
      </c>
    </row>
    <row r="18" spans="1:9" ht="12" customHeight="1" x14ac:dyDescent="0.2">
      <c r="A18" s="23" t="s">
        <v>0</v>
      </c>
      <c r="B18" s="23" t="s">
        <v>309</v>
      </c>
      <c r="C18" s="24">
        <v>16</v>
      </c>
      <c r="D18" s="24">
        <v>3</v>
      </c>
      <c r="E18" s="24">
        <v>6</v>
      </c>
      <c r="F18" s="24">
        <v>7</v>
      </c>
      <c r="G18" s="24">
        <v>7</v>
      </c>
      <c r="H18" s="24">
        <v>51</v>
      </c>
      <c r="I18" s="24">
        <v>90</v>
      </c>
    </row>
    <row r="19" spans="1:9" ht="12" customHeight="1" x14ac:dyDescent="0.2">
      <c r="A19" s="15" t="s">
        <v>302</v>
      </c>
      <c r="B19" s="1" t="s">
        <v>308</v>
      </c>
      <c r="C19" s="17">
        <v>32</v>
      </c>
      <c r="D19" s="17">
        <v>22</v>
      </c>
      <c r="E19" s="17">
        <v>33</v>
      </c>
      <c r="F19" s="17">
        <v>16</v>
      </c>
      <c r="G19" s="17">
        <v>11</v>
      </c>
      <c r="H19" s="17">
        <v>15</v>
      </c>
      <c r="I19" s="17">
        <v>129</v>
      </c>
    </row>
    <row r="20" spans="1:9" ht="12" customHeight="1" x14ac:dyDescent="0.2">
      <c r="A20" s="23" t="s">
        <v>0</v>
      </c>
      <c r="B20" s="23" t="s">
        <v>309</v>
      </c>
      <c r="C20" s="24">
        <v>15</v>
      </c>
      <c r="D20" s="24">
        <v>4</v>
      </c>
      <c r="E20" s="24">
        <v>6</v>
      </c>
      <c r="F20" s="24">
        <v>6</v>
      </c>
      <c r="G20" s="24">
        <v>7</v>
      </c>
      <c r="H20" s="24">
        <v>51</v>
      </c>
      <c r="I20" s="24">
        <v>89</v>
      </c>
    </row>
    <row r="21" spans="1:9" ht="12" customHeight="1" x14ac:dyDescent="0.2">
      <c r="A21" s="15" t="s">
        <v>303</v>
      </c>
      <c r="B21" s="1" t="s">
        <v>308</v>
      </c>
      <c r="C21" s="17">
        <v>33</v>
      </c>
      <c r="D21" s="17">
        <v>23</v>
      </c>
      <c r="E21" s="17">
        <v>34</v>
      </c>
      <c r="F21" s="17">
        <v>16</v>
      </c>
      <c r="G21" s="17">
        <v>10</v>
      </c>
      <c r="H21" s="17">
        <v>15</v>
      </c>
      <c r="I21" s="17">
        <v>131</v>
      </c>
    </row>
    <row r="22" spans="1:9" ht="12" customHeight="1" x14ac:dyDescent="0.2">
      <c r="A22" s="23" t="s">
        <v>0</v>
      </c>
      <c r="B22" s="23" t="s">
        <v>309</v>
      </c>
      <c r="C22" s="24">
        <v>16</v>
      </c>
      <c r="D22" s="24">
        <v>4</v>
      </c>
      <c r="E22" s="24">
        <v>3</v>
      </c>
      <c r="F22" s="24">
        <v>5</v>
      </c>
      <c r="G22" s="24">
        <v>6</v>
      </c>
      <c r="H22" s="24">
        <v>50</v>
      </c>
      <c r="I22" s="24">
        <v>84</v>
      </c>
    </row>
    <row r="23" spans="1:9" ht="12" customHeight="1" x14ac:dyDescent="0.2">
      <c r="A23" s="15" t="s">
        <v>304</v>
      </c>
      <c r="B23" s="1" t="s">
        <v>308</v>
      </c>
      <c r="C23" s="17">
        <v>37</v>
      </c>
      <c r="D23" s="17">
        <v>26</v>
      </c>
      <c r="E23" s="17">
        <v>37</v>
      </c>
      <c r="F23" s="17">
        <v>16</v>
      </c>
      <c r="G23" s="17">
        <v>11</v>
      </c>
      <c r="H23" s="17">
        <v>17</v>
      </c>
      <c r="I23" s="17">
        <v>144</v>
      </c>
    </row>
    <row r="24" spans="1:9" ht="12" customHeight="1" x14ac:dyDescent="0.2">
      <c r="A24" s="23" t="s">
        <v>0</v>
      </c>
      <c r="B24" s="23" t="s">
        <v>309</v>
      </c>
      <c r="C24" s="24">
        <v>16</v>
      </c>
      <c r="D24" s="24">
        <v>4</v>
      </c>
      <c r="E24" s="24">
        <v>6</v>
      </c>
      <c r="F24" s="24">
        <v>4</v>
      </c>
      <c r="G24" s="24">
        <v>7</v>
      </c>
      <c r="H24" s="24">
        <v>49</v>
      </c>
      <c r="I24" s="24">
        <v>86</v>
      </c>
    </row>
    <row r="25" spans="1:9" ht="12" hidden="1" customHeight="1" x14ac:dyDescent="0.2"/>
    <row r="26" spans="1:9" ht="12" customHeight="1" x14ac:dyDescent="0.2">
      <c r="A26" s="44" t="s">
        <v>48</v>
      </c>
      <c r="B26" s="45"/>
      <c r="C26" s="45"/>
      <c r="D26" s="45"/>
      <c r="E26" s="45"/>
      <c r="F26" s="45"/>
      <c r="G26" s="45"/>
      <c r="H26" s="45"/>
      <c r="I26" s="45"/>
    </row>
    <row r="27" spans="1:9" ht="12" customHeight="1" x14ac:dyDescent="0.2"/>
    <row r="28" spans="1:9" ht="12" customHeight="1" x14ac:dyDescent="0.2">
      <c r="A28" s="22" t="s">
        <v>305</v>
      </c>
    </row>
    <row r="29" spans="1:9" ht="12" customHeight="1" x14ac:dyDescent="0.2"/>
  </sheetData>
  <mergeCells count="2">
    <mergeCell ref="A2:I2"/>
    <mergeCell ref="A26:I26"/>
  </mergeCells>
  <hyperlinks>
    <hyperlink ref="A28" location="'Contents'!A1" display="#'Contents'!A1" xr:uid="{00000000-0004-0000-0300-000000000000}"/>
  </hyperlinks>
  <pageMargins left="0.01" right="0.01" top="0.5" bottom="0.5" header="0" footer="0"/>
  <pageSetup orientation="landscape"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0000"/>
  </sheetPr>
  <dimension ref="A1:H29"/>
  <sheetViews>
    <sheetView zoomScaleNormal="100" workbookViewId="0"/>
  </sheetViews>
  <sheetFormatPr defaultColWidth="11.42578125" defaultRowHeight="12.95" customHeight="1" x14ac:dyDescent="0.2"/>
  <cols>
    <col min="1" max="2" width="15.7109375" bestFit="1" customWidth="1"/>
    <col min="3" max="8" width="11.7109375" bestFit="1" customWidth="1"/>
  </cols>
  <sheetData>
    <row r="1" spans="1:8" s="52" customFormat="1" ht="12.95" customHeight="1" x14ac:dyDescent="0.3">
      <c r="A1" s="57" t="s">
        <v>460</v>
      </c>
    </row>
    <row r="2" spans="1:8" ht="47.25" customHeight="1" x14ac:dyDescent="0.3">
      <c r="A2" s="46" t="s">
        <v>310</v>
      </c>
      <c r="B2" s="45"/>
      <c r="C2" s="45"/>
      <c r="D2" s="45"/>
      <c r="E2" s="45"/>
      <c r="F2" s="45"/>
      <c r="G2" s="45"/>
      <c r="H2" s="45"/>
    </row>
    <row r="3" spans="1:8" ht="0" hidden="1" customHeight="1" x14ac:dyDescent="0.2"/>
    <row r="4" spans="1:8" ht="24" customHeight="1" x14ac:dyDescent="0.2">
      <c r="A4" s="5" t="s">
        <v>280</v>
      </c>
      <c r="B4" s="5" t="s">
        <v>307</v>
      </c>
      <c r="C4" s="12" t="s">
        <v>282</v>
      </c>
      <c r="D4" s="12" t="s">
        <v>283</v>
      </c>
      <c r="E4" s="12" t="s">
        <v>284</v>
      </c>
      <c r="F4" s="13" t="s">
        <v>285</v>
      </c>
      <c r="G4" s="12" t="s">
        <v>286</v>
      </c>
      <c r="H4" s="14" t="s">
        <v>287</v>
      </c>
    </row>
    <row r="5" spans="1:8" ht="12" customHeight="1" x14ac:dyDescent="0.2">
      <c r="A5" s="15" t="s">
        <v>288</v>
      </c>
      <c r="B5" s="1" t="s">
        <v>308</v>
      </c>
      <c r="C5" s="17">
        <v>16</v>
      </c>
      <c r="D5" s="17">
        <v>33</v>
      </c>
      <c r="E5" s="17">
        <v>36</v>
      </c>
      <c r="F5" s="17">
        <v>22</v>
      </c>
      <c r="G5" s="17">
        <v>33</v>
      </c>
      <c r="H5" s="17">
        <v>140</v>
      </c>
    </row>
    <row r="6" spans="1:8" ht="12" customHeight="1" x14ac:dyDescent="0.2">
      <c r="A6" s="23" t="s">
        <v>0</v>
      </c>
      <c r="B6" s="23" t="s">
        <v>309</v>
      </c>
      <c r="C6" s="24">
        <v>9</v>
      </c>
      <c r="D6" s="24">
        <v>10</v>
      </c>
      <c r="E6" s="24">
        <v>11</v>
      </c>
      <c r="F6" s="24">
        <v>9</v>
      </c>
      <c r="G6" s="24">
        <v>49</v>
      </c>
      <c r="H6" s="24">
        <v>88</v>
      </c>
    </row>
    <row r="7" spans="1:8" ht="12" customHeight="1" x14ac:dyDescent="0.2">
      <c r="A7" s="15" t="s">
        <v>296</v>
      </c>
      <c r="B7" s="1" t="s">
        <v>308</v>
      </c>
      <c r="C7" s="17">
        <v>18</v>
      </c>
      <c r="D7" s="17">
        <v>36</v>
      </c>
      <c r="E7" s="17">
        <v>36</v>
      </c>
      <c r="F7" s="17">
        <v>22</v>
      </c>
      <c r="G7" s="17">
        <v>34</v>
      </c>
      <c r="H7" s="17">
        <v>146</v>
      </c>
    </row>
    <row r="8" spans="1:8" ht="12" customHeight="1" x14ac:dyDescent="0.2">
      <c r="A8" s="23" t="s">
        <v>0</v>
      </c>
      <c r="B8" s="23" t="s">
        <v>309</v>
      </c>
      <c r="C8" s="24">
        <v>7</v>
      </c>
      <c r="D8" s="24">
        <v>8</v>
      </c>
      <c r="E8" s="24">
        <v>11</v>
      </c>
      <c r="F8" s="24">
        <v>9</v>
      </c>
      <c r="G8" s="24">
        <v>50</v>
      </c>
      <c r="H8" s="24">
        <v>85</v>
      </c>
    </row>
    <row r="9" spans="1:8" ht="12" customHeight="1" x14ac:dyDescent="0.2">
      <c r="A9" s="15" t="s">
        <v>297</v>
      </c>
      <c r="B9" s="1" t="s">
        <v>308</v>
      </c>
      <c r="C9" s="17">
        <v>18</v>
      </c>
      <c r="D9" s="17">
        <v>36</v>
      </c>
      <c r="E9" s="17">
        <v>37</v>
      </c>
      <c r="F9" s="17">
        <v>22</v>
      </c>
      <c r="G9" s="17">
        <v>34</v>
      </c>
      <c r="H9" s="17">
        <v>147</v>
      </c>
    </row>
    <row r="10" spans="1:8" ht="12" customHeight="1" x14ac:dyDescent="0.2">
      <c r="A10" s="23" t="s">
        <v>0</v>
      </c>
      <c r="B10" s="23" t="s">
        <v>309</v>
      </c>
      <c r="C10" s="24">
        <v>8</v>
      </c>
      <c r="D10" s="24">
        <v>9</v>
      </c>
      <c r="E10" s="24">
        <v>11</v>
      </c>
      <c r="F10" s="24">
        <v>9</v>
      </c>
      <c r="G10" s="24">
        <v>49</v>
      </c>
      <c r="H10" s="24">
        <v>86</v>
      </c>
    </row>
    <row r="11" spans="1:8" ht="12" customHeight="1" x14ac:dyDescent="0.2">
      <c r="A11" s="15" t="s">
        <v>298</v>
      </c>
      <c r="B11" s="1" t="s">
        <v>308</v>
      </c>
      <c r="C11" s="17">
        <v>18</v>
      </c>
      <c r="D11" s="17">
        <v>39</v>
      </c>
      <c r="E11" s="17">
        <v>37</v>
      </c>
      <c r="F11" s="17">
        <v>22</v>
      </c>
      <c r="G11" s="17">
        <v>31</v>
      </c>
      <c r="H11" s="17">
        <v>147</v>
      </c>
    </row>
    <row r="12" spans="1:8" ht="12" customHeight="1" x14ac:dyDescent="0.2">
      <c r="A12" s="23" t="s">
        <v>0</v>
      </c>
      <c r="B12" s="23" t="s">
        <v>309</v>
      </c>
      <c r="C12" s="24">
        <v>8</v>
      </c>
      <c r="D12" s="24">
        <v>9</v>
      </c>
      <c r="E12" s="24">
        <v>13</v>
      </c>
      <c r="F12" s="24">
        <v>10</v>
      </c>
      <c r="G12" s="24">
        <v>51</v>
      </c>
      <c r="H12" s="24">
        <v>91</v>
      </c>
    </row>
    <row r="13" spans="1:8" ht="12" customHeight="1" x14ac:dyDescent="0.2">
      <c r="A13" s="15" t="s">
        <v>299</v>
      </c>
      <c r="B13" s="1" t="s">
        <v>308</v>
      </c>
      <c r="C13" s="17">
        <v>16</v>
      </c>
      <c r="D13" s="17">
        <v>37</v>
      </c>
      <c r="E13" s="17">
        <v>36</v>
      </c>
      <c r="F13" s="17">
        <v>23</v>
      </c>
      <c r="G13" s="17">
        <v>32</v>
      </c>
      <c r="H13" s="17">
        <v>144</v>
      </c>
    </row>
    <row r="14" spans="1:8" ht="12" customHeight="1" x14ac:dyDescent="0.2">
      <c r="A14" s="23" t="s">
        <v>0</v>
      </c>
      <c r="B14" s="23" t="s">
        <v>309</v>
      </c>
      <c r="C14" s="24">
        <v>9</v>
      </c>
      <c r="D14" s="24">
        <v>9</v>
      </c>
      <c r="E14" s="24">
        <v>13</v>
      </c>
      <c r="F14" s="24">
        <v>9</v>
      </c>
      <c r="G14" s="24">
        <v>50</v>
      </c>
      <c r="H14" s="24">
        <v>90</v>
      </c>
    </row>
    <row r="15" spans="1:8" ht="12" customHeight="1" x14ac:dyDescent="0.2">
      <c r="A15" s="15" t="s">
        <v>300</v>
      </c>
      <c r="B15" s="1" t="s">
        <v>308</v>
      </c>
      <c r="C15" s="17">
        <v>16</v>
      </c>
      <c r="D15" s="17">
        <v>38</v>
      </c>
      <c r="E15" s="17">
        <v>36</v>
      </c>
      <c r="F15" s="17">
        <v>23</v>
      </c>
      <c r="G15" s="17">
        <v>33</v>
      </c>
      <c r="H15" s="17">
        <v>146</v>
      </c>
    </row>
    <row r="16" spans="1:8" ht="12" customHeight="1" x14ac:dyDescent="0.2">
      <c r="A16" s="23" t="s">
        <v>0</v>
      </c>
      <c r="B16" s="23" t="s">
        <v>309</v>
      </c>
      <c r="C16" s="24">
        <v>12</v>
      </c>
      <c r="D16" s="24">
        <v>11</v>
      </c>
      <c r="E16" s="24">
        <v>11</v>
      </c>
      <c r="F16" s="24">
        <v>9</v>
      </c>
      <c r="G16" s="24">
        <v>48</v>
      </c>
      <c r="H16" s="24">
        <v>91</v>
      </c>
    </row>
    <row r="17" spans="1:8" ht="12" customHeight="1" x14ac:dyDescent="0.2">
      <c r="A17" s="15" t="s">
        <v>301</v>
      </c>
      <c r="B17" s="1" t="s">
        <v>308</v>
      </c>
      <c r="C17" s="17">
        <v>18</v>
      </c>
      <c r="D17" s="17">
        <v>35</v>
      </c>
      <c r="E17" s="17">
        <v>30</v>
      </c>
      <c r="F17" s="17">
        <v>18</v>
      </c>
      <c r="G17" s="17">
        <v>29</v>
      </c>
      <c r="H17" s="17">
        <v>130</v>
      </c>
    </row>
    <row r="18" spans="1:8" ht="12" customHeight="1" x14ac:dyDescent="0.2">
      <c r="A18" s="23" t="s">
        <v>0</v>
      </c>
      <c r="B18" s="23" t="s">
        <v>309</v>
      </c>
      <c r="C18" s="24">
        <v>11</v>
      </c>
      <c r="D18" s="24">
        <v>10</v>
      </c>
      <c r="E18" s="24">
        <v>11</v>
      </c>
      <c r="F18" s="24">
        <v>9</v>
      </c>
      <c r="G18" s="24">
        <v>49</v>
      </c>
      <c r="H18" s="24">
        <v>90</v>
      </c>
    </row>
    <row r="19" spans="1:8" ht="12" customHeight="1" x14ac:dyDescent="0.2">
      <c r="A19" s="15" t="s">
        <v>302</v>
      </c>
      <c r="B19" s="1" t="s">
        <v>308</v>
      </c>
      <c r="C19" s="17">
        <v>18</v>
      </c>
      <c r="D19" s="17">
        <v>32</v>
      </c>
      <c r="E19" s="17">
        <v>30</v>
      </c>
      <c r="F19" s="17">
        <v>20</v>
      </c>
      <c r="G19" s="17">
        <v>29</v>
      </c>
      <c r="H19" s="17">
        <v>129</v>
      </c>
    </row>
    <row r="20" spans="1:8" ht="12" customHeight="1" x14ac:dyDescent="0.2">
      <c r="A20" s="23" t="s">
        <v>0</v>
      </c>
      <c r="B20" s="23" t="s">
        <v>309</v>
      </c>
      <c r="C20" s="24">
        <v>11</v>
      </c>
      <c r="D20" s="24">
        <v>11</v>
      </c>
      <c r="E20" s="24">
        <v>11</v>
      </c>
      <c r="F20" s="24">
        <v>9</v>
      </c>
      <c r="G20" s="24">
        <v>47</v>
      </c>
      <c r="H20" s="24">
        <v>89</v>
      </c>
    </row>
    <row r="21" spans="1:8" ht="12" customHeight="1" x14ac:dyDescent="0.2">
      <c r="A21" s="15" t="s">
        <v>303</v>
      </c>
      <c r="B21" s="1" t="s">
        <v>308</v>
      </c>
      <c r="C21" s="17">
        <v>17</v>
      </c>
      <c r="D21" s="17">
        <v>34</v>
      </c>
      <c r="E21" s="17">
        <v>31</v>
      </c>
      <c r="F21" s="17">
        <v>21</v>
      </c>
      <c r="G21" s="17">
        <v>28</v>
      </c>
      <c r="H21" s="17">
        <v>131</v>
      </c>
    </row>
    <row r="22" spans="1:8" ht="12" customHeight="1" x14ac:dyDescent="0.2">
      <c r="A22" s="23" t="s">
        <v>0</v>
      </c>
      <c r="B22" s="23" t="s">
        <v>309</v>
      </c>
      <c r="C22" s="24">
        <v>9</v>
      </c>
      <c r="D22" s="24">
        <v>12</v>
      </c>
      <c r="E22" s="24">
        <v>10</v>
      </c>
      <c r="F22" s="24">
        <v>8</v>
      </c>
      <c r="G22" s="24">
        <v>45</v>
      </c>
      <c r="H22" s="24">
        <v>84</v>
      </c>
    </row>
    <row r="23" spans="1:8" ht="12" customHeight="1" x14ac:dyDescent="0.2">
      <c r="A23" s="15" t="s">
        <v>304</v>
      </c>
      <c r="B23" s="1" t="s">
        <v>308</v>
      </c>
      <c r="C23" s="17">
        <v>17</v>
      </c>
      <c r="D23" s="17">
        <v>38</v>
      </c>
      <c r="E23" s="17">
        <v>35</v>
      </c>
      <c r="F23" s="17">
        <v>23</v>
      </c>
      <c r="G23" s="17">
        <v>31</v>
      </c>
      <c r="H23" s="17">
        <v>144</v>
      </c>
    </row>
    <row r="24" spans="1:8" ht="12" customHeight="1" x14ac:dyDescent="0.2">
      <c r="A24" s="23" t="s">
        <v>0</v>
      </c>
      <c r="B24" s="23" t="s">
        <v>309</v>
      </c>
      <c r="C24" s="24">
        <v>10</v>
      </c>
      <c r="D24" s="24">
        <v>12</v>
      </c>
      <c r="E24" s="24">
        <v>10</v>
      </c>
      <c r="F24" s="24">
        <v>8</v>
      </c>
      <c r="G24" s="24">
        <v>46</v>
      </c>
      <c r="H24" s="24">
        <v>86</v>
      </c>
    </row>
    <row r="25" spans="1:8" ht="12" hidden="1" customHeight="1" x14ac:dyDescent="0.2"/>
    <row r="26" spans="1:8" ht="12" customHeight="1" x14ac:dyDescent="0.2">
      <c r="A26" s="44" t="s">
        <v>48</v>
      </c>
      <c r="B26" s="45"/>
      <c r="C26" s="45"/>
      <c r="D26" s="45"/>
      <c r="E26" s="45"/>
      <c r="F26" s="45"/>
      <c r="G26" s="45"/>
      <c r="H26" s="45"/>
    </row>
    <row r="27" spans="1:8" ht="12" customHeight="1" x14ac:dyDescent="0.2"/>
    <row r="28" spans="1:8" ht="12" customHeight="1" x14ac:dyDescent="0.2">
      <c r="A28" s="22" t="s">
        <v>305</v>
      </c>
    </row>
    <row r="29" spans="1:8" ht="12" customHeight="1" x14ac:dyDescent="0.2"/>
  </sheetData>
  <mergeCells count="2">
    <mergeCell ref="A2:H2"/>
    <mergeCell ref="A26:H26"/>
  </mergeCells>
  <hyperlinks>
    <hyperlink ref="A28" location="'Contents'!A1" display="#'Contents'!A1" xr:uid="{00000000-0004-0000-0400-000000000000}"/>
  </hyperlinks>
  <pageMargins left="0.01" right="0.01" top="0.5" bottom="0.5" header="0" footer="0"/>
  <pageSetup orientation="landscape"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0000"/>
  </sheetPr>
  <dimension ref="A1:I32"/>
  <sheetViews>
    <sheetView zoomScaleNormal="100" workbookViewId="0"/>
  </sheetViews>
  <sheetFormatPr defaultColWidth="11.42578125" defaultRowHeight="12.95" customHeight="1" x14ac:dyDescent="0.2"/>
  <cols>
    <col min="1" max="2" width="15.7109375" bestFit="1" customWidth="1"/>
    <col min="3" max="9" width="11.7109375" bestFit="1" customWidth="1"/>
  </cols>
  <sheetData>
    <row r="1" spans="1:9" s="52" customFormat="1" ht="12.95" customHeight="1" x14ac:dyDescent="0.3">
      <c r="A1" s="57" t="s">
        <v>460</v>
      </c>
    </row>
    <row r="2" spans="1:9" ht="47.25" customHeight="1" x14ac:dyDescent="0.3">
      <c r="A2" s="46" t="s">
        <v>311</v>
      </c>
      <c r="B2" s="45"/>
      <c r="C2" s="45"/>
      <c r="D2" s="45"/>
      <c r="E2" s="45"/>
      <c r="F2" s="45"/>
      <c r="G2" s="45"/>
      <c r="H2" s="45"/>
      <c r="I2" s="45"/>
    </row>
    <row r="3" spans="1:9" ht="0" hidden="1" customHeight="1" x14ac:dyDescent="0.2"/>
    <row r="4" spans="1:9" ht="12" customHeight="1" x14ac:dyDescent="0.2">
      <c r="A4" s="5" t="s">
        <v>280</v>
      </c>
      <c r="B4" s="5" t="s">
        <v>307</v>
      </c>
      <c r="C4" s="14" t="s">
        <v>289</v>
      </c>
      <c r="D4" s="14" t="s">
        <v>290</v>
      </c>
      <c r="E4" s="14" t="s">
        <v>292</v>
      </c>
      <c r="F4" s="14" t="s">
        <v>293</v>
      </c>
      <c r="G4" s="14" t="s">
        <v>294</v>
      </c>
      <c r="H4" s="14" t="s">
        <v>295</v>
      </c>
      <c r="I4" s="14" t="s">
        <v>287</v>
      </c>
    </row>
    <row r="5" spans="1:9" ht="12" customHeight="1" x14ac:dyDescent="0.2">
      <c r="A5" s="15" t="s">
        <v>288</v>
      </c>
      <c r="B5" s="1" t="s">
        <v>308</v>
      </c>
      <c r="C5" s="17">
        <v>68044</v>
      </c>
      <c r="D5" s="17">
        <v>18275</v>
      </c>
      <c r="E5" s="17">
        <v>80695</v>
      </c>
      <c r="F5" s="17">
        <v>45542</v>
      </c>
      <c r="G5" s="17">
        <v>13031</v>
      </c>
      <c r="H5" s="17">
        <v>43064</v>
      </c>
      <c r="I5" s="17">
        <v>268651</v>
      </c>
    </row>
    <row r="6" spans="1:9" ht="12" customHeight="1" x14ac:dyDescent="0.2">
      <c r="A6" s="23" t="s">
        <v>0</v>
      </c>
      <c r="B6" s="23" t="s">
        <v>309</v>
      </c>
      <c r="C6" s="24">
        <v>9661</v>
      </c>
      <c r="D6" s="24">
        <v>644</v>
      </c>
      <c r="E6" s="24">
        <v>15274</v>
      </c>
      <c r="F6" s="24">
        <v>6441</v>
      </c>
      <c r="G6" s="24">
        <v>1496</v>
      </c>
      <c r="H6" s="24">
        <v>41674</v>
      </c>
      <c r="I6" s="24">
        <v>75190</v>
      </c>
    </row>
    <row r="7" spans="1:9" ht="12" customHeight="1" x14ac:dyDescent="0.2">
      <c r="A7" s="15" t="s">
        <v>296</v>
      </c>
      <c r="B7" s="1" t="s">
        <v>308</v>
      </c>
      <c r="C7" s="17">
        <v>70284</v>
      </c>
      <c r="D7" s="17">
        <v>19257</v>
      </c>
      <c r="E7" s="17">
        <v>97353</v>
      </c>
      <c r="F7" s="17">
        <v>45746</v>
      </c>
      <c r="G7" s="17">
        <v>13756</v>
      </c>
      <c r="H7" s="17">
        <v>44064</v>
      </c>
      <c r="I7" s="17">
        <v>290460</v>
      </c>
    </row>
    <row r="8" spans="1:9" ht="12" customHeight="1" x14ac:dyDescent="0.2">
      <c r="A8" s="23" t="s">
        <v>0</v>
      </c>
      <c r="B8" s="23" t="s">
        <v>309</v>
      </c>
      <c r="C8" s="24">
        <v>5919</v>
      </c>
      <c r="D8" s="24">
        <v>906</v>
      </c>
      <c r="E8" s="24">
        <v>14944</v>
      </c>
      <c r="F8" s="24">
        <v>6965</v>
      </c>
      <c r="G8" s="24">
        <v>1358</v>
      </c>
      <c r="H8" s="24">
        <v>40158</v>
      </c>
      <c r="I8" s="24">
        <v>70250</v>
      </c>
    </row>
    <row r="9" spans="1:9" ht="12" customHeight="1" x14ac:dyDescent="0.2">
      <c r="A9" s="15" t="s">
        <v>297</v>
      </c>
      <c r="B9" s="1" t="s">
        <v>308</v>
      </c>
      <c r="C9" s="17">
        <v>76210</v>
      </c>
      <c r="D9" s="17">
        <v>20835</v>
      </c>
      <c r="E9" s="17">
        <v>92982</v>
      </c>
      <c r="F9" s="17">
        <v>45190</v>
      </c>
      <c r="G9" s="17">
        <v>14639</v>
      </c>
      <c r="H9" s="17">
        <v>43336</v>
      </c>
      <c r="I9" s="17">
        <v>293192</v>
      </c>
    </row>
    <row r="10" spans="1:9" ht="12" customHeight="1" x14ac:dyDescent="0.2">
      <c r="A10" s="23" t="s">
        <v>0</v>
      </c>
      <c r="B10" s="23" t="s">
        <v>309</v>
      </c>
      <c r="C10" s="24">
        <v>6626</v>
      </c>
      <c r="D10" s="24">
        <v>950</v>
      </c>
      <c r="E10" s="24">
        <v>14903</v>
      </c>
      <c r="F10" s="24">
        <v>5417</v>
      </c>
      <c r="G10" s="24">
        <v>1492</v>
      </c>
      <c r="H10" s="24">
        <v>39743</v>
      </c>
      <c r="I10" s="24">
        <v>69131</v>
      </c>
    </row>
    <row r="11" spans="1:9" ht="12" customHeight="1" x14ac:dyDescent="0.2">
      <c r="A11" s="15" t="s">
        <v>298</v>
      </c>
      <c r="B11" s="1" t="s">
        <v>308</v>
      </c>
      <c r="C11" s="17">
        <v>78940</v>
      </c>
      <c r="D11" s="17">
        <v>20986</v>
      </c>
      <c r="E11" s="17">
        <v>91264</v>
      </c>
      <c r="F11" s="17">
        <v>45135</v>
      </c>
      <c r="G11" s="17">
        <v>15352</v>
      </c>
      <c r="H11" s="17">
        <v>43335</v>
      </c>
      <c r="I11" s="17">
        <v>295012</v>
      </c>
    </row>
    <row r="12" spans="1:9" ht="12" customHeight="1" x14ac:dyDescent="0.2">
      <c r="A12" s="23" t="s">
        <v>0</v>
      </c>
      <c r="B12" s="23" t="s">
        <v>309</v>
      </c>
      <c r="C12" s="24">
        <v>6522</v>
      </c>
      <c r="D12" s="24">
        <v>1038</v>
      </c>
      <c r="E12" s="24">
        <v>14832</v>
      </c>
      <c r="F12" s="24">
        <v>7912</v>
      </c>
      <c r="G12" s="24">
        <v>1493</v>
      </c>
      <c r="H12" s="24">
        <v>39707</v>
      </c>
      <c r="I12" s="24">
        <v>71504</v>
      </c>
    </row>
    <row r="13" spans="1:9" ht="12" customHeight="1" x14ac:dyDescent="0.2">
      <c r="A13" s="15" t="s">
        <v>299</v>
      </c>
      <c r="B13" s="1" t="s">
        <v>308</v>
      </c>
      <c r="C13" s="17">
        <v>74274</v>
      </c>
      <c r="D13" s="17">
        <v>21416</v>
      </c>
      <c r="E13" s="17">
        <v>88680</v>
      </c>
      <c r="F13" s="17">
        <v>44915</v>
      </c>
      <c r="G13" s="17">
        <v>15848</v>
      </c>
      <c r="H13" s="17">
        <v>43846</v>
      </c>
      <c r="I13" s="17">
        <v>288979</v>
      </c>
    </row>
    <row r="14" spans="1:9" ht="12" customHeight="1" x14ac:dyDescent="0.2">
      <c r="A14" s="23" t="s">
        <v>0</v>
      </c>
      <c r="B14" s="23" t="s">
        <v>309</v>
      </c>
      <c r="C14" s="24">
        <v>6831</v>
      </c>
      <c r="D14" s="24">
        <v>1134</v>
      </c>
      <c r="E14" s="24">
        <v>14818</v>
      </c>
      <c r="F14" s="24">
        <v>4100</v>
      </c>
      <c r="G14" s="24">
        <v>1578</v>
      </c>
      <c r="H14" s="24">
        <v>39473</v>
      </c>
      <c r="I14" s="24">
        <v>67934</v>
      </c>
    </row>
    <row r="15" spans="1:9" ht="12" customHeight="1" x14ac:dyDescent="0.2">
      <c r="A15" s="15" t="s">
        <v>300</v>
      </c>
      <c r="B15" s="1" t="s">
        <v>308</v>
      </c>
      <c r="C15" s="17">
        <v>80102</v>
      </c>
      <c r="D15" s="17">
        <v>21928</v>
      </c>
      <c r="E15" s="17">
        <v>97524</v>
      </c>
      <c r="F15" s="17">
        <v>44496</v>
      </c>
      <c r="G15" s="17">
        <v>16133</v>
      </c>
      <c r="H15" s="17">
        <v>45867</v>
      </c>
      <c r="I15" s="17">
        <v>306050</v>
      </c>
    </row>
    <row r="16" spans="1:9" ht="12" customHeight="1" x14ac:dyDescent="0.2">
      <c r="A16" s="23" t="s">
        <v>0</v>
      </c>
      <c r="B16" s="23" t="s">
        <v>309</v>
      </c>
      <c r="C16" s="24">
        <v>7665</v>
      </c>
      <c r="D16" s="24">
        <v>1216</v>
      </c>
      <c r="E16" s="24">
        <v>14681</v>
      </c>
      <c r="F16" s="24">
        <v>497</v>
      </c>
      <c r="G16" s="24">
        <v>1445</v>
      </c>
      <c r="H16" s="24">
        <v>37357</v>
      </c>
      <c r="I16" s="24">
        <v>62861</v>
      </c>
    </row>
    <row r="17" spans="1:9" ht="12" customHeight="1" x14ac:dyDescent="0.2">
      <c r="A17" s="15" t="s">
        <v>301</v>
      </c>
      <c r="B17" s="1" t="s">
        <v>308</v>
      </c>
      <c r="C17" s="17">
        <v>75011</v>
      </c>
      <c r="D17" s="17">
        <v>21121</v>
      </c>
      <c r="E17" s="17">
        <v>82288</v>
      </c>
      <c r="F17" s="17">
        <v>44191</v>
      </c>
      <c r="G17" s="17">
        <v>16299</v>
      </c>
      <c r="H17" s="17">
        <v>44137</v>
      </c>
      <c r="I17" s="17">
        <v>283047</v>
      </c>
    </row>
    <row r="18" spans="1:9" ht="12" customHeight="1" x14ac:dyDescent="0.2">
      <c r="A18" s="23" t="s">
        <v>0</v>
      </c>
      <c r="B18" s="23" t="s">
        <v>309</v>
      </c>
      <c r="C18" s="24">
        <v>7638</v>
      </c>
      <c r="D18" s="24">
        <v>575</v>
      </c>
      <c r="E18" s="24">
        <v>14598</v>
      </c>
      <c r="F18" s="24">
        <v>2324</v>
      </c>
      <c r="G18" s="24">
        <v>1942</v>
      </c>
      <c r="H18" s="24">
        <v>37123</v>
      </c>
      <c r="I18" s="24">
        <v>64200</v>
      </c>
    </row>
    <row r="19" spans="1:9" ht="12" customHeight="1" x14ac:dyDescent="0.2">
      <c r="A19" s="15" t="s">
        <v>302</v>
      </c>
      <c r="B19" s="1" t="s">
        <v>308</v>
      </c>
      <c r="C19" s="17">
        <v>74319</v>
      </c>
      <c r="D19" s="17">
        <v>17600</v>
      </c>
      <c r="E19" s="17">
        <v>85196</v>
      </c>
      <c r="F19" s="17">
        <v>44474</v>
      </c>
      <c r="G19" s="17">
        <v>16432</v>
      </c>
      <c r="H19" s="17">
        <v>44114</v>
      </c>
      <c r="I19" s="17">
        <v>282135</v>
      </c>
    </row>
    <row r="20" spans="1:9" ht="12" customHeight="1" x14ac:dyDescent="0.2">
      <c r="A20" s="23" t="s">
        <v>0</v>
      </c>
      <c r="B20" s="23" t="s">
        <v>309</v>
      </c>
      <c r="C20" s="24">
        <v>8367</v>
      </c>
      <c r="D20" s="24">
        <v>1416</v>
      </c>
      <c r="E20" s="24">
        <v>14917</v>
      </c>
      <c r="F20" s="24">
        <v>4488</v>
      </c>
      <c r="G20" s="24">
        <v>1776</v>
      </c>
      <c r="H20" s="24">
        <v>38916</v>
      </c>
      <c r="I20" s="24">
        <v>69880</v>
      </c>
    </row>
    <row r="21" spans="1:9" ht="12" customHeight="1" x14ac:dyDescent="0.2">
      <c r="A21" s="15" t="s">
        <v>303</v>
      </c>
      <c r="B21" s="1" t="s">
        <v>308</v>
      </c>
      <c r="C21" s="17">
        <v>73281</v>
      </c>
      <c r="D21" s="17">
        <v>20611</v>
      </c>
      <c r="E21" s="17">
        <v>84729</v>
      </c>
      <c r="F21" s="17">
        <v>41331</v>
      </c>
      <c r="G21" s="17">
        <v>16310</v>
      </c>
      <c r="H21" s="17">
        <v>47032</v>
      </c>
      <c r="I21" s="17">
        <v>283294</v>
      </c>
    </row>
    <row r="22" spans="1:9" ht="12" customHeight="1" x14ac:dyDescent="0.2">
      <c r="A22" s="23" t="s">
        <v>0</v>
      </c>
      <c r="B22" s="23" t="s">
        <v>309</v>
      </c>
      <c r="C22" s="24">
        <v>8455</v>
      </c>
      <c r="D22" s="24">
        <v>1187</v>
      </c>
      <c r="E22" s="24">
        <v>12199</v>
      </c>
      <c r="F22" s="24">
        <v>3377</v>
      </c>
      <c r="G22" s="24">
        <v>1222</v>
      </c>
      <c r="H22" s="24">
        <v>33521</v>
      </c>
      <c r="I22" s="24">
        <v>59961</v>
      </c>
    </row>
    <row r="23" spans="1:9" ht="12" customHeight="1" x14ac:dyDescent="0.2">
      <c r="A23" s="15" t="s">
        <v>304</v>
      </c>
      <c r="B23" s="1" t="s">
        <v>308</v>
      </c>
      <c r="C23" s="17">
        <v>86115</v>
      </c>
      <c r="D23" s="17">
        <v>23478</v>
      </c>
      <c r="E23" s="17">
        <v>91143</v>
      </c>
      <c r="F23" s="17">
        <v>42896</v>
      </c>
      <c r="G23" s="17">
        <v>16845</v>
      </c>
      <c r="H23" s="17">
        <v>50186</v>
      </c>
      <c r="I23" s="17">
        <v>310663</v>
      </c>
    </row>
    <row r="24" spans="1:9" ht="12" customHeight="1" x14ac:dyDescent="0.2">
      <c r="A24" s="23" t="s">
        <v>0</v>
      </c>
      <c r="B24" s="23" t="s">
        <v>309</v>
      </c>
      <c r="C24" s="24">
        <v>7995</v>
      </c>
      <c r="D24" s="24">
        <v>1352</v>
      </c>
      <c r="E24" s="24">
        <v>14881</v>
      </c>
      <c r="F24" s="24">
        <v>3365</v>
      </c>
      <c r="G24" s="24">
        <v>1379</v>
      </c>
      <c r="H24" s="24">
        <v>34107</v>
      </c>
      <c r="I24" s="24">
        <v>63079</v>
      </c>
    </row>
    <row r="25" spans="1:9" ht="12" hidden="1" customHeight="1" x14ac:dyDescent="0.2"/>
    <row r="26" spans="1:9" ht="12" customHeight="1" x14ac:dyDescent="0.2">
      <c r="A26" s="44" t="s">
        <v>312</v>
      </c>
      <c r="B26" s="45"/>
      <c r="C26" s="45"/>
      <c r="D26" s="45"/>
      <c r="E26" s="45"/>
      <c r="F26" s="45"/>
      <c r="G26" s="45"/>
      <c r="H26" s="45"/>
      <c r="I26" s="45"/>
    </row>
    <row r="27" spans="1:9" ht="12" customHeight="1" x14ac:dyDescent="0.2">
      <c r="A27" s="47" t="s">
        <v>313</v>
      </c>
      <c r="B27" s="45"/>
      <c r="C27" s="45"/>
      <c r="D27" s="45"/>
      <c r="E27" s="45"/>
      <c r="F27" s="45"/>
      <c r="G27" s="45"/>
      <c r="H27" s="45"/>
      <c r="I27" s="45"/>
    </row>
    <row r="28" spans="1:9" ht="12" customHeight="1" x14ac:dyDescent="0.2">
      <c r="A28" s="47" t="s">
        <v>314</v>
      </c>
      <c r="B28" s="45"/>
      <c r="C28" s="45"/>
      <c r="D28" s="45"/>
      <c r="E28" s="45"/>
      <c r="F28" s="45"/>
      <c r="G28" s="45"/>
      <c r="H28" s="45"/>
      <c r="I28" s="45"/>
    </row>
    <row r="29" spans="1:9" ht="12" customHeight="1" x14ac:dyDescent="0.2">
      <c r="A29" s="47" t="s">
        <v>48</v>
      </c>
      <c r="B29" s="45"/>
      <c r="C29" s="45"/>
      <c r="D29" s="45"/>
      <c r="E29" s="45"/>
      <c r="F29" s="45"/>
      <c r="G29" s="45"/>
      <c r="H29" s="45"/>
      <c r="I29" s="45"/>
    </row>
    <row r="30" spans="1:9" ht="12" customHeight="1" x14ac:dyDescent="0.2"/>
    <row r="31" spans="1:9" ht="12" customHeight="1" x14ac:dyDescent="0.2">
      <c r="A31" s="22" t="s">
        <v>305</v>
      </c>
    </row>
    <row r="32" spans="1:9" ht="12" customHeight="1" x14ac:dyDescent="0.2"/>
  </sheetData>
  <mergeCells count="5">
    <mergeCell ref="A2:I2"/>
    <mergeCell ref="A26:I26"/>
    <mergeCell ref="A27:I27"/>
    <mergeCell ref="A28:I28"/>
    <mergeCell ref="A29:I29"/>
  </mergeCells>
  <hyperlinks>
    <hyperlink ref="A31" location="'Contents'!A1" display="#'Contents'!A1" xr:uid="{00000000-0004-0000-0500-000000000000}"/>
  </hyperlinks>
  <pageMargins left="0.01" right="0.01" top="0.5" bottom="0.5" header="0" footer="0"/>
  <pageSetup orientation="landscape"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0000"/>
  </sheetPr>
  <dimension ref="A1:H32"/>
  <sheetViews>
    <sheetView zoomScaleNormal="100" workbookViewId="0"/>
  </sheetViews>
  <sheetFormatPr defaultColWidth="11.42578125" defaultRowHeight="12.95" customHeight="1" x14ac:dyDescent="0.2"/>
  <cols>
    <col min="1" max="2" width="15.7109375" bestFit="1" customWidth="1"/>
    <col min="3" max="8" width="11.7109375" bestFit="1" customWidth="1"/>
  </cols>
  <sheetData>
    <row r="1" spans="1:8" s="52" customFormat="1" ht="12.95" customHeight="1" x14ac:dyDescent="0.3">
      <c r="A1" s="57" t="s">
        <v>460</v>
      </c>
    </row>
    <row r="2" spans="1:8" ht="47.25" customHeight="1" x14ac:dyDescent="0.3">
      <c r="A2" s="46" t="s">
        <v>315</v>
      </c>
      <c r="B2" s="45"/>
      <c r="C2" s="45"/>
      <c r="D2" s="45"/>
      <c r="E2" s="45"/>
      <c r="F2" s="45"/>
      <c r="G2" s="45"/>
      <c r="H2" s="45"/>
    </row>
    <row r="3" spans="1:8" ht="0" hidden="1" customHeight="1" x14ac:dyDescent="0.2"/>
    <row r="4" spans="1:8" ht="24" customHeight="1" x14ac:dyDescent="0.2">
      <c r="A4" s="5" t="s">
        <v>280</v>
      </c>
      <c r="B4" s="5" t="s">
        <v>307</v>
      </c>
      <c r="C4" s="12" t="s">
        <v>282</v>
      </c>
      <c r="D4" s="12" t="s">
        <v>283</v>
      </c>
      <c r="E4" s="12" t="s">
        <v>284</v>
      </c>
      <c r="F4" s="13" t="s">
        <v>285</v>
      </c>
      <c r="G4" s="12" t="s">
        <v>286</v>
      </c>
      <c r="H4" s="14" t="s">
        <v>287</v>
      </c>
    </row>
    <row r="5" spans="1:8" ht="12" customHeight="1" x14ac:dyDescent="0.2">
      <c r="A5" s="15" t="s">
        <v>288</v>
      </c>
      <c r="B5" s="1" t="s">
        <v>308</v>
      </c>
      <c r="C5" s="17">
        <v>65100</v>
      </c>
      <c r="D5" s="17">
        <v>53799</v>
      </c>
      <c r="E5" s="17">
        <v>64415</v>
      </c>
      <c r="F5" s="17">
        <v>49914</v>
      </c>
      <c r="G5" s="17">
        <v>35423</v>
      </c>
      <c r="H5" s="17">
        <v>268651</v>
      </c>
    </row>
    <row r="6" spans="1:8" ht="12" customHeight="1" x14ac:dyDescent="0.2">
      <c r="A6" s="23" t="s">
        <v>0</v>
      </c>
      <c r="B6" s="23" t="s">
        <v>309</v>
      </c>
      <c r="C6" s="24">
        <v>6207</v>
      </c>
      <c r="D6" s="24">
        <v>7645</v>
      </c>
      <c r="E6" s="24">
        <v>4572</v>
      </c>
      <c r="F6" s="24">
        <v>11807</v>
      </c>
      <c r="G6" s="24">
        <v>44959</v>
      </c>
      <c r="H6" s="24">
        <v>75190</v>
      </c>
    </row>
    <row r="7" spans="1:8" ht="12" customHeight="1" x14ac:dyDescent="0.2">
      <c r="A7" s="15" t="s">
        <v>296</v>
      </c>
      <c r="B7" s="1" t="s">
        <v>308</v>
      </c>
      <c r="C7" s="17">
        <v>74220</v>
      </c>
      <c r="D7" s="17">
        <v>58486</v>
      </c>
      <c r="E7" s="17">
        <v>70761</v>
      </c>
      <c r="F7" s="17">
        <v>50708</v>
      </c>
      <c r="G7" s="17">
        <v>36285</v>
      </c>
      <c r="H7" s="17">
        <v>290460</v>
      </c>
    </row>
    <row r="8" spans="1:8" ht="12" customHeight="1" x14ac:dyDescent="0.2">
      <c r="A8" s="23" t="s">
        <v>0</v>
      </c>
      <c r="B8" s="23" t="s">
        <v>309</v>
      </c>
      <c r="C8" s="24">
        <v>4442</v>
      </c>
      <c r="D8" s="24">
        <v>5388</v>
      </c>
      <c r="E8" s="24">
        <v>4383</v>
      </c>
      <c r="F8" s="24">
        <v>10347</v>
      </c>
      <c r="G8" s="24">
        <v>45690</v>
      </c>
      <c r="H8" s="24">
        <v>70250</v>
      </c>
    </row>
    <row r="9" spans="1:8" ht="12" customHeight="1" x14ac:dyDescent="0.2">
      <c r="A9" s="15" t="s">
        <v>297</v>
      </c>
      <c r="B9" s="1" t="s">
        <v>308</v>
      </c>
      <c r="C9" s="17">
        <v>77138</v>
      </c>
      <c r="D9" s="17">
        <v>60331</v>
      </c>
      <c r="E9" s="17">
        <v>69460</v>
      </c>
      <c r="F9" s="17">
        <v>50961</v>
      </c>
      <c r="G9" s="17">
        <v>35302</v>
      </c>
      <c r="H9" s="17">
        <v>293192</v>
      </c>
    </row>
    <row r="10" spans="1:8" ht="12" customHeight="1" x14ac:dyDescent="0.2">
      <c r="A10" s="23" t="s">
        <v>0</v>
      </c>
      <c r="B10" s="23" t="s">
        <v>309</v>
      </c>
      <c r="C10" s="24">
        <v>4890</v>
      </c>
      <c r="D10" s="24">
        <v>5326</v>
      </c>
      <c r="E10" s="24">
        <v>5103</v>
      </c>
      <c r="F10" s="24">
        <v>10236</v>
      </c>
      <c r="G10" s="24">
        <v>43576</v>
      </c>
      <c r="H10" s="24">
        <v>69131</v>
      </c>
    </row>
    <row r="11" spans="1:8" ht="12" customHeight="1" x14ac:dyDescent="0.2">
      <c r="A11" s="15" t="s">
        <v>298</v>
      </c>
      <c r="B11" s="1" t="s">
        <v>308</v>
      </c>
      <c r="C11" s="17">
        <v>74919</v>
      </c>
      <c r="D11" s="17">
        <v>62490</v>
      </c>
      <c r="E11" s="17">
        <v>68381</v>
      </c>
      <c r="F11" s="17">
        <v>54672</v>
      </c>
      <c r="G11" s="17">
        <v>34550</v>
      </c>
      <c r="H11" s="17">
        <v>295012</v>
      </c>
    </row>
    <row r="12" spans="1:8" ht="12" customHeight="1" x14ac:dyDescent="0.2">
      <c r="A12" s="23" t="s">
        <v>0</v>
      </c>
      <c r="B12" s="23" t="s">
        <v>309</v>
      </c>
      <c r="C12" s="24">
        <v>4767</v>
      </c>
      <c r="D12" s="24">
        <v>5591</v>
      </c>
      <c r="E12" s="24">
        <v>6190</v>
      </c>
      <c r="F12" s="24">
        <v>8624</v>
      </c>
      <c r="G12" s="24">
        <v>46332</v>
      </c>
      <c r="H12" s="24">
        <v>71504</v>
      </c>
    </row>
    <row r="13" spans="1:8" ht="12" customHeight="1" x14ac:dyDescent="0.2">
      <c r="A13" s="15" t="s">
        <v>299</v>
      </c>
      <c r="B13" s="1" t="s">
        <v>308</v>
      </c>
      <c r="C13" s="17">
        <v>71667</v>
      </c>
      <c r="D13" s="17">
        <v>57504</v>
      </c>
      <c r="E13" s="17">
        <v>69246</v>
      </c>
      <c r="F13" s="17">
        <v>55225</v>
      </c>
      <c r="G13" s="17">
        <v>35337</v>
      </c>
      <c r="H13" s="17">
        <v>288979</v>
      </c>
    </row>
    <row r="14" spans="1:8" ht="12" customHeight="1" x14ac:dyDescent="0.2">
      <c r="A14" s="23" t="s">
        <v>0</v>
      </c>
      <c r="B14" s="23" t="s">
        <v>309</v>
      </c>
      <c r="C14" s="24">
        <v>5193</v>
      </c>
      <c r="D14" s="24">
        <v>5847</v>
      </c>
      <c r="E14" s="24">
        <v>5054</v>
      </c>
      <c r="F14" s="24">
        <v>8397</v>
      </c>
      <c r="G14" s="24">
        <v>43443</v>
      </c>
      <c r="H14" s="24">
        <v>67934</v>
      </c>
    </row>
    <row r="15" spans="1:8" ht="12" customHeight="1" x14ac:dyDescent="0.2">
      <c r="A15" s="15" t="s">
        <v>300</v>
      </c>
      <c r="B15" s="1" t="s">
        <v>308</v>
      </c>
      <c r="C15" s="17">
        <v>74082</v>
      </c>
      <c r="D15" s="17">
        <v>68140</v>
      </c>
      <c r="E15" s="17">
        <v>70259</v>
      </c>
      <c r="F15" s="17">
        <v>56322</v>
      </c>
      <c r="G15" s="17">
        <v>37247</v>
      </c>
      <c r="H15" s="17">
        <v>306050</v>
      </c>
    </row>
    <row r="16" spans="1:8" ht="12" customHeight="1" x14ac:dyDescent="0.2">
      <c r="A16" s="23" t="s">
        <v>0</v>
      </c>
      <c r="B16" s="23" t="s">
        <v>309</v>
      </c>
      <c r="C16" s="24">
        <v>6304</v>
      </c>
      <c r="D16" s="24">
        <v>6449</v>
      </c>
      <c r="E16" s="24">
        <v>3069</v>
      </c>
      <c r="F16" s="24">
        <v>8247</v>
      </c>
      <c r="G16" s="24">
        <v>38792</v>
      </c>
      <c r="H16" s="24">
        <v>62861</v>
      </c>
    </row>
    <row r="17" spans="1:8" ht="12" customHeight="1" x14ac:dyDescent="0.2">
      <c r="A17" s="15" t="s">
        <v>301</v>
      </c>
      <c r="B17" s="1" t="s">
        <v>308</v>
      </c>
      <c r="C17" s="17">
        <v>76764</v>
      </c>
      <c r="D17" s="17">
        <v>61774</v>
      </c>
      <c r="E17" s="17">
        <v>64071</v>
      </c>
      <c r="F17" s="17">
        <v>45627</v>
      </c>
      <c r="G17" s="17">
        <v>34811</v>
      </c>
      <c r="H17" s="17">
        <v>283047</v>
      </c>
    </row>
    <row r="18" spans="1:8" ht="12" customHeight="1" x14ac:dyDescent="0.2">
      <c r="A18" s="23" t="s">
        <v>0</v>
      </c>
      <c r="B18" s="23" t="s">
        <v>309</v>
      </c>
      <c r="C18" s="24">
        <v>8238</v>
      </c>
      <c r="D18" s="24">
        <v>6076</v>
      </c>
      <c r="E18" s="24">
        <v>3140</v>
      </c>
      <c r="F18" s="24">
        <v>8143</v>
      </c>
      <c r="G18" s="24">
        <v>38603</v>
      </c>
      <c r="H18" s="24">
        <v>64200</v>
      </c>
    </row>
    <row r="19" spans="1:8" ht="12" customHeight="1" x14ac:dyDescent="0.2">
      <c r="A19" s="15" t="s">
        <v>302</v>
      </c>
      <c r="B19" s="1" t="s">
        <v>308</v>
      </c>
      <c r="C19" s="17">
        <v>79235</v>
      </c>
      <c r="D19" s="17">
        <v>57576</v>
      </c>
      <c r="E19" s="17">
        <v>63514</v>
      </c>
      <c r="F19" s="17">
        <v>47256</v>
      </c>
      <c r="G19" s="17">
        <v>34554</v>
      </c>
      <c r="H19" s="17">
        <v>282135</v>
      </c>
    </row>
    <row r="20" spans="1:8" ht="12" customHeight="1" x14ac:dyDescent="0.2">
      <c r="A20" s="23" t="s">
        <v>0</v>
      </c>
      <c r="B20" s="23" t="s">
        <v>309</v>
      </c>
      <c r="C20" s="24">
        <v>8031</v>
      </c>
      <c r="D20" s="24">
        <v>7584</v>
      </c>
      <c r="E20" s="24">
        <v>5428</v>
      </c>
      <c r="F20" s="24">
        <v>10110</v>
      </c>
      <c r="G20" s="24">
        <v>38727</v>
      </c>
      <c r="H20" s="24">
        <v>69880</v>
      </c>
    </row>
    <row r="21" spans="1:8" ht="12" customHeight="1" x14ac:dyDescent="0.2">
      <c r="A21" s="15" t="s">
        <v>303</v>
      </c>
      <c r="B21" s="1" t="s">
        <v>308</v>
      </c>
      <c r="C21" s="17">
        <v>71520</v>
      </c>
      <c r="D21" s="17">
        <v>60575</v>
      </c>
      <c r="E21" s="17">
        <v>63061</v>
      </c>
      <c r="F21" s="17">
        <v>51739</v>
      </c>
      <c r="G21" s="17">
        <v>36399</v>
      </c>
      <c r="H21" s="17">
        <v>283294</v>
      </c>
    </row>
    <row r="22" spans="1:8" ht="12" customHeight="1" x14ac:dyDescent="0.2">
      <c r="A22" s="23" t="s">
        <v>0</v>
      </c>
      <c r="B22" s="23" t="s">
        <v>309</v>
      </c>
      <c r="C22" s="24">
        <v>5535</v>
      </c>
      <c r="D22" s="24">
        <v>7576</v>
      </c>
      <c r="E22" s="24">
        <v>4207</v>
      </c>
      <c r="F22" s="24">
        <v>7584</v>
      </c>
      <c r="G22" s="24">
        <v>35059</v>
      </c>
      <c r="H22" s="24">
        <v>59961</v>
      </c>
    </row>
    <row r="23" spans="1:8" ht="12" customHeight="1" x14ac:dyDescent="0.2">
      <c r="A23" s="15" t="s">
        <v>304</v>
      </c>
      <c r="B23" s="1" t="s">
        <v>308</v>
      </c>
      <c r="C23" s="17">
        <v>79941</v>
      </c>
      <c r="D23" s="17">
        <v>69152</v>
      </c>
      <c r="E23" s="17">
        <v>68262</v>
      </c>
      <c r="F23" s="17">
        <v>54178</v>
      </c>
      <c r="G23" s="17">
        <v>39130</v>
      </c>
      <c r="H23" s="17">
        <v>310663</v>
      </c>
    </row>
    <row r="24" spans="1:8" ht="12" customHeight="1" x14ac:dyDescent="0.2">
      <c r="A24" s="23" t="s">
        <v>0</v>
      </c>
      <c r="B24" s="23" t="s">
        <v>309</v>
      </c>
      <c r="C24" s="24">
        <v>5797</v>
      </c>
      <c r="D24" s="24">
        <v>7112</v>
      </c>
      <c r="E24" s="24">
        <v>5154</v>
      </c>
      <c r="F24" s="24">
        <v>8336</v>
      </c>
      <c r="G24" s="24">
        <v>36680</v>
      </c>
      <c r="H24" s="24">
        <v>63079</v>
      </c>
    </row>
    <row r="25" spans="1:8" ht="12" hidden="1" customHeight="1" x14ac:dyDescent="0.2"/>
    <row r="26" spans="1:8" ht="12" customHeight="1" x14ac:dyDescent="0.2">
      <c r="A26" s="44" t="s">
        <v>312</v>
      </c>
      <c r="B26" s="45"/>
      <c r="C26" s="45"/>
      <c r="D26" s="45"/>
      <c r="E26" s="45"/>
      <c r="F26" s="45"/>
      <c r="G26" s="45"/>
      <c r="H26" s="45"/>
    </row>
    <row r="27" spans="1:8" ht="12" customHeight="1" x14ac:dyDescent="0.2">
      <c r="A27" s="47" t="s">
        <v>313</v>
      </c>
      <c r="B27" s="45"/>
      <c r="C27" s="45"/>
      <c r="D27" s="45"/>
      <c r="E27" s="45"/>
      <c r="F27" s="45"/>
      <c r="G27" s="45"/>
      <c r="H27" s="45"/>
    </row>
    <row r="28" spans="1:8" ht="12" customHeight="1" x14ac:dyDescent="0.2">
      <c r="A28" s="47" t="s">
        <v>314</v>
      </c>
      <c r="B28" s="45"/>
      <c r="C28" s="45"/>
      <c r="D28" s="45"/>
      <c r="E28" s="45"/>
      <c r="F28" s="45"/>
      <c r="G28" s="45"/>
      <c r="H28" s="45"/>
    </row>
    <row r="29" spans="1:8" ht="12" customHeight="1" x14ac:dyDescent="0.2">
      <c r="A29" s="47" t="s">
        <v>48</v>
      </c>
      <c r="B29" s="45"/>
      <c r="C29" s="45"/>
      <c r="D29" s="45"/>
      <c r="E29" s="45"/>
      <c r="F29" s="45"/>
      <c r="G29" s="45"/>
      <c r="H29" s="45"/>
    </row>
    <row r="30" spans="1:8" ht="12" customHeight="1" x14ac:dyDescent="0.2"/>
    <row r="31" spans="1:8" ht="12" customHeight="1" x14ac:dyDescent="0.2">
      <c r="A31" s="22" t="s">
        <v>305</v>
      </c>
    </row>
    <row r="32" spans="1:8" ht="12" customHeight="1" x14ac:dyDescent="0.2"/>
  </sheetData>
  <mergeCells count="5">
    <mergeCell ref="A2:H2"/>
    <mergeCell ref="A26:H26"/>
    <mergeCell ref="A27:H27"/>
    <mergeCell ref="A28:H28"/>
    <mergeCell ref="A29:H29"/>
  </mergeCells>
  <hyperlinks>
    <hyperlink ref="A31" location="'Contents'!A1" display="#'Contents'!A1" xr:uid="{00000000-0004-0000-0600-000000000000}"/>
  </hyperlinks>
  <pageMargins left="0.01" right="0.01" top="0.5" bottom="0.5" header="0" footer="0"/>
  <pageSetup orientation="landscape"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0000"/>
  </sheetPr>
  <dimension ref="A1:K42"/>
  <sheetViews>
    <sheetView zoomScaleNormal="100" workbookViewId="0"/>
  </sheetViews>
  <sheetFormatPr defaultColWidth="11.42578125" defaultRowHeight="12.95" customHeight="1" x14ac:dyDescent="0.2"/>
  <cols>
    <col min="1" max="2" width="15.7109375" bestFit="1" customWidth="1"/>
    <col min="3" max="11" width="11.7109375" bestFit="1" customWidth="1"/>
  </cols>
  <sheetData>
    <row r="1" spans="1:11" s="52" customFormat="1" ht="12.95" customHeight="1" x14ac:dyDescent="0.3">
      <c r="A1" s="57" t="s">
        <v>460</v>
      </c>
    </row>
    <row r="2" spans="1:11" ht="47.25" customHeight="1" x14ac:dyDescent="0.3">
      <c r="A2" s="46" t="s">
        <v>316</v>
      </c>
      <c r="B2" s="45"/>
      <c r="C2" s="45"/>
      <c r="D2" s="45"/>
      <c r="E2" s="45"/>
      <c r="F2" s="45"/>
      <c r="G2" s="45"/>
      <c r="H2" s="45"/>
      <c r="I2" s="45"/>
      <c r="J2" s="45"/>
      <c r="K2" s="45"/>
    </row>
    <row r="3" spans="1:11" ht="0" hidden="1" customHeight="1" x14ac:dyDescent="0.2"/>
    <row r="4" spans="1:11" ht="12" customHeight="1" x14ac:dyDescent="0.2">
      <c r="A4" s="5" t="s">
        <v>280</v>
      </c>
      <c r="B4" s="5" t="s">
        <v>317</v>
      </c>
      <c r="C4" s="14" t="s">
        <v>318</v>
      </c>
      <c r="D4" s="14" t="s">
        <v>319</v>
      </c>
      <c r="E4" s="14" t="s">
        <v>320</v>
      </c>
      <c r="F4" s="14" t="s">
        <v>321</v>
      </c>
      <c r="G4" s="14" t="s">
        <v>322</v>
      </c>
      <c r="H4" s="14" t="s">
        <v>323</v>
      </c>
      <c r="I4" s="14" t="s">
        <v>324</v>
      </c>
      <c r="J4" s="14" t="s">
        <v>325</v>
      </c>
      <c r="K4" s="14" t="s">
        <v>287</v>
      </c>
    </row>
    <row r="5" spans="1:11" ht="12" customHeight="1" x14ac:dyDescent="0.2">
      <c r="A5" s="15" t="s">
        <v>288</v>
      </c>
      <c r="B5" s="25" t="s">
        <v>326</v>
      </c>
      <c r="C5" s="8" t="s">
        <v>43</v>
      </c>
      <c r="D5" s="8" t="s">
        <v>43</v>
      </c>
      <c r="E5" s="17">
        <v>18731</v>
      </c>
      <c r="F5" s="17">
        <v>16197</v>
      </c>
      <c r="G5" s="17">
        <v>14018</v>
      </c>
      <c r="H5" s="17">
        <v>13690</v>
      </c>
      <c r="I5" s="17">
        <v>8940</v>
      </c>
      <c r="J5" s="17">
        <v>5609</v>
      </c>
      <c r="K5" s="17">
        <v>77185</v>
      </c>
    </row>
    <row r="6" spans="1:11" ht="12" customHeight="1" x14ac:dyDescent="0.2">
      <c r="A6" s="1" t="s">
        <v>0</v>
      </c>
      <c r="B6" s="25" t="s">
        <v>327</v>
      </c>
      <c r="C6" s="8" t="s">
        <v>43</v>
      </c>
      <c r="D6" s="8" t="s">
        <v>43</v>
      </c>
      <c r="E6" s="17">
        <v>26027</v>
      </c>
      <c r="F6" s="17">
        <v>23840</v>
      </c>
      <c r="G6" s="17">
        <v>17778</v>
      </c>
      <c r="H6" s="17">
        <v>16657</v>
      </c>
      <c r="I6" s="17">
        <v>11131</v>
      </c>
      <c r="J6" s="17">
        <v>7829</v>
      </c>
      <c r="K6" s="17">
        <v>103262</v>
      </c>
    </row>
    <row r="7" spans="1:11" ht="12" customHeight="1" x14ac:dyDescent="0.2">
      <c r="A7" s="18" t="s">
        <v>0</v>
      </c>
      <c r="B7" s="26" t="s">
        <v>328</v>
      </c>
      <c r="C7" s="42">
        <v>76996</v>
      </c>
      <c r="D7" s="20" t="s">
        <v>43</v>
      </c>
      <c r="E7" s="21">
        <v>44758</v>
      </c>
      <c r="F7" s="21">
        <v>40037</v>
      </c>
      <c r="G7" s="21">
        <v>31796</v>
      </c>
      <c r="H7" s="21">
        <v>30347</v>
      </c>
      <c r="I7" s="21">
        <v>20071</v>
      </c>
      <c r="J7" s="21">
        <v>13438</v>
      </c>
      <c r="K7" s="21">
        <v>257443</v>
      </c>
    </row>
    <row r="8" spans="1:11" ht="12" customHeight="1" x14ac:dyDescent="0.2">
      <c r="A8" s="15" t="s">
        <v>296</v>
      </c>
      <c r="B8" s="25" t="s">
        <v>326</v>
      </c>
      <c r="C8" s="8" t="s">
        <v>43</v>
      </c>
      <c r="D8" s="8" t="s">
        <v>43</v>
      </c>
      <c r="E8" s="17">
        <v>20142</v>
      </c>
      <c r="F8" s="17">
        <v>17598</v>
      </c>
      <c r="G8" s="17">
        <v>15014</v>
      </c>
      <c r="H8" s="17">
        <v>14789</v>
      </c>
      <c r="I8" s="17">
        <v>9782</v>
      </c>
      <c r="J8" s="17">
        <v>5974</v>
      </c>
      <c r="K8" s="17">
        <v>83299</v>
      </c>
    </row>
    <row r="9" spans="1:11" ht="12" customHeight="1" x14ac:dyDescent="0.2">
      <c r="A9" s="1" t="s">
        <v>0</v>
      </c>
      <c r="B9" s="25" t="s">
        <v>327</v>
      </c>
      <c r="C9" s="8" t="s">
        <v>43</v>
      </c>
      <c r="D9" s="8" t="s">
        <v>43</v>
      </c>
      <c r="E9" s="17">
        <v>27865</v>
      </c>
      <c r="F9" s="17">
        <v>25731</v>
      </c>
      <c r="G9" s="17">
        <v>19127</v>
      </c>
      <c r="H9" s="17">
        <v>17951</v>
      </c>
      <c r="I9" s="17">
        <v>11957</v>
      </c>
      <c r="J9" s="17">
        <v>8376</v>
      </c>
      <c r="K9" s="17">
        <v>111007</v>
      </c>
    </row>
    <row r="10" spans="1:11" ht="12" customHeight="1" x14ac:dyDescent="0.2">
      <c r="A10" s="18" t="s">
        <v>0</v>
      </c>
      <c r="B10" s="26" t="s">
        <v>328</v>
      </c>
      <c r="C10" s="42">
        <v>79042</v>
      </c>
      <c r="D10" s="20" t="s">
        <v>43</v>
      </c>
      <c r="E10" s="21">
        <v>48007</v>
      </c>
      <c r="F10" s="21">
        <v>43329</v>
      </c>
      <c r="G10" s="21">
        <v>34141</v>
      </c>
      <c r="H10" s="21">
        <v>32740</v>
      </c>
      <c r="I10" s="21">
        <v>21739</v>
      </c>
      <c r="J10" s="21">
        <v>14350</v>
      </c>
      <c r="K10" s="21">
        <v>273348</v>
      </c>
    </row>
    <row r="11" spans="1:11" ht="12" customHeight="1" x14ac:dyDescent="0.2">
      <c r="A11" s="15" t="s">
        <v>297</v>
      </c>
      <c r="B11" s="25" t="s">
        <v>326</v>
      </c>
      <c r="C11" s="8" t="s">
        <v>43</v>
      </c>
      <c r="D11" s="8" t="s">
        <v>43</v>
      </c>
      <c r="E11" s="17">
        <v>21107</v>
      </c>
      <c r="F11" s="17">
        <v>18195</v>
      </c>
      <c r="G11" s="17">
        <v>15319</v>
      </c>
      <c r="H11" s="17">
        <v>15018</v>
      </c>
      <c r="I11" s="17">
        <v>9938</v>
      </c>
      <c r="J11" s="17">
        <v>5811</v>
      </c>
      <c r="K11" s="17">
        <v>85388</v>
      </c>
    </row>
    <row r="12" spans="1:11" ht="12" customHeight="1" x14ac:dyDescent="0.2">
      <c r="A12" s="1" t="s">
        <v>0</v>
      </c>
      <c r="B12" s="25" t="s">
        <v>327</v>
      </c>
      <c r="C12" s="8" t="s">
        <v>43</v>
      </c>
      <c r="D12" s="8" t="s">
        <v>43</v>
      </c>
      <c r="E12" s="17">
        <v>28775</v>
      </c>
      <c r="F12" s="17">
        <v>26442</v>
      </c>
      <c r="G12" s="17">
        <v>19471</v>
      </c>
      <c r="H12" s="17">
        <v>18522</v>
      </c>
      <c r="I12" s="17">
        <v>12309</v>
      </c>
      <c r="J12" s="17">
        <v>8223</v>
      </c>
      <c r="K12" s="17">
        <v>113742</v>
      </c>
    </row>
    <row r="13" spans="1:11" ht="12" customHeight="1" x14ac:dyDescent="0.2">
      <c r="A13" s="18" t="s">
        <v>0</v>
      </c>
      <c r="B13" s="26" t="s">
        <v>328</v>
      </c>
      <c r="C13" s="42">
        <v>79430</v>
      </c>
      <c r="D13" s="20" t="s">
        <v>43</v>
      </c>
      <c r="E13" s="21">
        <v>49882</v>
      </c>
      <c r="F13" s="21">
        <v>44637</v>
      </c>
      <c r="G13" s="21">
        <v>34790</v>
      </c>
      <c r="H13" s="21">
        <v>33540</v>
      </c>
      <c r="I13" s="21">
        <v>22247</v>
      </c>
      <c r="J13" s="21">
        <v>14034</v>
      </c>
      <c r="K13" s="21">
        <v>278560</v>
      </c>
    </row>
    <row r="14" spans="1:11" ht="12" customHeight="1" x14ac:dyDescent="0.2">
      <c r="A14" s="15" t="s">
        <v>298</v>
      </c>
      <c r="B14" s="25" t="s">
        <v>326</v>
      </c>
      <c r="C14" s="8" t="s">
        <v>43</v>
      </c>
      <c r="D14" s="8" t="s">
        <v>43</v>
      </c>
      <c r="E14" s="17">
        <v>22742</v>
      </c>
      <c r="F14" s="17">
        <v>19441</v>
      </c>
      <c r="G14" s="17">
        <v>16270</v>
      </c>
      <c r="H14" s="17">
        <v>16229</v>
      </c>
      <c r="I14" s="17">
        <v>10840</v>
      </c>
      <c r="J14" s="17">
        <v>6510</v>
      </c>
      <c r="K14" s="17">
        <v>92032</v>
      </c>
    </row>
    <row r="15" spans="1:11" ht="12" customHeight="1" x14ac:dyDescent="0.2">
      <c r="A15" s="1" t="s">
        <v>0</v>
      </c>
      <c r="B15" s="25" t="s">
        <v>327</v>
      </c>
      <c r="C15" s="8" t="s">
        <v>43</v>
      </c>
      <c r="D15" s="8" t="s">
        <v>43</v>
      </c>
      <c r="E15" s="17">
        <v>30778</v>
      </c>
      <c r="F15" s="17">
        <v>28526</v>
      </c>
      <c r="G15" s="17">
        <v>20825</v>
      </c>
      <c r="H15" s="17">
        <v>19975</v>
      </c>
      <c r="I15" s="17">
        <v>13463</v>
      </c>
      <c r="J15" s="17">
        <v>9034</v>
      </c>
      <c r="K15" s="17">
        <v>122601</v>
      </c>
    </row>
    <row r="16" spans="1:11" ht="12" customHeight="1" x14ac:dyDescent="0.2">
      <c r="A16" s="18" t="s">
        <v>0</v>
      </c>
      <c r="B16" s="26" t="s">
        <v>328</v>
      </c>
      <c r="C16" s="42">
        <v>83544</v>
      </c>
      <c r="D16" s="20" t="s">
        <v>43</v>
      </c>
      <c r="E16" s="21">
        <v>53520</v>
      </c>
      <c r="F16" s="21">
        <v>47967</v>
      </c>
      <c r="G16" s="21">
        <v>37095</v>
      </c>
      <c r="H16" s="21">
        <v>36204</v>
      </c>
      <c r="I16" s="21">
        <v>24303</v>
      </c>
      <c r="J16" s="21">
        <v>15544</v>
      </c>
      <c r="K16" s="21">
        <v>298177</v>
      </c>
    </row>
    <row r="17" spans="1:11" ht="12" customHeight="1" x14ac:dyDescent="0.2">
      <c r="A17" s="15" t="s">
        <v>299</v>
      </c>
      <c r="B17" s="25" t="s">
        <v>326</v>
      </c>
      <c r="C17" s="8" t="s">
        <v>43</v>
      </c>
      <c r="D17" s="8" t="s">
        <v>43</v>
      </c>
      <c r="E17" s="17">
        <v>21694</v>
      </c>
      <c r="F17" s="17">
        <v>18543</v>
      </c>
      <c r="G17" s="17">
        <v>15427</v>
      </c>
      <c r="H17" s="17">
        <v>15513</v>
      </c>
      <c r="I17" s="17">
        <v>10550</v>
      </c>
      <c r="J17" s="17">
        <v>6305</v>
      </c>
      <c r="K17" s="17">
        <v>88032</v>
      </c>
    </row>
    <row r="18" spans="1:11" ht="12" customHeight="1" x14ac:dyDescent="0.2">
      <c r="A18" s="1" t="s">
        <v>0</v>
      </c>
      <c r="B18" s="25" t="s">
        <v>327</v>
      </c>
      <c r="C18" s="8" t="s">
        <v>43</v>
      </c>
      <c r="D18" s="8" t="s">
        <v>43</v>
      </c>
      <c r="E18" s="17">
        <v>28691</v>
      </c>
      <c r="F18" s="17">
        <v>26571</v>
      </c>
      <c r="G18" s="17">
        <v>19739</v>
      </c>
      <c r="H18" s="17">
        <v>19020</v>
      </c>
      <c r="I18" s="17">
        <v>13049</v>
      </c>
      <c r="J18" s="17">
        <v>8728</v>
      </c>
      <c r="K18" s="17">
        <v>115798</v>
      </c>
    </row>
    <row r="19" spans="1:11" ht="12" customHeight="1" x14ac:dyDescent="0.2">
      <c r="A19" s="18" t="s">
        <v>0</v>
      </c>
      <c r="B19" s="26" t="s">
        <v>328</v>
      </c>
      <c r="C19" s="42">
        <v>78556</v>
      </c>
      <c r="D19" s="20" t="s">
        <v>43</v>
      </c>
      <c r="E19" s="21">
        <v>50385</v>
      </c>
      <c r="F19" s="21">
        <v>45114</v>
      </c>
      <c r="G19" s="21">
        <v>35166</v>
      </c>
      <c r="H19" s="21">
        <v>34533</v>
      </c>
      <c r="I19" s="21">
        <v>23599</v>
      </c>
      <c r="J19" s="21">
        <v>15033</v>
      </c>
      <c r="K19" s="21">
        <v>282386</v>
      </c>
    </row>
    <row r="20" spans="1:11" ht="12" customHeight="1" x14ac:dyDescent="0.2">
      <c r="A20" s="15" t="s">
        <v>300</v>
      </c>
      <c r="B20" s="25" t="s">
        <v>326</v>
      </c>
      <c r="C20" s="8" t="s">
        <v>43</v>
      </c>
      <c r="D20" s="8" t="s">
        <v>43</v>
      </c>
      <c r="E20" s="17">
        <v>25796</v>
      </c>
      <c r="F20" s="17">
        <v>21993</v>
      </c>
      <c r="G20" s="17">
        <v>18423</v>
      </c>
      <c r="H20" s="17">
        <v>17946</v>
      </c>
      <c r="I20" s="17">
        <v>12395</v>
      </c>
      <c r="J20" s="17">
        <v>7581</v>
      </c>
      <c r="K20" s="17">
        <v>104134</v>
      </c>
    </row>
    <row r="21" spans="1:11" ht="12" customHeight="1" x14ac:dyDescent="0.2">
      <c r="A21" s="1" t="s">
        <v>0</v>
      </c>
      <c r="B21" s="25" t="s">
        <v>327</v>
      </c>
      <c r="C21" s="8" t="s">
        <v>43</v>
      </c>
      <c r="D21" s="8" t="s">
        <v>43</v>
      </c>
      <c r="E21" s="17">
        <v>34235</v>
      </c>
      <c r="F21" s="17">
        <v>31429</v>
      </c>
      <c r="G21" s="17">
        <v>23299</v>
      </c>
      <c r="H21" s="17">
        <v>22125</v>
      </c>
      <c r="I21" s="17">
        <v>15186</v>
      </c>
      <c r="J21" s="17">
        <v>10433</v>
      </c>
      <c r="K21" s="17">
        <v>136707</v>
      </c>
    </row>
    <row r="22" spans="1:11" ht="12" customHeight="1" x14ac:dyDescent="0.2">
      <c r="A22" s="18" t="s">
        <v>0</v>
      </c>
      <c r="B22" s="26" t="s">
        <v>328</v>
      </c>
      <c r="C22" s="42">
        <v>79832</v>
      </c>
      <c r="D22" s="20" t="s">
        <v>43</v>
      </c>
      <c r="E22" s="21">
        <v>60031</v>
      </c>
      <c r="F22" s="21">
        <v>53422</v>
      </c>
      <c r="G22" s="21">
        <v>41722</v>
      </c>
      <c r="H22" s="21">
        <v>40071</v>
      </c>
      <c r="I22" s="21">
        <v>27581</v>
      </c>
      <c r="J22" s="21">
        <v>18014</v>
      </c>
      <c r="K22" s="21">
        <v>320673</v>
      </c>
    </row>
    <row r="23" spans="1:11" ht="12" customHeight="1" x14ac:dyDescent="0.2">
      <c r="A23" s="15" t="s">
        <v>301</v>
      </c>
      <c r="B23" s="25" t="s">
        <v>326</v>
      </c>
      <c r="C23" s="8" t="s">
        <v>43</v>
      </c>
      <c r="D23" s="8" t="s">
        <v>43</v>
      </c>
      <c r="E23" s="17">
        <v>25476</v>
      </c>
      <c r="F23" s="17">
        <v>21701</v>
      </c>
      <c r="G23" s="17">
        <v>18043</v>
      </c>
      <c r="H23" s="17">
        <v>17514</v>
      </c>
      <c r="I23" s="17">
        <v>12169</v>
      </c>
      <c r="J23" s="17">
        <v>7601</v>
      </c>
      <c r="K23" s="17">
        <v>102504</v>
      </c>
    </row>
    <row r="24" spans="1:11" ht="12" customHeight="1" x14ac:dyDescent="0.2">
      <c r="A24" s="1" t="s">
        <v>0</v>
      </c>
      <c r="B24" s="25" t="s">
        <v>327</v>
      </c>
      <c r="C24" s="8" t="s">
        <v>43</v>
      </c>
      <c r="D24" s="8" t="s">
        <v>43</v>
      </c>
      <c r="E24" s="17">
        <v>33325</v>
      </c>
      <c r="F24" s="17">
        <v>31018</v>
      </c>
      <c r="G24" s="17">
        <v>22964</v>
      </c>
      <c r="H24" s="17">
        <v>21583</v>
      </c>
      <c r="I24" s="17">
        <v>15275</v>
      </c>
      <c r="J24" s="17">
        <v>10369</v>
      </c>
      <c r="K24" s="17">
        <v>134534</v>
      </c>
    </row>
    <row r="25" spans="1:11" ht="12" customHeight="1" x14ac:dyDescent="0.2">
      <c r="A25" s="18" t="s">
        <v>0</v>
      </c>
      <c r="B25" s="26" t="s">
        <v>328</v>
      </c>
      <c r="C25" s="42">
        <v>74956</v>
      </c>
      <c r="D25" s="20" t="s">
        <v>43</v>
      </c>
      <c r="E25" s="21">
        <v>58801</v>
      </c>
      <c r="F25" s="21">
        <v>52719</v>
      </c>
      <c r="G25" s="21">
        <v>41007</v>
      </c>
      <c r="H25" s="21">
        <v>39097</v>
      </c>
      <c r="I25" s="21">
        <v>27444</v>
      </c>
      <c r="J25" s="21">
        <v>17970</v>
      </c>
      <c r="K25" s="21">
        <v>311994</v>
      </c>
    </row>
    <row r="26" spans="1:11" ht="12" customHeight="1" x14ac:dyDescent="0.2">
      <c r="A26" s="15" t="s">
        <v>302</v>
      </c>
      <c r="B26" s="25" t="s">
        <v>326</v>
      </c>
      <c r="C26" s="43">
        <v>19130</v>
      </c>
      <c r="D26" s="43">
        <v>35545</v>
      </c>
      <c r="E26" s="17">
        <v>24964</v>
      </c>
      <c r="F26" s="17">
        <v>21411</v>
      </c>
      <c r="G26" s="17">
        <v>17951</v>
      </c>
      <c r="H26" s="17">
        <v>17487</v>
      </c>
      <c r="I26" s="17">
        <v>12345</v>
      </c>
      <c r="J26" s="17">
        <v>7838</v>
      </c>
      <c r="K26" s="17">
        <v>156671</v>
      </c>
    </row>
    <row r="27" spans="1:11" ht="12" customHeight="1" x14ac:dyDescent="0.2">
      <c r="A27" s="1" t="s">
        <v>0</v>
      </c>
      <c r="B27" s="25" t="s">
        <v>327</v>
      </c>
      <c r="C27" s="43">
        <v>17480</v>
      </c>
      <c r="D27" s="43">
        <v>31571</v>
      </c>
      <c r="E27" s="17">
        <v>33393</v>
      </c>
      <c r="F27" s="17">
        <v>31521</v>
      </c>
      <c r="G27" s="17">
        <v>22940</v>
      </c>
      <c r="H27" s="17">
        <v>21434</v>
      </c>
      <c r="I27" s="17">
        <v>15450</v>
      </c>
      <c r="J27" s="17">
        <v>10695</v>
      </c>
      <c r="K27" s="17">
        <v>184484</v>
      </c>
    </row>
    <row r="28" spans="1:11" ht="12" customHeight="1" x14ac:dyDescent="0.2">
      <c r="A28" s="18" t="s">
        <v>0</v>
      </c>
      <c r="B28" s="26" t="s">
        <v>328</v>
      </c>
      <c r="C28" s="42">
        <v>36610</v>
      </c>
      <c r="D28" s="42">
        <v>67116</v>
      </c>
      <c r="E28" s="21">
        <v>58357</v>
      </c>
      <c r="F28" s="21">
        <v>52932</v>
      </c>
      <c r="G28" s="21">
        <v>40891</v>
      </c>
      <c r="H28" s="21">
        <v>38921</v>
      </c>
      <c r="I28" s="21">
        <v>27795</v>
      </c>
      <c r="J28" s="21">
        <v>18533</v>
      </c>
      <c r="K28" s="21">
        <v>341155</v>
      </c>
    </row>
    <row r="29" spans="1:11" ht="12" customHeight="1" x14ac:dyDescent="0.2">
      <c r="A29" s="15" t="s">
        <v>303</v>
      </c>
      <c r="B29" s="25" t="s">
        <v>326</v>
      </c>
      <c r="C29" s="43">
        <v>18540</v>
      </c>
      <c r="D29" s="43">
        <v>34542</v>
      </c>
      <c r="E29" s="17">
        <v>24350</v>
      </c>
      <c r="F29" s="17">
        <v>20978</v>
      </c>
      <c r="G29" s="17">
        <v>17807</v>
      </c>
      <c r="H29" s="17">
        <v>17328</v>
      </c>
      <c r="I29" s="17">
        <v>12537</v>
      </c>
      <c r="J29" s="17">
        <v>8055</v>
      </c>
      <c r="K29" s="17">
        <v>154137</v>
      </c>
    </row>
    <row r="30" spans="1:11" ht="12" customHeight="1" x14ac:dyDescent="0.2">
      <c r="A30" s="1" t="s">
        <v>0</v>
      </c>
      <c r="B30" s="25" t="s">
        <v>327</v>
      </c>
      <c r="C30" s="43">
        <v>17135</v>
      </c>
      <c r="D30" s="43">
        <v>30345</v>
      </c>
      <c r="E30" s="17">
        <v>32605</v>
      </c>
      <c r="F30" s="17">
        <v>31341</v>
      </c>
      <c r="G30" s="17">
        <v>23028</v>
      </c>
      <c r="H30" s="17">
        <v>21181</v>
      </c>
      <c r="I30" s="17">
        <v>15791</v>
      </c>
      <c r="J30" s="17">
        <v>10948</v>
      </c>
      <c r="K30" s="17">
        <v>182374</v>
      </c>
    </row>
    <row r="31" spans="1:11" ht="12" customHeight="1" x14ac:dyDescent="0.2">
      <c r="A31" s="18" t="s">
        <v>0</v>
      </c>
      <c r="B31" s="26" t="s">
        <v>328</v>
      </c>
      <c r="C31" s="42">
        <v>35675</v>
      </c>
      <c r="D31" s="42">
        <v>64887</v>
      </c>
      <c r="E31" s="21">
        <v>56955</v>
      </c>
      <c r="F31" s="21">
        <v>52319</v>
      </c>
      <c r="G31" s="21">
        <v>40835</v>
      </c>
      <c r="H31" s="21">
        <v>38509</v>
      </c>
      <c r="I31" s="21">
        <v>28328</v>
      </c>
      <c r="J31" s="21">
        <v>19003</v>
      </c>
      <c r="K31" s="21">
        <v>336511</v>
      </c>
    </row>
    <row r="32" spans="1:11" ht="12" customHeight="1" x14ac:dyDescent="0.2">
      <c r="A32" s="15" t="s">
        <v>304</v>
      </c>
      <c r="B32" s="25" t="s">
        <v>326</v>
      </c>
      <c r="C32" s="43">
        <v>18480</v>
      </c>
      <c r="D32" s="43">
        <v>35185</v>
      </c>
      <c r="E32" s="17">
        <v>27499</v>
      </c>
      <c r="F32" s="17">
        <v>23597</v>
      </c>
      <c r="G32" s="17">
        <v>19796</v>
      </c>
      <c r="H32" s="17">
        <v>19013</v>
      </c>
      <c r="I32" s="17">
        <v>13812</v>
      </c>
      <c r="J32" s="17">
        <v>8909</v>
      </c>
      <c r="K32" s="17">
        <v>166291</v>
      </c>
    </row>
    <row r="33" spans="1:11" ht="12" customHeight="1" x14ac:dyDescent="0.2">
      <c r="A33" s="1" t="s">
        <v>0</v>
      </c>
      <c r="B33" s="25" t="s">
        <v>327</v>
      </c>
      <c r="C33" s="43">
        <v>16976</v>
      </c>
      <c r="D33" s="43">
        <v>30969</v>
      </c>
      <c r="E33" s="17">
        <v>35597</v>
      </c>
      <c r="F33" s="17">
        <v>33490</v>
      </c>
      <c r="G33" s="17">
        <v>25027</v>
      </c>
      <c r="H33" s="17">
        <v>22788</v>
      </c>
      <c r="I33" s="17">
        <v>17000</v>
      </c>
      <c r="J33" s="17">
        <v>11906</v>
      </c>
      <c r="K33" s="17">
        <v>193753</v>
      </c>
    </row>
    <row r="34" spans="1:11" ht="12" customHeight="1" x14ac:dyDescent="0.2">
      <c r="A34" s="18" t="s">
        <v>0</v>
      </c>
      <c r="B34" s="26" t="s">
        <v>328</v>
      </c>
      <c r="C34" s="42">
        <v>35456</v>
      </c>
      <c r="D34" s="42">
        <v>66154</v>
      </c>
      <c r="E34" s="21">
        <v>63096</v>
      </c>
      <c r="F34" s="21">
        <v>57087</v>
      </c>
      <c r="G34" s="21">
        <v>44823</v>
      </c>
      <c r="H34" s="21">
        <v>41801</v>
      </c>
      <c r="I34" s="21">
        <v>30812</v>
      </c>
      <c r="J34" s="21">
        <v>20815</v>
      </c>
      <c r="K34" s="21">
        <v>360044</v>
      </c>
    </row>
    <row r="35" spans="1:11" ht="12" hidden="1" customHeight="1" x14ac:dyDescent="0.2"/>
    <row r="36" spans="1:11" ht="12" customHeight="1" x14ac:dyDescent="0.2">
      <c r="A36" s="44" t="s">
        <v>312</v>
      </c>
      <c r="B36" s="45"/>
      <c r="C36" s="45"/>
      <c r="D36" s="45"/>
      <c r="E36" s="45"/>
      <c r="F36" s="45"/>
      <c r="G36" s="45"/>
      <c r="H36" s="45"/>
      <c r="I36" s="45"/>
      <c r="J36" s="45"/>
      <c r="K36" s="45"/>
    </row>
    <row r="37" spans="1:11" ht="12" customHeight="1" x14ac:dyDescent="0.2">
      <c r="A37" s="47" t="s">
        <v>329</v>
      </c>
      <c r="B37" s="45"/>
      <c r="C37" s="45"/>
      <c r="D37" s="45"/>
      <c r="E37" s="45"/>
      <c r="F37" s="45"/>
      <c r="G37" s="45"/>
      <c r="H37" s="45"/>
      <c r="I37" s="45"/>
      <c r="J37" s="45"/>
      <c r="K37" s="45"/>
    </row>
    <row r="38" spans="1:11" ht="12" customHeight="1" x14ac:dyDescent="0.2">
      <c r="A38" s="47" t="s">
        <v>330</v>
      </c>
      <c r="B38" s="45"/>
      <c r="C38" s="45"/>
      <c r="D38" s="45"/>
      <c r="E38" s="45"/>
      <c r="F38" s="45"/>
      <c r="G38" s="45"/>
      <c r="H38" s="45"/>
      <c r="I38" s="45"/>
      <c r="J38" s="45"/>
      <c r="K38" s="45"/>
    </row>
    <row r="39" spans="1:11" ht="12" customHeight="1" x14ac:dyDescent="0.2">
      <c r="A39" s="47" t="s">
        <v>48</v>
      </c>
      <c r="B39" s="45"/>
      <c r="C39" s="45"/>
      <c r="D39" s="45"/>
      <c r="E39" s="45"/>
      <c r="F39" s="45"/>
      <c r="G39" s="45"/>
      <c r="H39" s="45"/>
      <c r="I39" s="45"/>
      <c r="J39" s="45"/>
      <c r="K39" s="45"/>
    </row>
    <row r="40" spans="1:11" ht="12" customHeight="1" x14ac:dyDescent="0.2"/>
    <row r="41" spans="1:11" ht="12" customHeight="1" x14ac:dyDescent="0.2">
      <c r="A41" s="22" t="s">
        <v>305</v>
      </c>
    </row>
    <row r="42" spans="1:11" ht="12" customHeight="1" x14ac:dyDescent="0.2"/>
  </sheetData>
  <mergeCells count="5">
    <mergeCell ref="A2:K2"/>
    <mergeCell ref="A36:K36"/>
    <mergeCell ref="A37:K37"/>
    <mergeCell ref="A38:K38"/>
    <mergeCell ref="A39:K39"/>
  </mergeCells>
  <hyperlinks>
    <hyperlink ref="A41" location="'Contents'!A1" display="#'Contents'!A1" xr:uid="{00000000-0004-0000-0700-000000000000}"/>
  </hyperlinks>
  <pageMargins left="0.01" right="0.01" top="0.5" bottom="0.5" header="0" footer="0"/>
  <pageSetup orientation="landscape"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0000"/>
  </sheetPr>
  <dimension ref="A1:L72"/>
  <sheetViews>
    <sheetView zoomScaleNormal="100" workbookViewId="0"/>
  </sheetViews>
  <sheetFormatPr defaultColWidth="11.42578125" defaultRowHeight="12.95" customHeight="1" x14ac:dyDescent="0.2"/>
  <cols>
    <col min="1" max="2" width="15.7109375" bestFit="1" customWidth="1"/>
    <col min="3" max="12" width="11.7109375" bestFit="1" customWidth="1"/>
  </cols>
  <sheetData>
    <row r="1" spans="1:12" s="52" customFormat="1" ht="12.95" customHeight="1" x14ac:dyDescent="0.3">
      <c r="A1" s="57" t="s">
        <v>460</v>
      </c>
    </row>
    <row r="2" spans="1:12" ht="47.25" customHeight="1" x14ac:dyDescent="0.3">
      <c r="A2" s="46" t="s">
        <v>331</v>
      </c>
      <c r="B2" s="45"/>
      <c r="C2" s="45"/>
      <c r="D2" s="45"/>
      <c r="E2" s="45"/>
      <c r="F2" s="45"/>
      <c r="G2" s="45"/>
      <c r="H2" s="45"/>
      <c r="I2" s="45"/>
      <c r="J2" s="45"/>
      <c r="K2" s="45"/>
      <c r="L2" s="45"/>
    </row>
    <row r="3" spans="1:12" ht="0" hidden="1" customHeight="1" x14ac:dyDescent="0.2"/>
    <row r="4" spans="1:12" ht="12" customHeight="1" x14ac:dyDescent="0.2">
      <c r="A4" s="5" t="s">
        <v>280</v>
      </c>
      <c r="B4" s="5" t="s">
        <v>307</v>
      </c>
      <c r="C4" s="5" t="s">
        <v>317</v>
      </c>
      <c r="D4" s="14" t="s">
        <v>318</v>
      </c>
      <c r="E4" s="14" t="s">
        <v>319</v>
      </c>
      <c r="F4" s="14" t="s">
        <v>320</v>
      </c>
      <c r="G4" s="14" t="s">
        <v>321</v>
      </c>
      <c r="H4" s="14" t="s">
        <v>322</v>
      </c>
      <c r="I4" s="14" t="s">
        <v>323</v>
      </c>
      <c r="J4" s="14" t="s">
        <v>324</v>
      </c>
      <c r="K4" s="14" t="s">
        <v>325</v>
      </c>
      <c r="L4" s="14" t="s">
        <v>287</v>
      </c>
    </row>
    <row r="5" spans="1:12" ht="12" customHeight="1" x14ac:dyDescent="0.2">
      <c r="A5" s="48" t="s">
        <v>288</v>
      </c>
      <c r="B5" s="49" t="s">
        <v>308</v>
      </c>
      <c r="C5" s="25" t="s">
        <v>326</v>
      </c>
      <c r="D5" s="8" t="s">
        <v>43</v>
      </c>
      <c r="E5" s="8" t="s">
        <v>43</v>
      </c>
      <c r="F5" s="17">
        <v>13983</v>
      </c>
      <c r="G5" s="17">
        <v>12039</v>
      </c>
      <c r="H5" s="17">
        <v>10687</v>
      </c>
      <c r="I5" s="17">
        <v>10663</v>
      </c>
      <c r="J5" s="17">
        <v>7052</v>
      </c>
      <c r="K5" s="17">
        <v>4330</v>
      </c>
      <c r="L5" s="17">
        <v>58754</v>
      </c>
    </row>
    <row r="6" spans="1:12" ht="12" customHeight="1" x14ac:dyDescent="0.2">
      <c r="A6" s="49"/>
      <c r="B6" s="49"/>
      <c r="C6" s="25" t="s">
        <v>327</v>
      </c>
      <c r="D6" s="8" t="s">
        <v>43</v>
      </c>
      <c r="E6" s="8" t="s">
        <v>43</v>
      </c>
      <c r="F6" s="17">
        <v>19620</v>
      </c>
      <c r="G6" s="17">
        <v>17664</v>
      </c>
      <c r="H6" s="17">
        <v>13511</v>
      </c>
      <c r="I6" s="17">
        <v>13055</v>
      </c>
      <c r="J6" s="17">
        <v>8687</v>
      </c>
      <c r="K6" s="17">
        <v>6107</v>
      </c>
      <c r="L6" s="17">
        <v>78644</v>
      </c>
    </row>
    <row r="7" spans="1:12" ht="12" customHeight="1" x14ac:dyDescent="0.2">
      <c r="A7" s="49"/>
      <c r="B7" s="49"/>
      <c r="C7" s="26" t="s">
        <v>328</v>
      </c>
      <c r="D7" s="42">
        <v>60030</v>
      </c>
      <c r="E7" s="20" t="s">
        <v>43</v>
      </c>
      <c r="F7" s="21">
        <v>33603</v>
      </c>
      <c r="G7" s="21">
        <v>29703</v>
      </c>
      <c r="H7" s="21">
        <v>24198</v>
      </c>
      <c r="I7" s="21">
        <v>23718</v>
      </c>
      <c r="J7" s="21">
        <v>15739</v>
      </c>
      <c r="K7" s="21">
        <v>10437</v>
      </c>
      <c r="L7" s="21">
        <v>197428</v>
      </c>
    </row>
    <row r="8" spans="1:12" ht="12" customHeight="1" x14ac:dyDescent="0.2">
      <c r="A8" s="49"/>
      <c r="B8" s="49" t="s">
        <v>309</v>
      </c>
      <c r="C8" s="25" t="s">
        <v>326</v>
      </c>
      <c r="D8" s="8" t="s">
        <v>43</v>
      </c>
      <c r="E8" s="8" t="s">
        <v>43</v>
      </c>
      <c r="F8" s="17">
        <v>4748</v>
      </c>
      <c r="G8" s="17">
        <v>4158</v>
      </c>
      <c r="H8" s="17">
        <v>3331</v>
      </c>
      <c r="I8" s="17">
        <v>3027</v>
      </c>
      <c r="J8" s="17">
        <v>1888</v>
      </c>
      <c r="K8" s="17">
        <v>1279</v>
      </c>
      <c r="L8" s="17">
        <v>18431</v>
      </c>
    </row>
    <row r="9" spans="1:12" ht="12" customHeight="1" x14ac:dyDescent="0.2">
      <c r="A9" s="49"/>
      <c r="B9" s="49"/>
      <c r="C9" s="25" t="s">
        <v>327</v>
      </c>
      <c r="D9" s="8" t="s">
        <v>43</v>
      </c>
      <c r="E9" s="8" t="s">
        <v>43</v>
      </c>
      <c r="F9" s="17">
        <v>6407</v>
      </c>
      <c r="G9" s="17">
        <v>6176</v>
      </c>
      <c r="H9" s="17">
        <v>4267</v>
      </c>
      <c r="I9" s="17">
        <v>3602</v>
      </c>
      <c r="J9" s="17">
        <v>2444</v>
      </c>
      <c r="K9" s="17">
        <v>1722</v>
      </c>
      <c r="L9" s="17">
        <v>24618</v>
      </c>
    </row>
    <row r="10" spans="1:12" ht="12" customHeight="1" x14ac:dyDescent="0.2">
      <c r="A10" s="49"/>
      <c r="B10" s="49"/>
      <c r="C10" s="26" t="s">
        <v>328</v>
      </c>
      <c r="D10" s="42">
        <v>16966</v>
      </c>
      <c r="E10" s="20" t="s">
        <v>43</v>
      </c>
      <c r="F10" s="21">
        <v>11155</v>
      </c>
      <c r="G10" s="21">
        <v>10334</v>
      </c>
      <c r="H10" s="21">
        <v>7598</v>
      </c>
      <c r="I10" s="21">
        <v>6629</v>
      </c>
      <c r="J10" s="21">
        <v>4332</v>
      </c>
      <c r="K10" s="21">
        <v>3001</v>
      </c>
      <c r="L10" s="21">
        <v>60015</v>
      </c>
    </row>
    <row r="11" spans="1:12" ht="12" customHeight="1" x14ac:dyDescent="0.2">
      <c r="A11" s="48" t="s">
        <v>296</v>
      </c>
      <c r="B11" s="49" t="s">
        <v>308</v>
      </c>
      <c r="C11" s="25" t="s">
        <v>326</v>
      </c>
      <c r="D11" s="8" t="s">
        <v>43</v>
      </c>
      <c r="E11" s="8" t="s">
        <v>43</v>
      </c>
      <c r="F11" s="17">
        <v>15219</v>
      </c>
      <c r="G11" s="17">
        <v>13302</v>
      </c>
      <c r="H11" s="17">
        <v>11634</v>
      </c>
      <c r="I11" s="17">
        <v>11792</v>
      </c>
      <c r="J11" s="17">
        <v>7872</v>
      </c>
      <c r="K11" s="17">
        <v>4747</v>
      </c>
      <c r="L11" s="17">
        <v>64566</v>
      </c>
    </row>
    <row r="12" spans="1:12" ht="12" customHeight="1" x14ac:dyDescent="0.2">
      <c r="A12" s="49"/>
      <c r="B12" s="49"/>
      <c r="C12" s="25" t="s">
        <v>327</v>
      </c>
      <c r="D12" s="8" t="s">
        <v>43</v>
      </c>
      <c r="E12" s="8" t="s">
        <v>43</v>
      </c>
      <c r="F12" s="17">
        <v>21313</v>
      </c>
      <c r="G12" s="17">
        <v>19382</v>
      </c>
      <c r="H12" s="17">
        <v>14823</v>
      </c>
      <c r="I12" s="17">
        <v>14386</v>
      </c>
      <c r="J12" s="17">
        <v>9563</v>
      </c>
      <c r="K12" s="17">
        <v>6650</v>
      </c>
      <c r="L12" s="17">
        <v>86117</v>
      </c>
    </row>
    <row r="13" spans="1:12" ht="12" customHeight="1" x14ac:dyDescent="0.2">
      <c r="A13" s="49"/>
      <c r="B13" s="49"/>
      <c r="C13" s="26" t="s">
        <v>328</v>
      </c>
      <c r="D13" s="42">
        <v>62508</v>
      </c>
      <c r="E13" s="20" t="s">
        <v>43</v>
      </c>
      <c r="F13" s="21">
        <v>36532</v>
      </c>
      <c r="G13" s="21">
        <v>32684</v>
      </c>
      <c r="H13" s="21">
        <v>26457</v>
      </c>
      <c r="I13" s="21">
        <v>26178</v>
      </c>
      <c r="J13" s="21">
        <v>17435</v>
      </c>
      <c r="K13" s="21">
        <v>11397</v>
      </c>
      <c r="L13" s="21">
        <v>213191</v>
      </c>
    </row>
    <row r="14" spans="1:12" ht="12" customHeight="1" x14ac:dyDescent="0.2">
      <c r="A14" s="49"/>
      <c r="B14" s="49" t="s">
        <v>309</v>
      </c>
      <c r="C14" s="25" t="s">
        <v>326</v>
      </c>
      <c r="D14" s="8" t="s">
        <v>43</v>
      </c>
      <c r="E14" s="8" t="s">
        <v>43</v>
      </c>
      <c r="F14" s="17">
        <v>4923</v>
      </c>
      <c r="G14" s="17">
        <v>4296</v>
      </c>
      <c r="H14" s="17">
        <v>3380</v>
      </c>
      <c r="I14" s="17">
        <v>2997</v>
      </c>
      <c r="J14" s="17">
        <v>1910</v>
      </c>
      <c r="K14" s="17">
        <v>1227</v>
      </c>
      <c r="L14" s="17">
        <v>18733</v>
      </c>
    </row>
    <row r="15" spans="1:12" ht="12" customHeight="1" x14ac:dyDescent="0.2">
      <c r="A15" s="49"/>
      <c r="B15" s="49"/>
      <c r="C15" s="25" t="s">
        <v>327</v>
      </c>
      <c r="D15" s="8" t="s">
        <v>43</v>
      </c>
      <c r="E15" s="8" t="s">
        <v>43</v>
      </c>
      <c r="F15" s="17">
        <v>6552</v>
      </c>
      <c r="G15" s="17">
        <v>6349</v>
      </c>
      <c r="H15" s="17">
        <v>4304</v>
      </c>
      <c r="I15" s="17">
        <v>3565</v>
      </c>
      <c r="J15" s="17">
        <v>2394</v>
      </c>
      <c r="K15" s="17">
        <v>1726</v>
      </c>
      <c r="L15" s="17">
        <v>24890</v>
      </c>
    </row>
    <row r="16" spans="1:12" ht="12" customHeight="1" x14ac:dyDescent="0.2">
      <c r="A16" s="49"/>
      <c r="B16" s="49"/>
      <c r="C16" s="26" t="s">
        <v>328</v>
      </c>
      <c r="D16" s="42">
        <v>16534</v>
      </c>
      <c r="E16" s="20" t="s">
        <v>43</v>
      </c>
      <c r="F16" s="21">
        <v>11475</v>
      </c>
      <c r="G16" s="21">
        <v>10645</v>
      </c>
      <c r="H16" s="21">
        <v>7684</v>
      </c>
      <c r="I16" s="21">
        <v>6562</v>
      </c>
      <c r="J16" s="21">
        <v>4304</v>
      </c>
      <c r="K16" s="21">
        <v>2953</v>
      </c>
      <c r="L16" s="21">
        <v>60157</v>
      </c>
    </row>
    <row r="17" spans="1:12" ht="12" customHeight="1" x14ac:dyDescent="0.2">
      <c r="A17" s="48" t="s">
        <v>297</v>
      </c>
      <c r="B17" s="49" t="s">
        <v>308</v>
      </c>
      <c r="C17" s="25" t="s">
        <v>326</v>
      </c>
      <c r="D17" s="8" t="s">
        <v>43</v>
      </c>
      <c r="E17" s="8" t="s">
        <v>43</v>
      </c>
      <c r="F17" s="17">
        <v>16238</v>
      </c>
      <c r="G17" s="17">
        <v>14046</v>
      </c>
      <c r="H17" s="17">
        <v>12028</v>
      </c>
      <c r="I17" s="17">
        <v>12086</v>
      </c>
      <c r="J17" s="17">
        <v>8077</v>
      </c>
      <c r="K17" s="17">
        <v>4703</v>
      </c>
      <c r="L17" s="17">
        <v>67178</v>
      </c>
    </row>
    <row r="18" spans="1:12" ht="12" customHeight="1" x14ac:dyDescent="0.2">
      <c r="A18" s="49"/>
      <c r="B18" s="49"/>
      <c r="C18" s="25" t="s">
        <v>327</v>
      </c>
      <c r="D18" s="8" t="s">
        <v>43</v>
      </c>
      <c r="E18" s="8" t="s">
        <v>43</v>
      </c>
      <c r="F18" s="17">
        <v>22560</v>
      </c>
      <c r="G18" s="17">
        <v>20536</v>
      </c>
      <c r="H18" s="17">
        <v>15389</v>
      </c>
      <c r="I18" s="17">
        <v>15041</v>
      </c>
      <c r="J18" s="17">
        <v>9949</v>
      </c>
      <c r="K18" s="17">
        <v>6610</v>
      </c>
      <c r="L18" s="17">
        <v>90085</v>
      </c>
    </row>
    <row r="19" spans="1:12" ht="12" customHeight="1" x14ac:dyDescent="0.2">
      <c r="A19" s="49"/>
      <c r="B19" s="49"/>
      <c r="C19" s="26" t="s">
        <v>328</v>
      </c>
      <c r="D19" s="42">
        <v>64708</v>
      </c>
      <c r="E19" s="20" t="s">
        <v>43</v>
      </c>
      <c r="F19" s="21">
        <v>38798</v>
      </c>
      <c r="G19" s="21">
        <v>34582</v>
      </c>
      <c r="H19" s="21">
        <v>27417</v>
      </c>
      <c r="I19" s="21">
        <v>27127</v>
      </c>
      <c r="J19" s="21">
        <v>18026</v>
      </c>
      <c r="K19" s="21">
        <v>11313</v>
      </c>
      <c r="L19" s="21">
        <v>221971</v>
      </c>
    </row>
    <row r="20" spans="1:12" ht="12" customHeight="1" x14ac:dyDescent="0.2">
      <c r="A20" s="49"/>
      <c r="B20" s="49" t="s">
        <v>309</v>
      </c>
      <c r="C20" s="25" t="s">
        <v>326</v>
      </c>
      <c r="D20" s="8" t="s">
        <v>43</v>
      </c>
      <c r="E20" s="8" t="s">
        <v>43</v>
      </c>
      <c r="F20" s="17">
        <v>4869</v>
      </c>
      <c r="G20" s="17">
        <v>4149</v>
      </c>
      <c r="H20" s="17">
        <v>3291</v>
      </c>
      <c r="I20" s="17">
        <v>2932</v>
      </c>
      <c r="J20" s="17">
        <v>1861</v>
      </c>
      <c r="K20" s="17">
        <v>1108</v>
      </c>
      <c r="L20" s="17">
        <v>18210</v>
      </c>
    </row>
    <row r="21" spans="1:12" ht="12" customHeight="1" x14ac:dyDescent="0.2">
      <c r="A21" s="49"/>
      <c r="B21" s="49"/>
      <c r="C21" s="25" t="s">
        <v>327</v>
      </c>
      <c r="D21" s="8" t="s">
        <v>43</v>
      </c>
      <c r="E21" s="8" t="s">
        <v>43</v>
      </c>
      <c r="F21" s="17">
        <v>6215</v>
      </c>
      <c r="G21" s="17">
        <v>5906</v>
      </c>
      <c r="H21" s="17">
        <v>4082</v>
      </c>
      <c r="I21" s="17">
        <v>3481</v>
      </c>
      <c r="J21" s="17">
        <v>2360</v>
      </c>
      <c r="K21" s="17">
        <v>1613</v>
      </c>
      <c r="L21" s="17">
        <v>23657</v>
      </c>
    </row>
    <row r="22" spans="1:12" ht="12" customHeight="1" x14ac:dyDescent="0.2">
      <c r="A22" s="49"/>
      <c r="B22" s="49"/>
      <c r="C22" s="26" t="s">
        <v>328</v>
      </c>
      <c r="D22" s="42">
        <v>14722</v>
      </c>
      <c r="E22" s="20" t="s">
        <v>43</v>
      </c>
      <c r="F22" s="21">
        <v>11084</v>
      </c>
      <c r="G22" s="21">
        <v>10055</v>
      </c>
      <c r="H22" s="21">
        <v>7373</v>
      </c>
      <c r="I22" s="21">
        <v>6413</v>
      </c>
      <c r="J22" s="21">
        <v>4221</v>
      </c>
      <c r="K22" s="21">
        <v>2721</v>
      </c>
      <c r="L22" s="21">
        <v>56589</v>
      </c>
    </row>
    <row r="23" spans="1:12" ht="12" customHeight="1" x14ac:dyDescent="0.2">
      <c r="A23" s="48" t="s">
        <v>298</v>
      </c>
      <c r="B23" s="49" t="s">
        <v>308</v>
      </c>
      <c r="C23" s="25" t="s">
        <v>326</v>
      </c>
      <c r="D23" s="8" t="s">
        <v>43</v>
      </c>
      <c r="E23" s="8" t="s">
        <v>43</v>
      </c>
      <c r="F23" s="17">
        <v>17465</v>
      </c>
      <c r="G23" s="17">
        <v>14916</v>
      </c>
      <c r="H23" s="17">
        <v>12569</v>
      </c>
      <c r="I23" s="17">
        <v>12912</v>
      </c>
      <c r="J23" s="17">
        <v>8616</v>
      </c>
      <c r="K23" s="17">
        <v>5147</v>
      </c>
      <c r="L23" s="17">
        <v>71625</v>
      </c>
    </row>
    <row r="24" spans="1:12" ht="12" customHeight="1" x14ac:dyDescent="0.2">
      <c r="A24" s="49"/>
      <c r="B24" s="49"/>
      <c r="C24" s="25" t="s">
        <v>327</v>
      </c>
      <c r="D24" s="8" t="s">
        <v>43</v>
      </c>
      <c r="E24" s="8" t="s">
        <v>43</v>
      </c>
      <c r="F24" s="17">
        <v>23772</v>
      </c>
      <c r="G24" s="17">
        <v>21750</v>
      </c>
      <c r="H24" s="17">
        <v>16179</v>
      </c>
      <c r="I24" s="17">
        <v>15927</v>
      </c>
      <c r="J24" s="17">
        <v>10728</v>
      </c>
      <c r="K24" s="17">
        <v>7093</v>
      </c>
      <c r="L24" s="17">
        <v>95449</v>
      </c>
    </row>
    <row r="25" spans="1:12" ht="12" customHeight="1" x14ac:dyDescent="0.2">
      <c r="A25" s="49"/>
      <c r="B25" s="49"/>
      <c r="C25" s="26" t="s">
        <v>328</v>
      </c>
      <c r="D25" s="42">
        <v>66900</v>
      </c>
      <c r="E25" s="20" t="s">
        <v>43</v>
      </c>
      <c r="F25" s="21">
        <v>41237</v>
      </c>
      <c r="G25" s="21">
        <v>36666</v>
      </c>
      <c r="H25" s="21">
        <v>28748</v>
      </c>
      <c r="I25" s="21">
        <v>28839</v>
      </c>
      <c r="J25" s="21">
        <v>19344</v>
      </c>
      <c r="K25" s="21">
        <v>12240</v>
      </c>
      <c r="L25" s="21">
        <v>233974</v>
      </c>
    </row>
    <row r="26" spans="1:12" ht="12" customHeight="1" x14ac:dyDescent="0.2">
      <c r="A26" s="49"/>
      <c r="B26" s="49" t="s">
        <v>309</v>
      </c>
      <c r="C26" s="25" t="s">
        <v>326</v>
      </c>
      <c r="D26" s="8" t="s">
        <v>43</v>
      </c>
      <c r="E26" s="8" t="s">
        <v>43</v>
      </c>
      <c r="F26" s="17">
        <v>5277</v>
      </c>
      <c r="G26" s="17">
        <v>4525</v>
      </c>
      <c r="H26" s="17">
        <v>3701</v>
      </c>
      <c r="I26" s="17">
        <v>3317</v>
      </c>
      <c r="J26" s="17">
        <v>2224</v>
      </c>
      <c r="K26" s="17">
        <v>1363</v>
      </c>
      <c r="L26" s="17">
        <v>20407</v>
      </c>
    </row>
    <row r="27" spans="1:12" ht="12" customHeight="1" x14ac:dyDescent="0.2">
      <c r="A27" s="49"/>
      <c r="B27" s="49"/>
      <c r="C27" s="25" t="s">
        <v>327</v>
      </c>
      <c r="D27" s="8" t="s">
        <v>43</v>
      </c>
      <c r="E27" s="8" t="s">
        <v>43</v>
      </c>
      <c r="F27" s="17">
        <v>7006</v>
      </c>
      <c r="G27" s="17">
        <v>6776</v>
      </c>
      <c r="H27" s="17">
        <v>4646</v>
      </c>
      <c r="I27" s="17">
        <v>4048</v>
      </c>
      <c r="J27" s="17">
        <v>2735</v>
      </c>
      <c r="K27" s="17">
        <v>1941</v>
      </c>
      <c r="L27" s="17">
        <v>27152</v>
      </c>
    </row>
    <row r="28" spans="1:12" ht="12" customHeight="1" x14ac:dyDescent="0.2">
      <c r="A28" s="49"/>
      <c r="B28" s="49"/>
      <c r="C28" s="26" t="s">
        <v>328</v>
      </c>
      <c r="D28" s="42">
        <v>16644</v>
      </c>
      <c r="E28" s="20" t="s">
        <v>43</v>
      </c>
      <c r="F28" s="21">
        <v>12283</v>
      </c>
      <c r="G28" s="21">
        <v>11301</v>
      </c>
      <c r="H28" s="21">
        <v>8347</v>
      </c>
      <c r="I28" s="21">
        <v>7365</v>
      </c>
      <c r="J28" s="21">
        <v>4959</v>
      </c>
      <c r="K28" s="21">
        <v>3304</v>
      </c>
      <c r="L28" s="21">
        <v>64203</v>
      </c>
    </row>
    <row r="29" spans="1:12" ht="12" customHeight="1" x14ac:dyDescent="0.2">
      <c r="A29" s="48" t="s">
        <v>299</v>
      </c>
      <c r="B29" s="49" t="s">
        <v>308</v>
      </c>
      <c r="C29" s="25" t="s">
        <v>326</v>
      </c>
      <c r="D29" s="8" t="s">
        <v>43</v>
      </c>
      <c r="E29" s="8" t="s">
        <v>43</v>
      </c>
      <c r="F29" s="17">
        <v>16687</v>
      </c>
      <c r="G29" s="17">
        <v>14302</v>
      </c>
      <c r="H29" s="17">
        <v>12010</v>
      </c>
      <c r="I29" s="17">
        <v>12250</v>
      </c>
      <c r="J29" s="17">
        <v>8321</v>
      </c>
      <c r="K29" s="17">
        <v>5037</v>
      </c>
      <c r="L29" s="17">
        <v>68607</v>
      </c>
    </row>
    <row r="30" spans="1:12" ht="12" customHeight="1" x14ac:dyDescent="0.2">
      <c r="A30" s="49"/>
      <c r="B30" s="49"/>
      <c r="C30" s="25" t="s">
        <v>327</v>
      </c>
      <c r="D30" s="8" t="s">
        <v>43</v>
      </c>
      <c r="E30" s="8" t="s">
        <v>43</v>
      </c>
      <c r="F30" s="17">
        <v>22692</v>
      </c>
      <c r="G30" s="17">
        <v>20963</v>
      </c>
      <c r="H30" s="17">
        <v>15585</v>
      </c>
      <c r="I30" s="17">
        <v>15167</v>
      </c>
      <c r="J30" s="17">
        <v>10350</v>
      </c>
      <c r="K30" s="17">
        <v>6864</v>
      </c>
      <c r="L30" s="17">
        <v>91621</v>
      </c>
    </row>
    <row r="31" spans="1:12" ht="12" customHeight="1" x14ac:dyDescent="0.2">
      <c r="A31" s="49"/>
      <c r="B31" s="49"/>
      <c r="C31" s="26" t="s">
        <v>328</v>
      </c>
      <c r="D31" s="42">
        <v>65426</v>
      </c>
      <c r="E31" s="20" t="s">
        <v>43</v>
      </c>
      <c r="F31" s="21">
        <v>39379</v>
      </c>
      <c r="G31" s="21">
        <v>35265</v>
      </c>
      <c r="H31" s="21">
        <v>27595</v>
      </c>
      <c r="I31" s="21">
        <v>27417</v>
      </c>
      <c r="J31" s="21">
        <v>18671</v>
      </c>
      <c r="K31" s="21">
        <v>11901</v>
      </c>
      <c r="L31" s="21">
        <v>225654</v>
      </c>
    </row>
    <row r="32" spans="1:12" ht="12" customHeight="1" x14ac:dyDescent="0.2">
      <c r="A32" s="49"/>
      <c r="B32" s="49" t="s">
        <v>309</v>
      </c>
      <c r="C32" s="25" t="s">
        <v>326</v>
      </c>
      <c r="D32" s="8" t="s">
        <v>43</v>
      </c>
      <c r="E32" s="8" t="s">
        <v>43</v>
      </c>
      <c r="F32" s="17">
        <v>5007</v>
      </c>
      <c r="G32" s="17">
        <v>4241</v>
      </c>
      <c r="H32" s="17">
        <v>3417</v>
      </c>
      <c r="I32" s="17">
        <v>3263</v>
      </c>
      <c r="J32" s="17">
        <v>2229</v>
      </c>
      <c r="K32" s="17">
        <v>1268</v>
      </c>
      <c r="L32" s="17">
        <v>19425</v>
      </c>
    </row>
    <row r="33" spans="1:12" ht="12" customHeight="1" x14ac:dyDescent="0.2">
      <c r="A33" s="49"/>
      <c r="B33" s="49"/>
      <c r="C33" s="25" t="s">
        <v>327</v>
      </c>
      <c r="D33" s="8" t="s">
        <v>43</v>
      </c>
      <c r="E33" s="8" t="s">
        <v>43</v>
      </c>
      <c r="F33" s="17">
        <v>5999</v>
      </c>
      <c r="G33" s="17">
        <v>5608</v>
      </c>
      <c r="H33" s="17">
        <v>4154</v>
      </c>
      <c r="I33" s="17">
        <v>3853</v>
      </c>
      <c r="J33" s="17">
        <v>2699</v>
      </c>
      <c r="K33" s="17">
        <v>1864</v>
      </c>
      <c r="L33" s="17">
        <v>24177</v>
      </c>
    </row>
    <row r="34" spans="1:12" ht="12" customHeight="1" x14ac:dyDescent="0.2">
      <c r="A34" s="49"/>
      <c r="B34" s="49"/>
      <c r="C34" s="26" t="s">
        <v>328</v>
      </c>
      <c r="D34" s="42">
        <v>13130</v>
      </c>
      <c r="E34" s="20" t="s">
        <v>43</v>
      </c>
      <c r="F34" s="21">
        <v>11006</v>
      </c>
      <c r="G34" s="21">
        <v>9849</v>
      </c>
      <c r="H34" s="21">
        <v>7571</v>
      </c>
      <c r="I34" s="21">
        <v>7116</v>
      </c>
      <c r="J34" s="21">
        <v>4928</v>
      </c>
      <c r="K34" s="21">
        <v>3132</v>
      </c>
      <c r="L34" s="21">
        <v>56732</v>
      </c>
    </row>
    <row r="35" spans="1:12" ht="12" customHeight="1" x14ac:dyDescent="0.2">
      <c r="A35" s="48" t="s">
        <v>300</v>
      </c>
      <c r="B35" s="49" t="s">
        <v>308</v>
      </c>
      <c r="C35" s="25" t="s">
        <v>326</v>
      </c>
      <c r="D35" s="8" t="s">
        <v>43</v>
      </c>
      <c r="E35" s="8" t="s">
        <v>43</v>
      </c>
      <c r="F35" s="17">
        <v>21087</v>
      </c>
      <c r="G35" s="17">
        <v>17940</v>
      </c>
      <c r="H35" s="17">
        <v>15179</v>
      </c>
      <c r="I35" s="17">
        <v>15011</v>
      </c>
      <c r="J35" s="17">
        <v>10403</v>
      </c>
      <c r="K35" s="17">
        <v>6336</v>
      </c>
      <c r="L35" s="17">
        <v>85956</v>
      </c>
    </row>
    <row r="36" spans="1:12" ht="12" customHeight="1" x14ac:dyDescent="0.2">
      <c r="A36" s="49"/>
      <c r="B36" s="49"/>
      <c r="C36" s="25" t="s">
        <v>327</v>
      </c>
      <c r="D36" s="8" t="s">
        <v>43</v>
      </c>
      <c r="E36" s="8" t="s">
        <v>43</v>
      </c>
      <c r="F36" s="17">
        <v>28607</v>
      </c>
      <c r="G36" s="17">
        <v>26138</v>
      </c>
      <c r="H36" s="17">
        <v>19348</v>
      </c>
      <c r="I36" s="17">
        <v>18513</v>
      </c>
      <c r="J36" s="17">
        <v>12750</v>
      </c>
      <c r="K36" s="17">
        <v>8616</v>
      </c>
      <c r="L36" s="17">
        <v>113972</v>
      </c>
    </row>
    <row r="37" spans="1:12" ht="12" customHeight="1" x14ac:dyDescent="0.2">
      <c r="A37" s="49"/>
      <c r="B37" s="49"/>
      <c r="C37" s="26" t="s">
        <v>328</v>
      </c>
      <c r="D37" s="42">
        <v>66676</v>
      </c>
      <c r="E37" s="20" t="s">
        <v>43</v>
      </c>
      <c r="F37" s="21">
        <v>49694</v>
      </c>
      <c r="G37" s="21">
        <v>44078</v>
      </c>
      <c r="H37" s="21">
        <v>34527</v>
      </c>
      <c r="I37" s="21">
        <v>33524</v>
      </c>
      <c r="J37" s="21">
        <v>23153</v>
      </c>
      <c r="K37" s="21">
        <v>14952</v>
      </c>
      <c r="L37" s="21">
        <v>266604</v>
      </c>
    </row>
    <row r="38" spans="1:12" ht="12" customHeight="1" x14ac:dyDescent="0.2">
      <c r="A38" s="49"/>
      <c r="B38" s="49" t="s">
        <v>309</v>
      </c>
      <c r="C38" s="25" t="s">
        <v>326</v>
      </c>
      <c r="D38" s="8" t="s">
        <v>43</v>
      </c>
      <c r="E38" s="8" t="s">
        <v>43</v>
      </c>
      <c r="F38" s="17">
        <v>4709</v>
      </c>
      <c r="G38" s="17">
        <v>4053</v>
      </c>
      <c r="H38" s="17">
        <v>3244</v>
      </c>
      <c r="I38" s="17">
        <v>2935</v>
      </c>
      <c r="J38" s="17">
        <v>1992</v>
      </c>
      <c r="K38" s="17">
        <v>1245</v>
      </c>
      <c r="L38" s="17">
        <v>18178</v>
      </c>
    </row>
    <row r="39" spans="1:12" ht="12" customHeight="1" x14ac:dyDescent="0.2">
      <c r="A39" s="49"/>
      <c r="B39" s="49"/>
      <c r="C39" s="25" t="s">
        <v>327</v>
      </c>
      <c r="D39" s="8" t="s">
        <v>43</v>
      </c>
      <c r="E39" s="8" t="s">
        <v>43</v>
      </c>
      <c r="F39" s="17">
        <v>5628</v>
      </c>
      <c r="G39" s="17">
        <v>5291</v>
      </c>
      <c r="H39" s="17">
        <v>3951</v>
      </c>
      <c r="I39" s="17">
        <v>3612</v>
      </c>
      <c r="J39" s="17">
        <v>2436</v>
      </c>
      <c r="K39" s="17">
        <v>1817</v>
      </c>
      <c r="L39" s="17">
        <v>22735</v>
      </c>
    </row>
    <row r="40" spans="1:12" ht="12" customHeight="1" x14ac:dyDescent="0.2">
      <c r="A40" s="49"/>
      <c r="B40" s="49"/>
      <c r="C40" s="26" t="s">
        <v>328</v>
      </c>
      <c r="D40" s="42">
        <v>13156</v>
      </c>
      <c r="E40" s="20" t="s">
        <v>43</v>
      </c>
      <c r="F40" s="21">
        <v>10337</v>
      </c>
      <c r="G40" s="21">
        <v>9344</v>
      </c>
      <c r="H40" s="21">
        <v>7195</v>
      </c>
      <c r="I40" s="21">
        <v>6547</v>
      </c>
      <c r="J40" s="21">
        <v>4428</v>
      </c>
      <c r="K40" s="21">
        <v>3062</v>
      </c>
      <c r="L40" s="21">
        <v>54069</v>
      </c>
    </row>
    <row r="41" spans="1:12" ht="12" customHeight="1" x14ac:dyDescent="0.2">
      <c r="A41" s="48" t="s">
        <v>301</v>
      </c>
      <c r="B41" s="49" t="s">
        <v>308</v>
      </c>
      <c r="C41" s="25" t="s">
        <v>326</v>
      </c>
      <c r="D41" s="8" t="s">
        <v>43</v>
      </c>
      <c r="E41" s="8" t="s">
        <v>43</v>
      </c>
      <c r="F41" s="17">
        <v>20741</v>
      </c>
      <c r="G41" s="17">
        <v>17505</v>
      </c>
      <c r="H41" s="17">
        <v>14671</v>
      </c>
      <c r="I41" s="17">
        <v>14502</v>
      </c>
      <c r="J41" s="17">
        <v>10143</v>
      </c>
      <c r="K41" s="17">
        <v>6257</v>
      </c>
      <c r="L41" s="17">
        <v>83819</v>
      </c>
    </row>
    <row r="42" spans="1:12" ht="12" customHeight="1" x14ac:dyDescent="0.2">
      <c r="A42" s="49"/>
      <c r="B42" s="49"/>
      <c r="C42" s="25" t="s">
        <v>327</v>
      </c>
      <c r="D42" s="8" t="s">
        <v>43</v>
      </c>
      <c r="E42" s="8" t="s">
        <v>43</v>
      </c>
      <c r="F42" s="17">
        <v>27715</v>
      </c>
      <c r="G42" s="17">
        <v>25588</v>
      </c>
      <c r="H42" s="17">
        <v>18868</v>
      </c>
      <c r="I42" s="17">
        <v>17889</v>
      </c>
      <c r="J42" s="17">
        <v>12686</v>
      </c>
      <c r="K42" s="17">
        <v>8473</v>
      </c>
      <c r="L42" s="17">
        <v>111219</v>
      </c>
    </row>
    <row r="43" spans="1:12" ht="12" customHeight="1" x14ac:dyDescent="0.2">
      <c r="A43" s="49"/>
      <c r="B43" s="49"/>
      <c r="C43" s="26" t="s">
        <v>328</v>
      </c>
      <c r="D43" s="42">
        <v>62076</v>
      </c>
      <c r="E43" s="20" t="s">
        <v>43</v>
      </c>
      <c r="F43" s="21">
        <v>48456</v>
      </c>
      <c r="G43" s="21">
        <v>43093</v>
      </c>
      <c r="H43" s="21">
        <v>33539</v>
      </c>
      <c r="I43" s="21">
        <v>32391</v>
      </c>
      <c r="J43" s="21">
        <v>22829</v>
      </c>
      <c r="K43" s="21">
        <v>14730</v>
      </c>
      <c r="L43" s="21">
        <v>257114</v>
      </c>
    </row>
    <row r="44" spans="1:12" ht="12" customHeight="1" x14ac:dyDescent="0.2">
      <c r="A44" s="49"/>
      <c r="B44" s="49" t="s">
        <v>309</v>
      </c>
      <c r="C44" s="25" t="s">
        <v>326</v>
      </c>
      <c r="D44" s="8" t="s">
        <v>43</v>
      </c>
      <c r="E44" s="8" t="s">
        <v>43</v>
      </c>
      <c r="F44" s="17">
        <v>4735</v>
      </c>
      <c r="G44" s="17">
        <v>4196</v>
      </c>
      <c r="H44" s="17">
        <v>3372</v>
      </c>
      <c r="I44" s="17">
        <v>3012</v>
      </c>
      <c r="J44" s="17">
        <v>2026</v>
      </c>
      <c r="K44" s="17">
        <v>1344</v>
      </c>
      <c r="L44" s="17">
        <v>18685</v>
      </c>
    </row>
    <row r="45" spans="1:12" ht="12" customHeight="1" x14ac:dyDescent="0.2">
      <c r="A45" s="49"/>
      <c r="B45" s="49"/>
      <c r="C45" s="25" t="s">
        <v>327</v>
      </c>
      <c r="D45" s="8" t="s">
        <v>43</v>
      </c>
      <c r="E45" s="8" t="s">
        <v>43</v>
      </c>
      <c r="F45" s="17">
        <v>5610</v>
      </c>
      <c r="G45" s="17">
        <v>5430</v>
      </c>
      <c r="H45" s="17">
        <v>4096</v>
      </c>
      <c r="I45" s="17">
        <v>3694</v>
      </c>
      <c r="J45" s="17">
        <v>2589</v>
      </c>
      <c r="K45" s="17">
        <v>1896</v>
      </c>
      <c r="L45" s="17">
        <v>23315</v>
      </c>
    </row>
    <row r="46" spans="1:12" ht="12" customHeight="1" x14ac:dyDescent="0.2">
      <c r="A46" s="49"/>
      <c r="B46" s="49"/>
      <c r="C46" s="26" t="s">
        <v>328</v>
      </c>
      <c r="D46" s="42">
        <v>12880</v>
      </c>
      <c r="E46" s="20" t="s">
        <v>43</v>
      </c>
      <c r="F46" s="21">
        <v>10345</v>
      </c>
      <c r="G46" s="21">
        <v>9626</v>
      </c>
      <c r="H46" s="21">
        <v>7468</v>
      </c>
      <c r="I46" s="21">
        <v>6706</v>
      </c>
      <c r="J46" s="21">
        <v>4615</v>
      </c>
      <c r="K46" s="21">
        <v>3240</v>
      </c>
      <c r="L46" s="21">
        <v>54880</v>
      </c>
    </row>
    <row r="47" spans="1:12" ht="12" customHeight="1" x14ac:dyDescent="0.2">
      <c r="A47" s="48" t="s">
        <v>302</v>
      </c>
      <c r="B47" s="49" t="s">
        <v>308</v>
      </c>
      <c r="C47" s="25" t="s">
        <v>326</v>
      </c>
      <c r="D47" s="43">
        <v>15785</v>
      </c>
      <c r="E47" s="43">
        <v>29655</v>
      </c>
      <c r="F47" s="17">
        <v>20181</v>
      </c>
      <c r="G47" s="17">
        <v>17206</v>
      </c>
      <c r="H47" s="17">
        <v>14581</v>
      </c>
      <c r="I47" s="17">
        <v>14377</v>
      </c>
      <c r="J47" s="17">
        <v>10203</v>
      </c>
      <c r="K47" s="17">
        <v>6412</v>
      </c>
      <c r="L47" s="17">
        <v>128400</v>
      </c>
    </row>
    <row r="48" spans="1:12" ht="12" customHeight="1" x14ac:dyDescent="0.2">
      <c r="A48" s="49"/>
      <c r="B48" s="49"/>
      <c r="C48" s="25" t="s">
        <v>327</v>
      </c>
      <c r="D48" s="43">
        <v>14366</v>
      </c>
      <c r="E48" s="43">
        <v>26173</v>
      </c>
      <c r="F48" s="17">
        <v>27481</v>
      </c>
      <c r="G48" s="17">
        <v>25487</v>
      </c>
      <c r="H48" s="17">
        <v>18627</v>
      </c>
      <c r="I48" s="17">
        <v>17615</v>
      </c>
      <c r="J48" s="17">
        <v>12740</v>
      </c>
      <c r="K48" s="17">
        <v>8698</v>
      </c>
      <c r="L48" s="17">
        <v>151187</v>
      </c>
    </row>
    <row r="49" spans="1:12" ht="12" customHeight="1" x14ac:dyDescent="0.2">
      <c r="A49" s="49"/>
      <c r="B49" s="49"/>
      <c r="C49" s="26" t="s">
        <v>328</v>
      </c>
      <c r="D49" s="42">
        <v>30151</v>
      </c>
      <c r="E49" s="42">
        <v>55828</v>
      </c>
      <c r="F49" s="21">
        <v>47662</v>
      </c>
      <c r="G49" s="21">
        <v>42693</v>
      </c>
      <c r="H49" s="21">
        <v>33208</v>
      </c>
      <c r="I49" s="21">
        <v>31992</v>
      </c>
      <c r="J49" s="21">
        <v>22943</v>
      </c>
      <c r="K49" s="21">
        <v>15110</v>
      </c>
      <c r="L49" s="21">
        <v>279587</v>
      </c>
    </row>
    <row r="50" spans="1:12" ht="12" customHeight="1" x14ac:dyDescent="0.2">
      <c r="A50" s="49"/>
      <c r="B50" s="49" t="s">
        <v>309</v>
      </c>
      <c r="C50" s="25" t="s">
        <v>326</v>
      </c>
      <c r="D50" s="43">
        <v>3345</v>
      </c>
      <c r="E50" s="43">
        <v>5890</v>
      </c>
      <c r="F50" s="17">
        <v>4783</v>
      </c>
      <c r="G50" s="17">
        <v>4205</v>
      </c>
      <c r="H50" s="17">
        <v>3370</v>
      </c>
      <c r="I50" s="17">
        <v>3110</v>
      </c>
      <c r="J50" s="17">
        <v>2142</v>
      </c>
      <c r="K50" s="17">
        <v>1426</v>
      </c>
      <c r="L50" s="17">
        <v>28271</v>
      </c>
    </row>
    <row r="51" spans="1:12" ht="12" customHeight="1" x14ac:dyDescent="0.2">
      <c r="A51" s="49"/>
      <c r="B51" s="49"/>
      <c r="C51" s="25" t="s">
        <v>327</v>
      </c>
      <c r="D51" s="43">
        <v>3114</v>
      </c>
      <c r="E51" s="43">
        <v>5398</v>
      </c>
      <c r="F51" s="17">
        <v>5912</v>
      </c>
      <c r="G51" s="17">
        <v>6034</v>
      </c>
      <c r="H51" s="17">
        <v>4313</v>
      </c>
      <c r="I51" s="17">
        <v>3819</v>
      </c>
      <c r="J51" s="17">
        <v>2710</v>
      </c>
      <c r="K51" s="17">
        <v>1997</v>
      </c>
      <c r="L51" s="17">
        <v>33297</v>
      </c>
    </row>
    <row r="52" spans="1:12" ht="12" customHeight="1" x14ac:dyDescent="0.2">
      <c r="A52" s="49"/>
      <c r="B52" s="49"/>
      <c r="C52" s="26" t="s">
        <v>328</v>
      </c>
      <c r="D52" s="42">
        <v>6459</v>
      </c>
      <c r="E52" s="42">
        <v>11288</v>
      </c>
      <c r="F52" s="21">
        <v>10695</v>
      </c>
      <c r="G52" s="21">
        <v>10239</v>
      </c>
      <c r="H52" s="21">
        <v>7683</v>
      </c>
      <c r="I52" s="21">
        <v>6929</v>
      </c>
      <c r="J52" s="21">
        <v>4852</v>
      </c>
      <c r="K52" s="21">
        <v>3423</v>
      </c>
      <c r="L52" s="21">
        <v>61568</v>
      </c>
    </row>
    <row r="53" spans="1:12" ht="12" customHeight="1" x14ac:dyDescent="0.2">
      <c r="A53" s="48" t="s">
        <v>303</v>
      </c>
      <c r="B53" s="49" t="s">
        <v>308</v>
      </c>
      <c r="C53" s="25" t="s">
        <v>326</v>
      </c>
      <c r="D53" s="43">
        <v>15739</v>
      </c>
      <c r="E53" s="43">
        <v>29363</v>
      </c>
      <c r="F53" s="17">
        <v>20199</v>
      </c>
      <c r="G53" s="17">
        <v>17283</v>
      </c>
      <c r="H53" s="17">
        <v>14800</v>
      </c>
      <c r="I53" s="17">
        <v>14642</v>
      </c>
      <c r="J53" s="17">
        <v>10658</v>
      </c>
      <c r="K53" s="17">
        <v>6788</v>
      </c>
      <c r="L53" s="17">
        <v>129472</v>
      </c>
    </row>
    <row r="54" spans="1:12" ht="12" customHeight="1" x14ac:dyDescent="0.2">
      <c r="A54" s="49"/>
      <c r="B54" s="49"/>
      <c r="C54" s="25" t="s">
        <v>327</v>
      </c>
      <c r="D54" s="43">
        <v>14432</v>
      </c>
      <c r="E54" s="43">
        <v>25661</v>
      </c>
      <c r="F54" s="17">
        <v>27480</v>
      </c>
      <c r="G54" s="17">
        <v>25981</v>
      </c>
      <c r="H54" s="17">
        <v>19145</v>
      </c>
      <c r="I54" s="17">
        <v>17845</v>
      </c>
      <c r="J54" s="17">
        <v>13380</v>
      </c>
      <c r="K54" s="17">
        <v>9151</v>
      </c>
      <c r="L54" s="17">
        <v>153075</v>
      </c>
    </row>
    <row r="55" spans="1:12" ht="12" customHeight="1" x14ac:dyDescent="0.2">
      <c r="A55" s="49"/>
      <c r="B55" s="49"/>
      <c r="C55" s="26" t="s">
        <v>328</v>
      </c>
      <c r="D55" s="42">
        <v>30171</v>
      </c>
      <c r="E55" s="42">
        <v>55024</v>
      </c>
      <c r="F55" s="21">
        <v>47679</v>
      </c>
      <c r="G55" s="21">
        <v>43264</v>
      </c>
      <c r="H55" s="21">
        <v>33945</v>
      </c>
      <c r="I55" s="21">
        <v>32487</v>
      </c>
      <c r="J55" s="21">
        <v>24038</v>
      </c>
      <c r="K55" s="21">
        <v>15939</v>
      </c>
      <c r="L55" s="21">
        <v>282547</v>
      </c>
    </row>
    <row r="56" spans="1:12" ht="12" customHeight="1" x14ac:dyDescent="0.2">
      <c r="A56" s="49"/>
      <c r="B56" s="49" t="s">
        <v>309</v>
      </c>
      <c r="C56" s="25" t="s">
        <v>326</v>
      </c>
      <c r="D56" s="43">
        <v>2801</v>
      </c>
      <c r="E56" s="43">
        <v>5179</v>
      </c>
      <c r="F56" s="17">
        <v>4151</v>
      </c>
      <c r="G56" s="17">
        <v>3695</v>
      </c>
      <c r="H56" s="17">
        <v>3007</v>
      </c>
      <c r="I56" s="17">
        <v>2686</v>
      </c>
      <c r="J56" s="17">
        <v>1879</v>
      </c>
      <c r="K56" s="17">
        <v>1267</v>
      </c>
      <c r="L56" s="17">
        <v>24665</v>
      </c>
    </row>
    <row r="57" spans="1:12" ht="12" customHeight="1" x14ac:dyDescent="0.2">
      <c r="A57" s="49"/>
      <c r="B57" s="49"/>
      <c r="C57" s="25" t="s">
        <v>327</v>
      </c>
      <c r="D57" s="43">
        <v>2703</v>
      </c>
      <c r="E57" s="43">
        <v>4684</v>
      </c>
      <c r="F57" s="17">
        <v>5125</v>
      </c>
      <c r="G57" s="17">
        <v>5360</v>
      </c>
      <c r="H57" s="17">
        <v>3883</v>
      </c>
      <c r="I57" s="17">
        <v>3336</v>
      </c>
      <c r="J57" s="17">
        <v>2411</v>
      </c>
      <c r="K57" s="17">
        <v>1797</v>
      </c>
      <c r="L57" s="17">
        <v>29299</v>
      </c>
    </row>
    <row r="58" spans="1:12" ht="12" customHeight="1" x14ac:dyDescent="0.2">
      <c r="A58" s="49"/>
      <c r="B58" s="49"/>
      <c r="C58" s="26" t="s">
        <v>328</v>
      </c>
      <c r="D58" s="42">
        <v>5504</v>
      </c>
      <c r="E58" s="42">
        <v>9863</v>
      </c>
      <c r="F58" s="21">
        <v>9276</v>
      </c>
      <c r="G58" s="21">
        <v>9055</v>
      </c>
      <c r="H58" s="21">
        <v>6890</v>
      </c>
      <c r="I58" s="21">
        <v>6022</v>
      </c>
      <c r="J58" s="21">
        <v>4290</v>
      </c>
      <c r="K58" s="21">
        <v>3064</v>
      </c>
      <c r="L58" s="21">
        <v>53964</v>
      </c>
    </row>
    <row r="59" spans="1:12" ht="12" customHeight="1" x14ac:dyDescent="0.2">
      <c r="A59" s="48" t="s">
        <v>304</v>
      </c>
      <c r="B59" s="49" t="s">
        <v>308</v>
      </c>
      <c r="C59" s="25" t="s">
        <v>326</v>
      </c>
      <c r="D59" s="43">
        <v>15621</v>
      </c>
      <c r="E59" s="43">
        <v>29917</v>
      </c>
      <c r="F59" s="17">
        <v>22866</v>
      </c>
      <c r="G59" s="17">
        <v>19519</v>
      </c>
      <c r="H59" s="17">
        <v>16422</v>
      </c>
      <c r="I59" s="17">
        <v>16051</v>
      </c>
      <c r="J59" s="17">
        <v>11672</v>
      </c>
      <c r="K59" s="17">
        <v>7501</v>
      </c>
      <c r="L59" s="17">
        <v>139569</v>
      </c>
    </row>
    <row r="60" spans="1:12" ht="12" customHeight="1" x14ac:dyDescent="0.2">
      <c r="A60" s="49"/>
      <c r="B60" s="49"/>
      <c r="C60" s="25" t="s">
        <v>327</v>
      </c>
      <c r="D60" s="43">
        <v>14212</v>
      </c>
      <c r="E60" s="43">
        <v>26176</v>
      </c>
      <c r="F60" s="17">
        <v>29848</v>
      </c>
      <c r="G60" s="17">
        <v>27905</v>
      </c>
      <c r="H60" s="17">
        <v>20716</v>
      </c>
      <c r="I60" s="17">
        <v>19157</v>
      </c>
      <c r="J60" s="17">
        <v>14385</v>
      </c>
      <c r="K60" s="17">
        <v>9920</v>
      </c>
      <c r="L60" s="17">
        <v>162319</v>
      </c>
    </row>
    <row r="61" spans="1:12" ht="12" customHeight="1" x14ac:dyDescent="0.2">
      <c r="A61" s="49"/>
      <c r="B61" s="49"/>
      <c r="C61" s="26" t="s">
        <v>328</v>
      </c>
      <c r="D61" s="42">
        <v>29833</v>
      </c>
      <c r="E61" s="42">
        <v>56093</v>
      </c>
      <c r="F61" s="21">
        <v>52714</v>
      </c>
      <c r="G61" s="21">
        <v>47424</v>
      </c>
      <c r="H61" s="21">
        <v>37138</v>
      </c>
      <c r="I61" s="21">
        <v>35208</v>
      </c>
      <c r="J61" s="21">
        <v>26057</v>
      </c>
      <c r="K61" s="21">
        <v>17421</v>
      </c>
      <c r="L61" s="21">
        <v>301888</v>
      </c>
    </row>
    <row r="62" spans="1:12" ht="12" customHeight="1" x14ac:dyDescent="0.2">
      <c r="A62" s="49"/>
      <c r="B62" s="49" t="s">
        <v>309</v>
      </c>
      <c r="C62" s="25" t="s">
        <v>326</v>
      </c>
      <c r="D62" s="43">
        <v>2859</v>
      </c>
      <c r="E62" s="43">
        <v>5268</v>
      </c>
      <c r="F62" s="17">
        <v>4633</v>
      </c>
      <c r="G62" s="17">
        <v>4078</v>
      </c>
      <c r="H62" s="17">
        <v>3374</v>
      </c>
      <c r="I62" s="17">
        <v>2962</v>
      </c>
      <c r="J62" s="17">
        <v>2140</v>
      </c>
      <c r="K62" s="17">
        <v>1408</v>
      </c>
      <c r="L62" s="17">
        <v>26722</v>
      </c>
    </row>
    <row r="63" spans="1:12" ht="12" customHeight="1" x14ac:dyDescent="0.2">
      <c r="A63" s="49"/>
      <c r="B63" s="49"/>
      <c r="C63" s="25" t="s">
        <v>327</v>
      </c>
      <c r="D63" s="43">
        <v>2764</v>
      </c>
      <c r="E63" s="43">
        <v>4793</v>
      </c>
      <c r="F63" s="17">
        <v>5749</v>
      </c>
      <c r="G63" s="17">
        <v>5585</v>
      </c>
      <c r="H63" s="17">
        <v>4311</v>
      </c>
      <c r="I63" s="17">
        <v>3631</v>
      </c>
      <c r="J63" s="17">
        <v>2615</v>
      </c>
      <c r="K63" s="17">
        <v>1986</v>
      </c>
      <c r="L63" s="17">
        <v>31434</v>
      </c>
    </row>
    <row r="64" spans="1:12" ht="12" customHeight="1" x14ac:dyDescent="0.2">
      <c r="A64" s="49"/>
      <c r="B64" s="49"/>
      <c r="C64" s="26" t="s">
        <v>328</v>
      </c>
      <c r="D64" s="42">
        <v>5623</v>
      </c>
      <c r="E64" s="42">
        <v>10061</v>
      </c>
      <c r="F64" s="21">
        <v>10382</v>
      </c>
      <c r="G64" s="21">
        <v>9663</v>
      </c>
      <c r="H64" s="21">
        <v>7685</v>
      </c>
      <c r="I64" s="21">
        <v>6593</v>
      </c>
      <c r="J64" s="21">
        <v>4755</v>
      </c>
      <c r="K64" s="21">
        <v>3394</v>
      </c>
      <c r="L64" s="21">
        <v>58156</v>
      </c>
    </row>
    <row r="65" spans="1:12" ht="12" hidden="1" customHeight="1" x14ac:dyDescent="0.2"/>
    <row r="66" spans="1:12" ht="12" customHeight="1" x14ac:dyDescent="0.2">
      <c r="A66" s="44" t="s">
        <v>312</v>
      </c>
      <c r="B66" s="45"/>
      <c r="C66" s="45"/>
      <c r="D66" s="45"/>
      <c r="E66" s="45"/>
      <c r="F66" s="45"/>
      <c r="G66" s="45"/>
      <c r="H66" s="45"/>
      <c r="I66" s="45"/>
      <c r="J66" s="45"/>
      <c r="K66" s="45"/>
      <c r="L66" s="45"/>
    </row>
    <row r="67" spans="1:12" ht="12" customHeight="1" x14ac:dyDescent="0.2">
      <c r="A67" s="47" t="s">
        <v>329</v>
      </c>
      <c r="B67" s="45"/>
      <c r="C67" s="45"/>
      <c r="D67" s="45"/>
      <c r="E67" s="45"/>
      <c r="F67" s="45"/>
      <c r="G67" s="45"/>
      <c r="H67" s="45"/>
      <c r="I67" s="45"/>
      <c r="J67" s="45"/>
      <c r="K67" s="45"/>
      <c r="L67" s="45"/>
    </row>
    <row r="68" spans="1:12" ht="12" customHeight="1" x14ac:dyDescent="0.2">
      <c r="A68" s="47" t="s">
        <v>330</v>
      </c>
      <c r="B68" s="45"/>
      <c r="C68" s="45"/>
      <c r="D68" s="45"/>
      <c r="E68" s="45"/>
      <c r="F68" s="45"/>
      <c r="G68" s="45"/>
      <c r="H68" s="45"/>
      <c r="I68" s="45"/>
      <c r="J68" s="45"/>
      <c r="K68" s="45"/>
      <c r="L68" s="45"/>
    </row>
    <row r="69" spans="1:12" ht="12" customHeight="1" x14ac:dyDescent="0.2">
      <c r="A69" s="47" t="s">
        <v>48</v>
      </c>
      <c r="B69" s="45"/>
      <c r="C69" s="45"/>
      <c r="D69" s="45"/>
      <c r="E69" s="45"/>
      <c r="F69" s="45"/>
      <c r="G69" s="45"/>
      <c r="H69" s="45"/>
      <c r="I69" s="45"/>
      <c r="J69" s="45"/>
      <c r="K69" s="45"/>
      <c r="L69" s="45"/>
    </row>
    <row r="70" spans="1:12" ht="12" customHeight="1" x14ac:dyDescent="0.2"/>
    <row r="71" spans="1:12" ht="12" customHeight="1" x14ac:dyDescent="0.2">
      <c r="A71" s="22" t="s">
        <v>305</v>
      </c>
    </row>
    <row r="72" spans="1:12" ht="12" customHeight="1" x14ac:dyDescent="0.2"/>
  </sheetData>
  <mergeCells count="35">
    <mergeCell ref="A2:L2"/>
    <mergeCell ref="A66:L66"/>
    <mergeCell ref="A67:L67"/>
    <mergeCell ref="A68:L68"/>
    <mergeCell ref="A69:L69"/>
    <mergeCell ref="A53:A58"/>
    <mergeCell ref="B53:B55"/>
    <mergeCell ref="B56:B58"/>
    <mergeCell ref="A59:A64"/>
    <mergeCell ref="B59:B61"/>
    <mergeCell ref="B62:B64"/>
    <mergeCell ref="A41:A46"/>
    <mergeCell ref="B41:B43"/>
    <mergeCell ref="B44:B46"/>
    <mergeCell ref="A47:A52"/>
    <mergeCell ref="B47:B49"/>
    <mergeCell ref="B50:B52"/>
    <mergeCell ref="A29:A34"/>
    <mergeCell ref="B29:B31"/>
    <mergeCell ref="B32:B34"/>
    <mergeCell ref="A35:A40"/>
    <mergeCell ref="B35:B37"/>
    <mergeCell ref="B38:B40"/>
    <mergeCell ref="A17:A22"/>
    <mergeCell ref="B17:B19"/>
    <mergeCell ref="B20:B22"/>
    <mergeCell ref="A23:A28"/>
    <mergeCell ref="B23:B25"/>
    <mergeCell ref="B26:B28"/>
    <mergeCell ref="A5:A10"/>
    <mergeCell ref="B5:B7"/>
    <mergeCell ref="B8:B10"/>
    <mergeCell ref="A11:A16"/>
    <mergeCell ref="B11:B13"/>
    <mergeCell ref="B14:B16"/>
  </mergeCells>
  <hyperlinks>
    <hyperlink ref="A71" location="'Contents'!A1" display="#'Contents'!A1" xr:uid="{00000000-0004-0000-0800-000000000000}"/>
  </hyperlinks>
  <pageMargins left="0.01" right="0.01" top="0.5" bottom="0.5" header="0" footer="0"/>
  <pageSetup orientation="landscape"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AIHW_PPR_ProjectCategoryLookup xmlns="6b1f13ff-cb63-4071-a2f2-5bf6f12b330b"/>
  </documentManagement>
</p:properties>
</file>

<file path=customXml/item3.xml><?xml version="1.0" encoding="utf-8"?>
<ct:contentTypeSchema xmlns:ct="http://schemas.microsoft.com/office/2006/metadata/contentType" xmlns:ma="http://schemas.microsoft.com/office/2006/metadata/properties/metaAttributes" ct:_="" ma:_="" ma:contentTypeName="Project Document" ma:contentTypeID="0x010100B4A1F787F0C441AC878A307E051D262E0088F82EFCE68E034386A9480246683F92" ma:contentTypeVersion="1" ma:contentTypeDescription="AIHW Project Document" ma:contentTypeScope="" ma:versionID="9bdd968d1cb4edb8feab57b6b7228a01">
  <xsd:schema xmlns:xsd="http://www.w3.org/2001/XMLSchema" xmlns:xs="http://www.w3.org/2001/XMLSchema" xmlns:p="http://schemas.microsoft.com/office/2006/metadata/properties" xmlns:ns2="6b1f13ff-cb63-4071-a2f2-5bf6f12b330b" targetNamespace="http://schemas.microsoft.com/office/2006/metadata/properties" ma:root="true" ma:fieldsID="39daf48a65c49aebbd668bde6cd5a307" ns2:_="">
    <xsd:import namespace="6b1f13ff-cb63-4071-a2f2-5bf6f12b330b"/>
    <xsd:element name="properties">
      <xsd:complexType>
        <xsd:sequence>
          <xsd:element name="documentManagement">
            <xsd:complexType>
              <xsd:all>
                <xsd:element ref="ns2:AIHW_PPR_ProjectCategoryLookup"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1f13ff-cb63-4071-a2f2-5bf6f12b330b"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6913fce6-a8e8-497c-9652-b200efdd6ba3}" ma:internalName="AIHW_PPR_ProjectCategoryLookup" ma:showField="Title" ma:web="{6b1f13ff-cb63-4071-a2f2-5bf6f12b33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FEC740-B7FA-4E2E-A6DE-6FB6A93E3603}">
  <ds:schemaRefs>
    <ds:schemaRef ds:uri="http://schemas.microsoft.com/sharepoint/v3/contenttype/forms"/>
  </ds:schemaRefs>
</ds:datastoreItem>
</file>

<file path=customXml/itemProps2.xml><?xml version="1.0" encoding="utf-8"?>
<ds:datastoreItem xmlns:ds="http://schemas.openxmlformats.org/officeDocument/2006/customXml" ds:itemID="{80EA0CB2-6DEE-4E33-A428-6D9EE7C810C9}">
  <ds:schemaRefs>
    <ds:schemaRef ds:uri="6b1f13ff-cb63-4071-a2f2-5bf6f12b330b"/>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C48FDB94-3BB9-43C8-969C-A34854ED89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1f13ff-cb63-4071-a2f2-5bf6f12b33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Contents</vt:lpstr>
      <vt:lpstr>Explanatory notes</vt:lpstr>
      <vt:lpstr>Table S4.1</vt:lpstr>
      <vt:lpstr>Table S4.2</vt:lpstr>
      <vt:lpstr>Table S4.3</vt:lpstr>
      <vt:lpstr>Table S4.4</vt:lpstr>
      <vt:lpstr>Table S4.5</vt:lpstr>
      <vt:lpstr>Table S4.6</vt:lpstr>
      <vt:lpstr>Table S4.7</vt:lpstr>
      <vt:lpstr>Table S4.8</vt:lpstr>
      <vt:lpstr>Table S4.9</vt:lpstr>
      <vt:lpstr>Table S4.10</vt:lpstr>
      <vt:lpstr>Table S4.11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Supplementary nKPI data tables—further information about the nKPIs</dc:title>
  <dc:creator>AIHW</dc:creator>
  <cp:revision>1</cp:revision>
  <dcterms:created xsi:type="dcterms:W3CDTF">2022-04-04T05:12:35Z</dcterms:created>
  <dcterms:modified xsi:type="dcterms:W3CDTF">2022-11-14T03:42:01Z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0x010100B4A1F787F0C441AC878A307E051D262E0088F82EFCE68E034386A9480246683F92</vt:lpwstr>
  </property>
</Properties>
</file>