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0-21 request\Sanitised specs for website\"/>
    </mc:Choice>
  </mc:AlternateContent>
  <bookViews>
    <workbookView xWindow="-820" yWindow="620" windowWidth="15260" windowHeight="7670"/>
  </bookViews>
  <sheets>
    <sheet name="jurisdiction &amp; LHN level specs" sheetId="4" r:id="rId1"/>
    <sheet name="Example data file" sheetId="9" r:id="rId2"/>
  </sheets>
  <definedNames>
    <definedName name="_AMO_UniqueIdentifier" hidden="1">"'cbb6f176-cc93-4584-822d-51b11b50ca75'"</definedName>
    <definedName name="_xlnm.Print_Titles" localSheetId="0">'jurisdiction &amp; LHN level specs'!$5:$5</definedName>
  </definedNames>
  <calcPr calcId="162913"/>
</workbook>
</file>

<file path=xl/calcChain.xml><?xml version="1.0" encoding="utf-8"?>
<calcChain xmlns="http://schemas.openxmlformats.org/spreadsheetml/2006/main">
  <c r="C7" i="4" l="1"/>
  <c r="C8" i="4" s="1"/>
  <c r="C10" i="4" s="1"/>
  <c r="C11" i="4" s="1"/>
  <c r="C12" i="4" s="1"/>
  <c r="C13" i="4" s="1"/>
  <c r="C14" i="4" s="1"/>
  <c r="C15" i="4" s="1"/>
  <c r="C16" i="4" s="1"/>
  <c r="C17" i="4" s="1"/>
  <c r="C18" i="4" s="1"/>
  <c r="C19" i="4" s="1"/>
  <c r="C20" i="4" s="1"/>
  <c r="C21"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5" i="4" s="1"/>
  <c r="C86" i="4" s="1"/>
  <c r="C87" i="4" s="1"/>
  <c r="C88" i="4" s="1"/>
  <c r="C89" i="4" l="1"/>
  <c r="C90" i="4" s="1"/>
  <c r="C91" i="4" s="1"/>
  <c r="C92" i="4" s="1"/>
  <c r="C93" i="4" s="1"/>
  <c r="A7" i="4"/>
  <c r="A8" i="4" s="1"/>
  <c r="A10" i="4" s="1"/>
  <c r="C94" i="4" l="1"/>
  <c r="C95" i="4" s="1"/>
  <c r="C96" i="4" s="1"/>
  <c r="C97" i="4" s="1"/>
  <c r="C98" i="4" s="1"/>
  <c r="C99" i="4" s="1"/>
  <c r="C100" i="4" s="1"/>
  <c r="C101" i="4" s="1"/>
  <c r="C102" i="4" s="1"/>
  <c r="C104" i="4" s="1"/>
  <c r="C105" i="4" s="1"/>
  <c r="C106" i="4" s="1"/>
  <c r="C107" i="4" s="1"/>
  <c r="C108" i="4" s="1"/>
  <c r="C109" i="4" s="1"/>
  <c r="C110" i="4" s="1"/>
  <c r="C111" i="4" s="1"/>
  <c r="C112" i="4" s="1"/>
  <c r="A11" i="4"/>
  <c r="A12" i="4" s="1"/>
  <c r="A13" i="4" l="1"/>
  <c r="A14" i="4" s="1"/>
  <c r="A15" i="4" s="1"/>
  <c r="A16" i="4" s="1"/>
  <c r="A17" i="4" s="1"/>
  <c r="A18" i="4" s="1"/>
  <c r="A19" i="4" s="1"/>
  <c r="A20" i="4" s="1"/>
  <c r="A21" i="4" s="1"/>
  <c r="A23" i="4" s="1"/>
  <c r="E24" i="4" s="1"/>
  <c r="C113" i="4"/>
  <c r="C114" i="4" s="1"/>
  <c r="C115" i="4" s="1"/>
  <c r="C116" i="4" s="1"/>
  <c r="C117" i="4" s="1"/>
  <c r="C118" i="4" s="1"/>
  <c r="C119" i="4" s="1"/>
  <c r="C120" i="4" s="1"/>
  <c r="C121" i="4" s="1"/>
  <c r="C123"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8" i="4" s="1"/>
  <c r="C149" i="4" s="1"/>
  <c r="C150" i="4" s="1"/>
  <c r="C152" i="4" s="1"/>
  <c r="C153" i="4" s="1"/>
  <c r="C154" i="4" s="1"/>
  <c r="E16" i="4" l="1"/>
  <c r="A25" i="4"/>
  <c r="A24" i="4"/>
  <c r="A26" i="4" s="1"/>
  <c r="A28" i="4" s="1"/>
  <c r="A30" i="4" s="1"/>
  <c r="A32" i="4" s="1"/>
  <c r="A34" i="4" s="1"/>
  <c r="A36" i="4" s="1"/>
  <c r="A38" i="4" s="1"/>
  <c r="A40" i="4" s="1"/>
  <c r="A42" i="4" s="1"/>
  <c r="A44" i="4" s="1"/>
  <c r="A46" i="4" s="1"/>
  <c r="A49" i="4" s="1"/>
  <c r="A51" i="4" s="1"/>
  <c r="A53" i="4" s="1"/>
  <c r="A55" i="4" s="1"/>
  <c r="A57" i="4" s="1"/>
  <c r="A59" i="4" s="1"/>
  <c r="A61" i="4" s="1"/>
  <c r="A63" i="4" s="1"/>
  <c r="A65" i="4" s="1"/>
  <c r="A67" i="4" s="1"/>
  <c r="A69" i="4" s="1"/>
  <c r="A71" i="4" s="1"/>
  <c r="A73" i="4" s="1"/>
  <c r="A75" i="4" s="1"/>
  <c r="A77" i="4" s="1"/>
  <c r="A79" i="4" s="1"/>
  <c r="A81" i="4" s="1"/>
  <c r="A83" i="4" s="1"/>
  <c r="A85" i="4" s="1"/>
  <c r="A27" i="4" l="1"/>
  <c r="A29" i="4" s="1"/>
  <c r="E26" i="4"/>
  <c r="A31" i="4" l="1"/>
  <c r="E30" i="4"/>
  <c r="A86" i="4"/>
  <c r="A87" i="4" s="1"/>
  <c r="A88" i="4" s="1"/>
  <c r="E28" i="4"/>
  <c r="A33" i="4" l="1"/>
  <c r="A35" i="4" s="1"/>
  <c r="E32" i="4"/>
  <c r="A89" i="4"/>
  <c r="A90" i="4" s="1"/>
  <c r="A91" i="4" s="1"/>
  <c r="A92" i="4" s="1"/>
  <c r="A93" i="4" s="1"/>
  <c r="A37" i="4" l="1"/>
  <c r="A39" i="4" s="1"/>
  <c r="A41" i="4" s="1"/>
  <c r="A43" i="4" s="1"/>
  <c r="A45" i="4" s="1"/>
  <c r="A48" i="4" s="1"/>
  <c r="E36" i="4"/>
  <c r="A94" i="4"/>
  <c r="A95" i="4" s="1"/>
  <c r="A96" i="4" s="1"/>
  <c r="A97" i="4" s="1"/>
  <c r="A98" i="4" s="1"/>
  <c r="A99" i="4" s="1"/>
  <c r="A100" i="4" s="1"/>
  <c r="A101" i="4" s="1"/>
  <c r="E34" i="4"/>
  <c r="E35" i="4"/>
  <c r="A102" i="4" l="1"/>
  <c r="A104" i="4" s="1"/>
  <c r="A105" i="4" s="1"/>
  <c r="A106" i="4" s="1"/>
  <c r="A50" i="4"/>
  <c r="E49" i="4"/>
  <c r="A52" i="4" l="1"/>
  <c r="E51" i="4"/>
  <c r="A107" i="4"/>
  <c r="A108" i="4" s="1"/>
  <c r="A109" i="4" s="1"/>
  <c r="A110" i="4" s="1"/>
  <c r="A111" i="4" s="1"/>
  <c r="A112" i="4" s="1"/>
  <c r="A113" i="4" s="1"/>
  <c r="A114" i="4" s="1"/>
  <c r="A115" i="4" s="1"/>
  <c r="A116" i="4" s="1"/>
  <c r="A117" i="4" s="1"/>
  <c r="A118" i="4" s="1"/>
  <c r="A119" i="4" s="1"/>
  <c r="A120" i="4" s="1"/>
  <c r="E38" i="4"/>
  <c r="A54" i="4" l="1"/>
  <c r="E53" i="4"/>
  <c r="E40" i="4"/>
  <c r="A56" i="4" l="1"/>
  <c r="E55" i="4"/>
  <c r="A121" i="4"/>
  <c r="E42" i="4"/>
  <c r="A58" i="4" l="1"/>
  <c r="E57" i="4"/>
  <c r="A124" i="4"/>
  <c r="A126" i="4" s="1"/>
  <c r="A128" i="4" s="1"/>
  <c r="A130" i="4" s="1"/>
  <c r="A132" i="4" s="1"/>
  <c r="A134" i="4" s="1"/>
  <c r="A136" i="4" s="1"/>
  <c r="A138" i="4" s="1"/>
  <c r="A140" i="4" s="1"/>
  <c r="A142" i="4" s="1"/>
  <c r="A144" i="4" s="1"/>
  <c r="A146" i="4" s="1"/>
  <c r="A148" i="4" s="1"/>
  <c r="A149" i="4" s="1"/>
  <c r="A150" i="4" s="1"/>
  <c r="A123" i="4"/>
  <c r="A125" i="4" s="1"/>
  <c r="A127" i="4" s="1"/>
  <c r="A129" i="4" s="1"/>
  <c r="A131" i="4" s="1"/>
  <c r="A133" i="4" s="1"/>
  <c r="A135" i="4" s="1"/>
  <c r="A137" i="4" s="1"/>
  <c r="A139" i="4" s="1"/>
  <c r="A141" i="4" s="1"/>
  <c r="A143" i="4" s="1"/>
  <c r="A145" i="4" s="1"/>
  <c r="E44" i="4"/>
  <c r="A60" i="4" l="1"/>
  <c r="E59" i="4"/>
  <c r="A153" i="4"/>
  <c r="A152" i="4"/>
  <c r="A154" i="4" s="1"/>
  <c r="E124" i="4"/>
  <c r="E46" i="4"/>
  <c r="A62" i="4" l="1"/>
  <c r="E61" i="4"/>
  <c r="E126" i="4"/>
  <c r="A64" i="4" l="1"/>
  <c r="E63" i="4"/>
  <c r="E128" i="4"/>
  <c r="A66" i="4" l="1"/>
  <c r="E65" i="4"/>
  <c r="E130" i="4"/>
  <c r="A68" i="4" l="1"/>
  <c r="E67" i="4"/>
  <c r="E132" i="4"/>
  <c r="A70" i="4" l="1"/>
  <c r="E69" i="4"/>
  <c r="E134" i="4"/>
  <c r="A72" i="4" l="1"/>
  <c r="E71" i="4"/>
  <c r="E136" i="4"/>
  <c r="A74" i="4" l="1"/>
  <c r="E73" i="4"/>
  <c r="E138" i="4"/>
  <c r="A76" i="4" l="1"/>
  <c r="E75" i="4"/>
  <c r="E140" i="4"/>
  <c r="A78" i="4" l="1"/>
  <c r="E77" i="4"/>
  <c r="E142" i="4"/>
  <c r="E84" i="4" l="1"/>
  <c r="A80" i="4"/>
  <c r="E79" i="4"/>
  <c r="E102" i="4"/>
  <c r="E80" i="4"/>
  <c r="E144" i="4"/>
  <c r="E145" i="4"/>
  <c r="A82" i="4" l="1"/>
  <c r="E81" i="4"/>
  <c r="E146" i="4"/>
  <c r="E103" i="4" l="1"/>
  <c r="E83" i="4"/>
  <c r="E121" i="4"/>
  <c r="E153" i="4"/>
</calcChain>
</file>

<file path=xl/comments1.xml><?xml version="1.0" encoding="utf-8"?>
<comments xmlns="http://schemas.openxmlformats.org/spreadsheetml/2006/main">
  <authors>
    <author>Cheng, Kelly</author>
  </authors>
  <commentList>
    <comment ref="B9" authorId="0" shapeId="0">
      <text>
        <r>
          <rPr>
            <sz val="9"/>
            <color indexed="81"/>
            <rFont val="Tahoma"/>
            <family val="2"/>
          </rPr>
          <t xml:space="preserve">This row should report data occurred at jurisdiction level if there were any.
</t>
        </r>
      </text>
    </comment>
    <comment ref="C9" authorId="0" shapeId="0">
      <text>
        <r>
          <rPr>
            <b/>
            <sz val="9"/>
            <color indexed="81"/>
            <rFont val="Tahoma"/>
            <family val="2"/>
          </rPr>
          <t>'997' means not applicable to the record containing data occurred at jurisdiction level.</t>
        </r>
      </text>
    </comment>
    <comment ref="B10" authorId="0" shapeId="0">
      <text>
        <r>
          <rPr>
            <sz val="9"/>
            <color indexed="81"/>
            <rFont val="Tahoma"/>
            <family val="2"/>
          </rPr>
          <t xml:space="preserve">This row should report data occurred at network level if there were any. Data reported at establishment level in Collection 1 should be excluded from its parent/network record here. </t>
        </r>
      </text>
    </comment>
  </commentList>
</comments>
</file>

<file path=xl/sharedStrings.xml><?xml version="1.0" encoding="utf-8"?>
<sst xmlns="http://schemas.openxmlformats.org/spreadsheetml/2006/main" count="551" uniqueCount="196">
  <si>
    <t>Position</t>
  </si>
  <si>
    <t>Item
No</t>
  </si>
  <si>
    <t xml:space="preserve">Round to nearest dollar. Right justify, zero fill.
</t>
  </si>
  <si>
    <t>Data item</t>
  </si>
  <si>
    <t>Type &amp; size</t>
  </si>
  <si>
    <t>Valid values / Notes</t>
  </si>
  <si>
    <t>Total non-salary expenditure</t>
  </si>
  <si>
    <t>Total recurrent expenditure</t>
  </si>
  <si>
    <t>Admitted patient cost proportion</t>
  </si>
  <si>
    <t>Acute admitted patient cost proportion</t>
  </si>
  <si>
    <t>Acute non-psychiatric admitted patient cost proportion</t>
  </si>
  <si>
    <t>Total nurses</t>
  </si>
  <si>
    <t>Total staff</t>
  </si>
  <si>
    <t>The sum of Total salary and wage payments and Total non-salary expenditure.
Round to nearest dollar. Right justify, zero fill.</t>
  </si>
  <si>
    <t xml:space="preserve">Total nurses 
</t>
  </si>
  <si>
    <t xml:space="preserve">Total staff    
</t>
  </si>
  <si>
    <t xml:space="preserve">Total revenue
</t>
  </si>
  <si>
    <t xml:space="preserve">N(9)
</t>
  </si>
  <si>
    <t xml:space="preserve">N(1)
</t>
  </si>
  <si>
    <t xml:space="preserve">N(14)
</t>
  </si>
  <si>
    <t xml:space="preserve">N(10)
</t>
  </si>
  <si>
    <t>N(9)</t>
  </si>
  <si>
    <t>N(3)</t>
  </si>
  <si>
    <t>Estimated data indicator
METeOR: 548891</t>
  </si>
  <si>
    <t>Other salaried medical officers</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</si>
  <si>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</si>
  <si>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</si>
  <si>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</si>
  <si>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</si>
  <si>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</si>
  <si>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</si>
  <si>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</si>
  <si>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</si>
  <si>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</si>
  <si>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</si>
  <si>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</si>
  <si>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</si>
  <si>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Depreciation - other</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</si>
  <si>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</si>
  <si>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</si>
  <si>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</si>
  <si>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</si>
  <si>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</si>
  <si>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</si>
  <si>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</si>
  <si>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</si>
  <si>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</si>
  <si>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</si>
  <si>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</si>
  <si>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</si>
  <si>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</si>
  <si>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</si>
  <si>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</si>
  <si>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</si>
  <si>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 xml:space="preserve">Use NHHD/METeOR definition.
The expenditure incurred by establishments on all food and beverages but not including kitchen expenses such as utensils, cleaning materials, cutlery and crockery.
Round to nearest dollar. Right justify, zero fill.
</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</si>
  <si>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</si>
  <si>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</si>
  <si>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</si>
  <si>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</si>
  <si>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</si>
  <si>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</si>
  <si>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</si>
  <si>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</si>
  <si>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</si>
  <si>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</si>
  <si>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</si>
  <si>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</si>
  <si>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</si>
  <si>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</si>
  <si>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</si>
  <si>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</si>
  <si>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</si>
  <si>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</si>
  <si>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</si>
  <si>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</si>
  <si>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</si>
  <si>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Use NHHD/METeOR definition.
All Department of Veterans' Affairs (DVA) patient revenue received by an establishment in respect of individual patient liability for accommodation and other establishment charges. 
Includes revenues received for health services provided to veterans, war widows and widowers with gold or white DVA cards. Types of services include public and private hospitals, local medical officers and specialists, residential aged care subsidy, allied health, rehabilitation appliances, dental services, community nursing, Veterans' Home Care and travel for treatment. 
Excludes revenues received for pharmaceuticals provided to veterans, war widows and widowers with gold, white or orange DVA cards. Also excludes revenue received from the Department of Defence.
Round to nearest dollar. Right justify, zero fill.</t>
  </si>
  <si>
    <t>Use NHHD/METeOR definition.
All revenue from compensation schemes received by an establishment in respect of individual patient liability for accommodation and other establishment charges.
Compensation schemes for this data element include workers compensation insurance, motor vehicle third party insurance and other compensation (e.g. public liability, common law, medical negligence). 
Workers compensation insurance includes benefits paid under workers compensation insurance to the establishment provided to workers, including trainees and apprentices, who have experienced a work-related injury. Type of benefits includes fees for medical or related treatment.
Motor vehicle third party insurance includes personal injury claims arising from motor accidents and compensation for accident victims and their families for injuries or death. 
Other compensation includes revenues received from benefits paid under public liability, common law and medical negligence. Also includes revenue from:
 • accident and sickness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</si>
  <si>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received by an establishment in respect of individual patient liability for accommodation and other establishment charges, but excluding Department of Veterans' Affairs and compensation scheme patient revenue. 
Other patient revenue includes revenue from private health insurance. Private health insurance includes revenue from businesses mainly engaged in providing insurance cover for hospital, medical, dental or pharmaceutical expenses or costs. Includes revenue received from the Department of Defence.
Excludes: 
 • Accident and sickness insurance 
 • Liability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</si>
  <si>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paid directly by the Commonwealth Government to an establishment for services within the scope of the collection.
Includes funding for transition care, residential aged care subsidies (including MPS payments), aged care assessment, Home and Community Care and Section 100 drugs. Excludes payments related to the National Health Funding Pool.
Round to nearest dollar. Right justify, zero fill.</t>
  </si>
  <si>
    <t>Use NHHD/METeOR definition.
All revenue provided by the state or territory health authority, used by an establishment to support the delivery and/or administration of services within the scope of the collection. Excludes payments related to the National Health Funding Pool.
Round to nearest dollar. Right justify, zero fill.</t>
  </si>
  <si>
    <t>Use NHHD/METeOR definition.
All revenue provided by state or territory funding sources from government departments external to the state/territory health authority used to support the delivery and/or administration of services within the scope of the collection. 
Round to nearest dollar. Right justify, zero fill.</t>
  </si>
  <si>
    <t>Use NHHD/METeOR definition.
Revenue provided by the National Health Funding Pool, including Activity Based Funding payments, used by an establishment to support the delivery and/or administration of services within the scope of the collection. Includes only those funds in the pool that were provided by the state or territory government.
Round to nearest dollar. Right justify, zero fill.</t>
  </si>
  <si>
    <t>Use NHHD/METeOR definition.
Revenue provided by the National Health Funding Pool, including Activity Based Funding payments, used by establishment to support the delivery and/or administration of services within the scope of the collection. Includes only those funds in the pool that were provided by the Commonwealth government.
Round to nearest dollar. Right justify, zero fill.</t>
  </si>
  <si>
    <t>Use NHHD/METeOR definition.
All infrastructure or facility fees revenue received by an establishment. 
Infrastructure or facility fees are income received from the use of hospital facilities by salaried medical officers exercising their rights of private practice and by private practitioners treating private patients in hospital.
Round to nearest dollar. Right justify, zero fill.</t>
  </si>
  <si>
    <t>Use NHHD/METeOR definition.
Revenue that is in the nature of a recovery or expenditure incurred, including income from provision of meals and accommodation, but excluding infrastructure and facility fees.
Round to nearest dollar. Right justify, zero fill.</t>
  </si>
  <si>
    <t>Jurisdiction/Network indicator</t>
  </si>
  <si>
    <t>Other items</t>
  </si>
  <si>
    <t>Local Hospital Network identifier</t>
  </si>
  <si>
    <t>Full-time equivalent (FTE) staff</t>
  </si>
  <si>
    <t xml:space="preserve">Specialist salaried medical officers   </t>
  </si>
  <si>
    <t xml:space="preserve">Enrolled nurses    </t>
  </si>
  <si>
    <t xml:space="preserve">Student nurses     </t>
  </si>
  <si>
    <t xml:space="preserve">Trainee nurses/ pupil nurses     </t>
  </si>
  <si>
    <t>Other personal care staff</t>
  </si>
  <si>
    <t xml:space="preserve">Administrative &amp; clerical  </t>
  </si>
  <si>
    <t xml:space="preserve">Domestic &amp; other </t>
  </si>
  <si>
    <t>1.</t>
  </si>
  <si>
    <t>2.</t>
  </si>
  <si>
    <t xml:space="preserve">Data should be reported at the most granular level as possible – that is, </t>
  </si>
  <si>
    <t>Salary and wage recurrent expenditure</t>
  </si>
  <si>
    <t>Estimated data indicator</t>
  </si>
  <si>
    <t>Enrolled nurses</t>
  </si>
  <si>
    <t>Student nurses</t>
  </si>
  <si>
    <t>Trainee/pupil nurses</t>
  </si>
  <si>
    <t>Administrative &amp; clerical</t>
  </si>
  <si>
    <t>Domestic &amp; other</t>
  </si>
  <si>
    <t>Non-salary recurrent expenditure</t>
  </si>
  <si>
    <t>Jurisdiction/
Network indicator</t>
  </si>
  <si>
    <t>Recurrent expenditure on contracted care by NHRA product stream</t>
  </si>
  <si>
    <t>Total recurrent expenditure by NHRA product stream</t>
  </si>
  <si>
    <t>Revenue</t>
  </si>
  <si>
    <t>Cost proportion</t>
  </si>
  <si>
    <t>N(1)</t>
  </si>
  <si>
    <t>Organisation identifier
METeOR: 269975</t>
  </si>
  <si>
    <t xml:space="preserve">N(5)
</t>
  </si>
  <si>
    <t>Australian state/territory identifier</t>
  </si>
  <si>
    <t>Collection 2 - Jurisdiction and Local Hospital Network level data</t>
  </si>
  <si>
    <t>Collection 2 - Jurisdiction and Local Hospital Network level data (example)</t>
  </si>
  <si>
    <t>All the public hospital establishments that are to be included in the count of number of public hospitals should report to 'Collection 1 - Establishment Level Data'.</t>
  </si>
  <si>
    <t>Excludes data reported in 'Collection 1 - Establishment level data'.
Report data occurred at jurisdiction or local hospital network level if there were any.
Revenue categories listed below are the same as those adopted in Collection 1.</t>
  </si>
  <si>
    <t>Average available beds for admitted contracted care--average available beds</t>
  </si>
  <si>
    <t>Organisation identifier</t>
  </si>
  <si>
    <t xml:space="preserve">Data occurred at jurisdictional health authority and/or local hospital network level should be included in 'Collection 2 - Jurisdiction and LHN level data'.
Data reported at establishment level in Collection 1 should be excluded from data reported at its parent/network level in Collection 2 so as to avoid double counting. </t>
  </si>
  <si>
    <t>Full-time equivalent (FTE) staff
METeOR: 616025 &amp; 620091 &amp; 615998</t>
  </si>
  <si>
    <t xml:space="preserve">Diagnostic &amp; allied health professionals  
</t>
  </si>
  <si>
    <t xml:space="preserve">Diagnostic &amp; allied health professionals  </t>
  </si>
  <si>
    <t>Diagnostic &amp; allied health professionals</t>
  </si>
  <si>
    <t xml:space="preserve">Domestic &amp; other 
</t>
  </si>
  <si>
    <t>Salary and wage recurrent expenditure
METeOR: 616033 &amp; 620091 &amp; 616005</t>
  </si>
  <si>
    <t xml:space="preserve">Trainee/pupil nurses 
</t>
  </si>
  <si>
    <t xml:space="preserve">Other personal care staff </t>
  </si>
  <si>
    <t xml:space="preserve">Diagnostic &amp; allied health professionals </t>
  </si>
  <si>
    <t xml:space="preserve">Administrative &amp; clerical </t>
  </si>
  <si>
    <t xml:space="preserve">Domestic &amp; other    </t>
  </si>
  <si>
    <t>Average available beds for admitted contracted care--average available beds
METeOR: 616011</t>
  </si>
  <si>
    <t>The table below is provided as an illustration of the structure of the dataset with mock data. Please note excel files will not be received and validated correctly via the Online Validata. Data must be supplied as a fixed column flat file (without header row) as specified in the 'Specification(Collection 2)' tab.</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</si>
  <si>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</si>
  <si>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</si>
  <si>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</si>
  <si>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</si>
  <si>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</si>
  <si>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</si>
  <si>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Other (out-of-scope for the NHRA)</t>
  </si>
  <si>
    <t>Revenue
METeOR: 643062 &amp; 643082 &amp; 643142</t>
  </si>
  <si>
    <t>Admitted acute care
(excluding mental health care) (in-scope for the NHRA)</t>
  </si>
  <si>
    <t>Admitted subacute and non-acute care
(excluding mental health care) (in-scope for the NHRA)</t>
  </si>
  <si>
    <t>Other admitted care 
(excluding mental health care) (in-scope for the NHRA)</t>
  </si>
  <si>
    <t>Admitted mental health care (in-scope for the NHRA)</t>
  </si>
  <si>
    <t>Emergency care services (in-scope for the NHRA)</t>
  </si>
  <si>
    <t>Non-admitted care (excluding emergency care) (in-scope for the NHRA)</t>
  </si>
  <si>
    <t>Non-admitted care (excluding emergency care) (out-of-scope for the NHRA)</t>
  </si>
  <si>
    <t xml:space="preserve">Use NHDD/METeOR definition.
1 = New South Wales
2 = Victoria
3 = Queensland
4 = South Australia
5 = Western Australia
6 = Tasmania
7 = Northern Territory
8 = Australian Capital Territory
9 = Other territories (Cocos (Keeling) Islands, Christmas Island and Jervis Bay Territory)
</t>
  </si>
  <si>
    <t xml:space="preserve">An indicator of the reporting level, as represented by a one-digit numeric code:
1 = Jurisdiction (if the record contains data occurred at jurisdiction level.)
2 = Network (if the record contains data occurred at Local Hospital Network level.)
It is expected that expenditure and revenue data will be reported at the level at which they occur. Care should be taken not to include same data across different reporting levels so as to avoid them being counted more than once.
</t>
  </si>
  <si>
    <t xml:space="preserve">
Excludes data reported in 'Collection 1 - Establishment level data'.
Report data occurred at jurisdiction or local hospital network level if there were any.
Staffing categories listed below are the same as those adopted in Collection 1.
</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</si>
  <si>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</si>
  <si>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</si>
  <si>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</si>
  <si>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(right justify, zero fill)
Enrolled nurses are registered with the national registration board to practise in this capacity. Includes general enrolled nurse and specialist enrolled nurse (e.g. mothercraft nurses).
</t>
  </si>
  <si>
    <t xml:space="preserve">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</si>
  <si>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</si>
  <si>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 xml:space="preserve">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
</t>
  </si>
  <si>
    <t xml:space="preserve">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
</t>
  </si>
  <si>
    <t xml:space="preserve">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</si>
  <si>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</si>
  <si>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</si>
  <si>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
</t>
  </si>
  <si>
    <t xml:space="preserve">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</si>
  <si>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 xml:space="preserve">Use NHHD/METeOR definition.
Round to nearest dollar. Right justify, zero fill.
Enrolled nurses are registered with the national registration board to practise in this capacity. Includes general enrolled nurse and specialist enrolled nurse (e.g. mothercraft nurses).
</t>
  </si>
  <si>
    <t xml:space="preserve">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
</t>
  </si>
  <si>
    <t xml:space="preserve">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
</t>
  </si>
  <si>
    <t xml:space="preserve">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
</t>
  </si>
  <si>
    <t xml:space="preserve">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
</t>
  </si>
  <si>
    <t xml:space="preserve">Total staff    
</t>
  </si>
  <si>
    <t xml:space="preserve">
Excludes data reported in 'Collection 1 - Establishment level data'.
Report data occurred at jurisdiction or local hospital network level if there were any.
Expenditure categories listed below are the same as those adopted in Collection 1.
</t>
  </si>
  <si>
    <t xml:space="preserve">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
</t>
  </si>
  <si>
    <t xml:space="preserve">Use NHHD/METeOR definition.
Other depreciation should be identified separately from building depreciation and other recurrent expenditure categories.
Round to nearest dollar. Right justify, zero fill.
</t>
  </si>
  <si>
    <t xml:space="preserve">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
</t>
  </si>
  <si>
    <t xml:space="preserve">Use NHHD/METeOR definition.
Revenue that was received by the establishment that has not been reported elsewhere. 
Includes revenue received by the establishment for the provision of services under contracted care arrangements.
Round to nearest dollar. Right justify, zero fill.
</t>
  </si>
  <si>
    <t xml:space="preserve">
Cost proportion (not part of NBEDS)
</t>
  </si>
  <si>
    <t xml:space="preserve">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
</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</si>
  <si>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</si>
  <si>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 xml:space="preserve">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
</t>
  </si>
  <si>
    <t xml:space="preserve">
Excludes data reported in 'Collection 1 - Establishment level data'.
Report data occurred at jurisdiction or local hospital network level if there were any.
</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</si>
  <si>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</si>
  <si>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t xml:space="preserve">Use NHHD/METeOR definition.
An identifier for an establishment, unique within the state or territory.
For the purposes of this collection, 'establishment' refers to Local Hospital Networks and state and territory health authorities. 
Leave blank if not applicable.
</t>
  </si>
  <si>
    <t>National Public Hospital Establishments Database - Jurisdiction and Local Hospital Network level - Data Request Specifications for 2020–21  
See the LHN/PHE NMDS specifications http://meteor.aihw.gov.au/content/index.phtml/itemId/713848</t>
  </si>
  <si>
    <t xml:space="preserve">Australian state/territory identifier
METeOR: 720081
</t>
  </si>
  <si>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http://meteor.aihw.gov.au/content/index.phtml/itemId/727029
Report 997, which means not-applicable, for records containing data occurred at jurisdiction level.
</t>
  </si>
  <si>
    <t>Recurrent expenditure on contracted care by NHRA product stream
METeOR: 718103 &amp; 684914</t>
  </si>
  <si>
    <t>Use NHHD/METeOR definition, described under 'Guide for use' on webpage -&gt; http://meteor.aihw.gov.au/content/index.phtml/itemId/718103
Round to nearest dollar. Right justify, zero fill.</t>
  </si>
  <si>
    <t>Total recurrent expenditure by NHRA product stream
METeOR: 718194 &amp; 608186</t>
  </si>
  <si>
    <t>Use NHHD/METeOR definition, described under 'Guide for use' on webpage -&gt; http://meteor.aihw.gov.au/content/index.phtml/itemId/718194
Round to nearest dollar. Right justify, zero fill.</t>
  </si>
  <si>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 xml:space="preserve">For more information on the LHN/PHE NMDS, please refer to the METeOR page: http://meteor.aihw.gov.au/content/index.phtml/itemId/713848
</t>
    </r>
    <r>
      <rPr>
        <b/>
        <sz val="10"/>
        <rFont val="Arial"/>
        <family val="2"/>
      </rPr>
      <t xml:space="preserve">
Main changes compared to year 2019-20
</t>
    </r>
    <r>
      <rPr>
        <sz val="10"/>
        <rFont val="Arial"/>
        <family val="2"/>
      </rPr>
      <t>1</t>
    </r>
    <r>
      <rPr>
        <i/>
        <sz val="10"/>
        <rFont val="Arial"/>
        <family val="2"/>
      </rPr>
      <t>. The update of the list of LHN code.</t>
    </r>
  </si>
  <si>
    <t>Local Hospital Network identifier
METeOR ID: 727029</t>
  </si>
  <si>
    <r>
      <t xml:space="preserve">Non-salary recurrent expenditure
METeOR: 616030 &amp; 542106 &amp; 616003           </t>
    </r>
    <r>
      <rPr>
        <i/>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</si>
</sst>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color indexed="81"/>
      <name val="Tahoma"/>
      <family val="2"/>
    </font>
    <font>
      <b/>
      <sz val="9"/>
      <color indexed="81"/>
      <name val="Tahoma"/>
      <family val="2"/>
    </font>
    <font>
      <sz val="10"/>
      <color theme="1"/>
      <name val="Arial"/>
      <family val="2"/>
    </font>
    <font>
      <b/>
      <sz val="10"/>
      <color theme="1"/>
      <name val="Arial"/>
      <family val="2"/>
    </font>
    <font>
      <sz val="8"/>
      <color theme="1"/>
      <name val="Arial"/>
      <family val="2"/>
    </font>
    <font>
      <sz val="7"/>
      <color theme="1"/>
      <name val="Arial"/>
      <family val="2"/>
    </font>
    <font>
      <i/>
      <sz val="10"/>
      <color theme="1"/>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i/>
      <sz val="10"/>
      <name val="Arial"/>
      <family val="2"/>
    </font>
    <font>
      <sz val="10"/>
      <color theme="1"/>
      <name val="Calibri"/>
      <family val="2"/>
      <scheme val="minor"/>
    </font>
    <font>
      <b/>
      <sz val="1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7" fillId="0" borderId="0"/>
    <xf numFmtId="0" fontId="9" fillId="0" borderId="0"/>
    <xf numFmtId="0" fontId="6" fillId="0" borderId="0"/>
    <xf numFmtId="0" fontId="5" fillId="0" borderId="0"/>
    <xf numFmtId="0" fontId="5" fillId="0" borderId="0"/>
    <xf numFmtId="0" fontId="5" fillId="0" borderId="0"/>
    <xf numFmtId="0" fontId="9" fillId="0" borderId="0"/>
    <xf numFmtId="0" fontId="4" fillId="0" borderId="0"/>
    <xf numFmtId="0" fontId="4" fillId="0" borderId="0"/>
    <xf numFmtId="0" fontId="4" fillId="0" borderId="0"/>
    <xf numFmtId="0" fontId="18" fillId="0" borderId="0" applyNumberFormat="0" applyFill="0" applyBorder="0" applyAlignment="0" applyProtection="0"/>
    <xf numFmtId="0" fontId="19" fillId="0" borderId="13"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6" applyNumberFormat="0" applyAlignment="0" applyProtection="0"/>
    <xf numFmtId="0" fontId="26" fillId="6" borderId="17" applyNumberFormat="0" applyAlignment="0" applyProtection="0"/>
    <xf numFmtId="0" fontId="27" fillId="6" borderId="16" applyNumberFormat="0" applyAlignment="0" applyProtection="0"/>
    <xf numFmtId="0" fontId="28" fillId="0" borderId="18" applyNumberFormat="0" applyFill="0" applyAlignment="0" applyProtection="0"/>
    <xf numFmtId="0" fontId="29" fillId="7" borderId="1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1" applyNumberFormat="0" applyFill="0" applyAlignment="0" applyProtection="0"/>
    <xf numFmtId="0" fontId="3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3" fillId="32" borderId="0" applyNumberFormat="0" applyBorder="0" applyAlignment="0" applyProtection="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17" fillId="0" borderId="0"/>
    <xf numFmtId="0" fontId="9" fillId="0" borderId="0"/>
    <xf numFmtId="0" fontId="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17"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20"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0" applyNumberFormat="0" applyFont="0" applyAlignment="0" applyProtection="0"/>
    <xf numFmtId="0" fontId="9" fillId="0" borderId="0"/>
    <xf numFmtId="0" fontId="1" fillId="0" borderId="0"/>
    <xf numFmtId="0" fontId="9" fillId="0" borderId="0"/>
  </cellStyleXfs>
  <cellXfs count="75">
    <xf numFmtId="0" fontId="0" fillId="0" borderId="0" xfId="0"/>
    <xf numFmtId="0" fontId="14" fillId="0" borderId="4" xfId="1" applyFont="1" applyFill="1" applyBorder="1" applyAlignment="1">
      <alignment wrapText="1"/>
    </xf>
    <xf numFmtId="0" fontId="14" fillId="0" borderId="9" xfId="1" applyFont="1" applyFill="1" applyBorder="1" applyAlignment="1">
      <alignment wrapText="1"/>
    </xf>
    <xf numFmtId="0" fontId="14" fillId="0" borderId="2" xfId="1" applyFont="1" applyFill="1" applyBorder="1" applyAlignment="1">
      <alignment wrapText="1"/>
    </xf>
    <xf numFmtId="0" fontId="14" fillId="0" borderId="10" xfId="1" applyFont="1" applyFill="1" applyBorder="1" applyAlignment="1">
      <alignment wrapText="1"/>
    </xf>
    <xf numFmtId="0" fontId="14" fillId="0" borderId="3" xfId="1" applyFont="1" applyFill="1" applyBorder="1" applyAlignment="1">
      <alignment wrapText="1"/>
    </xf>
    <xf numFmtId="0" fontId="14" fillId="0" borderId="5" xfId="1" applyFont="1" applyFill="1" applyBorder="1" applyAlignment="1">
      <alignment wrapText="1"/>
    </xf>
    <xf numFmtId="0" fontId="15" fillId="0" borderId="4" xfId="1" applyFont="1" applyFill="1" applyBorder="1" applyAlignment="1">
      <alignment wrapText="1"/>
    </xf>
    <xf numFmtId="0" fontId="15" fillId="0" borderId="5" xfId="1" applyFont="1" applyFill="1" applyBorder="1" applyAlignment="1">
      <alignment wrapText="1"/>
    </xf>
    <xf numFmtId="0" fontId="12" fillId="0" borderId="0" xfId="0" applyNumberFormat="1" applyFont="1" applyFill="1" applyAlignment="1">
      <alignment vertical="top"/>
    </xf>
    <xf numFmtId="0" fontId="12" fillId="0" borderId="0" xfId="0" applyFont="1" applyFill="1" applyAlignment="1">
      <alignment horizontal="center" vertical="top"/>
    </xf>
    <xf numFmtId="0" fontId="14" fillId="0" borderId="4" xfId="164" applyFont="1" applyFill="1" applyBorder="1" applyAlignment="1">
      <alignment horizontal="left" wrapText="1"/>
    </xf>
    <xf numFmtId="0" fontId="14" fillId="0" borderId="5" xfId="164" applyFont="1" applyFill="1" applyBorder="1" applyAlignment="1">
      <alignment horizontal="left" wrapText="1"/>
    </xf>
    <xf numFmtId="0" fontId="12" fillId="0" borderId="0" xfId="0" applyFont="1" applyFill="1"/>
    <xf numFmtId="0" fontId="12" fillId="0" borderId="0" xfId="0" applyFont="1" applyFill="1" applyBorder="1"/>
    <xf numFmtId="0" fontId="12" fillId="0" borderId="0" xfId="0" applyFont="1" applyFill="1" applyAlignment="1">
      <alignment vertical="top"/>
    </xf>
    <xf numFmtId="0" fontId="12" fillId="0" borderId="0" xfId="0" applyFont="1" applyFill="1" applyAlignment="1">
      <alignment vertical="top" wrapText="1"/>
    </xf>
    <xf numFmtId="0" fontId="12" fillId="0" borderId="0" xfId="0" applyFont="1" applyFill="1" applyAlignment="1">
      <alignment vertical="center"/>
    </xf>
    <xf numFmtId="0" fontId="16" fillId="0" borderId="0" xfId="0" applyFont="1" applyFill="1" applyAlignment="1">
      <alignment vertical="top"/>
    </xf>
    <xf numFmtId="0" fontId="12" fillId="0" borderId="0" xfId="0" applyFont="1" applyFill="1" applyBorder="1" applyAlignment="1">
      <alignment vertical="top"/>
    </xf>
    <xf numFmtId="0" fontId="16" fillId="0" borderId="0" xfId="0" applyFont="1" applyFill="1" applyBorder="1" applyAlignment="1">
      <alignment vertical="center"/>
    </xf>
    <xf numFmtId="0" fontId="9" fillId="0" borderId="1" xfId="0" applyFont="1" applyFill="1" applyBorder="1" applyAlignment="1">
      <alignment vertical="top" wrapText="1"/>
    </xf>
    <xf numFmtId="0" fontId="9" fillId="0" borderId="1" xfId="0" quotePrefix="1"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13" fillId="0" borderId="0" xfId="0" applyFont="1" applyFill="1" applyBorder="1" applyAlignment="1">
      <alignment horizontal="left" vertical="center"/>
    </xf>
    <xf numFmtId="0" fontId="12" fillId="0" borderId="0" xfId="0" applyFont="1" applyFill="1" applyAlignment="1">
      <alignment horizontal="center"/>
    </xf>
    <xf numFmtId="0" fontId="12" fillId="0" borderId="11" xfId="0" quotePrefix="1" applyFont="1" applyFill="1" applyBorder="1" applyAlignment="1">
      <alignment horizontal="right" vertical="top" wrapText="1"/>
    </xf>
    <xf numFmtId="0" fontId="12" fillId="0" borderId="9" xfId="0" quotePrefix="1" applyFont="1" applyFill="1" applyBorder="1" applyAlignment="1">
      <alignment horizontal="right" vertical="top" wrapText="1"/>
    </xf>
    <xf numFmtId="0" fontId="13" fillId="0" borderId="0" xfId="0" applyFont="1" applyFill="1" applyBorder="1" applyAlignment="1">
      <alignment horizontal="left" vertical="top"/>
    </xf>
    <xf numFmtId="0" fontId="36" fillId="0" borderId="6" xfId="0" applyFont="1" applyFill="1" applyBorder="1"/>
    <xf numFmtId="0" fontId="36" fillId="0" borderId="7" xfId="0" applyFont="1" applyFill="1" applyBorder="1"/>
    <xf numFmtId="0" fontId="36" fillId="0" borderId="8" xfId="0" applyFont="1" applyFill="1" applyBorder="1"/>
    <xf numFmtId="0" fontId="36" fillId="0" borderId="0" xfId="0" applyFont="1" applyFill="1"/>
    <xf numFmtId="0" fontId="14" fillId="0" borderId="3" xfId="164" applyFont="1" applyFill="1" applyBorder="1" applyAlignment="1">
      <alignment horizontal="left" wrapText="1"/>
    </xf>
    <xf numFmtId="0" fontId="14" fillId="0" borderId="0" xfId="0" applyFont="1" applyFill="1" applyAlignment="1">
      <alignment wrapText="1"/>
    </xf>
    <xf numFmtId="0" fontId="14" fillId="0" borderId="0" xfId="0" applyFont="1" applyFill="1"/>
    <xf numFmtId="0" fontId="14" fillId="0" borderId="0" xfId="0" applyFont="1" applyFill="1" applyAlignment="1">
      <alignment vertical="top"/>
    </xf>
    <xf numFmtId="0" fontId="8" fillId="0" borderId="9" xfId="0" applyFont="1" applyFill="1" applyBorder="1" applyAlignment="1">
      <alignment horizontal="left" vertical="top"/>
    </xf>
    <xf numFmtId="0" fontId="9" fillId="0" borderId="2" xfId="0" applyFont="1" applyFill="1" applyBorder="1" applyAlignment="1">
      <alignment vertical="top"/>
    </xf>
    <xf numFmtId="0" fontId="9" fillId="0" borderId="2" xfId="0" applyNumberFormat="1" applyFont="1" applyFill="1" applyBorder="1" applyAlignment="1">
      <alignment vertical="top"/>
    </xf>
    <xf numFmtId="0" fontId="9" fillId="0" borderId="2" xfId="0" applyFont="1" applyFill="1" applyBorder="1" applyAlignment="1">
      <alignment horizontal="center" vertical="top"/>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justify"/>
    </xf>
    <xf numFmtId="0" fontId="34" fillId="0" borderId="4" xfId="0" applyFont="1" applyFill="1" applyBorder="1" applyAlignment="1">
      <alignment horizontal="left" vertical="center" wrapText="1"/>
    </xf>
    <xf numFmtId="0" fontId="9" fillId="0" borderId="1" xfId="0"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7" xfId="0" applyFont="1" applyFill="1" applyBorder="1" applyAlignment="1">
      <alignment horizontal="left" vertical="top" wrapText="1"/>
    </xf>
    <xf numFmtId="0" fontId="35" fillId="0" borderId="3" xfId="0" applyFont="1" applyFill="1" applyBorder="1" applyAlignment="1">
      <alignment vertical="center" wrapText="1"/>
    </xf>
    <xf numFmtId="0" fontId="8" fillId="0" borderId="4" xfId="0" applyFont="1" applyFill="1" applyBorder="1" applyAlignment="1">
      <alignmen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xf>
    <xf numFmtId="0" fontId="34" fillId="0" borderId="3" xfId="0" applyFont="1" applyFill="1" applyBorder="1" applyAlignment="1">
      <alignment horizontal="left" vertical="center" wrapText="1"/>
    </xf>
    <xf numFmtId="0" fontId="9" fillId="0" borderId="4" xfId="0" applyFont="1" applyBorder="1" applyAlignment="1">
      <alignment horizontal="left" vertical="center" wrapText="1"/>
    </xf>
    <xf numFmtId="0" fontId="35" fillId="0" borderId="4" xfId="0" applyFont="1" applyFill="1" applyBorder="1" applyAlignment="1">
      <alignment vertical="center" wrapText="1"/>
    </xf>
    <xf numFmtId="0" fontId="36" fillId="0" borderId="3"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0" xfId="0" applyFont="1" applyFill="1" applyBorder="1" applyAlignment="1">
      <alignment horizontal="left" vertical="top" wrapText="1"/>
    </xf>
    <xf numFmtId="0" fontId="9" fillId="0" borderId="7" xfId="0" applyFont="1" applyFill="1" applyBorder="1" applyAlignment="1">
      <alignment horizontal="center" vertical="top"/>
    </xf>
    <xf numFmtId="0" fontId="9" fillId="0" borderId="7" xfId="0" applyFont="1" applyFill="1" applyBorder="1" applyAlignment="1">
      <alignment vertical="top"/>
    </xf>
    <xf numFmtId="0" fontId="9" fillId="0" borderId="7" xfId="0" applyNumberFormat="1" applyFont="1" applyFill="1" applyBorder="1" applyAlignment="1">
      <alignment vertical="top"/>
    </xf>
    <xf numFmtId="0" fontId="9" fillId="0" borderId="8" xfId="0" applyFont="1" applyFill="1" applyBorder="1" applyAlignment="1">
      <alignment vertical="top"/>
    </xf>
    <xf numFmtId="0" fontId="37" fillId="0" borderId="8" xfId="0" applyFont="1" applyFill="1" applyBorder="1" applyAlignment="1">
      <alignment horizontal="center" vertical="center"/>
    </xf>
    <xf numFmtId="0" fontId="9" fillId="0" borderId="5" xfId="0" applyFont="1" applyBorder="1" applyAlignment="1">
      <alignment horizontal="left" vertical="center" wrapText="1"/>
    </xf>
    <xf numFmtId="0" fontId="9" fillId="0" borderId="5" xfId="0" applyFont="1" applyFill="1" applyBorder="1" applyAlignment="1">
      <alignment vertical="top" wrapText="1"/>
    </xf>
  </cellXfs>
  <cellStyles count="165">
    <cellStyle name="20% - Accent1" xfId="28" builtinId="30" customBuiltin="1"/>
    <cellStyle name="20% - Accent1 2" xfId="58"/>
    <cellStyle name="20% - Accent1 2 2" xfId="107"/>
    <cellStyle name="20% - Accent1 2 3" xfId="145"/>
    <cellStyle name="20% - Accent1 3" xfId="89"/>
    <cellStyle name="20% - Accent1 4" xfId="129"/>
    <cellStyle name="20% - Accent2" xfId="32" builtinId="34" customBuiltin="1"/>
    <cellStyle name="20% - Accent2 2" xfId="60"/>
    <cellStyle name="20% - Accent2 2 2" xfId="109"/>
    <cellStyle name="20% - Accent2 2 3" xfId="147"/>
    <cellStyle name="20% - Accent2 3" xfId="91"/>
    <cellStyle name="20% - Accent2 4" xfId="131"/>
    <cellStyle name="20% - Accent3" xfId="36" builtinId="38" customBuiltin="1"/>
    <cellStyle name="20% - Accent3 2" xfId="62"/>
    <cellStyle name="20% - Accent3 2 2" xfId="111"/>
    <cellStyle name="20% - Accent3 2 3" xfId="149"/>
    <cellStyle name="20% - Accent3 3" xfId="93"/>
    <cellStyle name="20% - Accent3 4" xfId="133"/>
    <cellStyle name="20% - Accent4" xfId="40" builtinId="42" customBuiltin="1"/>
    <cellStyle name="20% - Accent4 2" xfId="64"/>
    <cellStyle name="20% - Accent4 2 2" xfId="113"/>
    <cellStyle name="20% - Accent4 2 3" xfId="151"/>
    <cellStyle name="20% - Accent4 3" xfId="95"/>
    <cellStyle name="20% - Accent4 4" xfId="135"/>
    <cellStyle name="20% - Accent5" xfId="44" builtinId="46" customBuiltin="1"/>
    <cellStyle name="20% - Accent5 2" xfId="66"/>
    <cellStyle name="20% - Accent5 2 2" xfId="115"/>
    <cellStyle name="20% - Accent5 2 3" xfId="153"/>
    <cellStyle name="20% - Accent5 3" xfId="97"/>
    <cellStyle name="20% - Accent5 4" xfId="137"/>
    <cellStyle name="20% - Accent6" xfId="48" builtinId="50" customBuiltin="1"/>
    <cellStyle name="20% - Accent6 2" xfId="68"/>
    <cellStyle name="20% - Accent6 2 2" xfId="117"/>
    <cellStyle name="20% - Accent6 2 3" xfId="155"/>
    <cellStyle name="20% - Accent6 3" xfId="99"/>
    <cellStyle name="20% - Accent6 4" xfId="139"/>
    <cellStyle name="40% - Accent1" xfId="29" builtinId="31" customBuiltin="1"/>
    <cellStyle name="40% - Accent1 2" xfId="59"/>
    <cellStyle name="40% - Accent1 2 2" xfId="108"/>
    <cellStyle name="40% - Accent1 2 3" xfId="146"/>
    <cellStyle name="40% - Accent1 3" xfId="90"/>
    <cellStyle name="40% - Accent1 4" xfId="130"/>
    <cellStyle name="40% - Accent2" xfId="33" builtinId="35" customBuiltin="1"/>
    <cellStyle name="40% - Accent2 2" xfId="61"/>
    <cellStyle name="40% - Accent2 2 2" xfId="110"/>
    <cellStyle name="40% - Accent2 2 3" xfId="148"/>
    <cellStyle name="40% - Accent2 3" xfId="92"/>
    <cellStyle name="40% - Accent2 4" xfId="132"/>
    <cellStyle name="40% - Accent3" xfId="37" builtinId="39" customBuiltin="1"/>
    <cellStyle name="40% - Accent3 2" xfId="63"/>
    <cellStyle name="40% - Accent3 2 2" xfId="112"/>
    <cellStyle name="40% - Accent3 2 3" xfId="150"/>
    <cellStyle name="40% - Accent3 3" xfId="94"/>
    <cellStyle name="40% - Accent3 4" xfId="134"/>
    <cellStyle name="40% - Accent4" xfId="41" builtinId="43" customBuiltin="1"/>
    <cellStyle name="40% - Accent4 2" xfId="65"/>
    <cellStyle name="40% - Accent4 2 2" xfId="114"/>
    <cellStyle name="40% - Accent4 2 3" xfId="152"/>
    <cellStyle name="40% - Accent4 3" xfId="96"/>
    <cellStyle name="40% - Accent4 4" xfId="136"/>
    <cellStyle name="40% - Accent5" xfId="45" builtinId="47" customBuiltin="1"/>
    <cellStyle name="40% - Accent5 2" xfId="67"/>
    <cellStyle name="40% - Accent5 2 2" xfId="116"/>
    <cellStyle name="40% - Accent5 2 3" xfId="154"/>
    <cellStyle name="40% - Accent5 3" xfId="98"/>
    <cellStyle name="40% - Accent5 4" xfId="138"/>
    <cellStyle name="40% - Accent6" xfId="49" builtinId="51" customBuiltin="1"/>
    <cellStyle name="40% - Accent6 2" xfId="69"/>
    <cellStyle name="40% - Accent6 2 2" xfId="118"/>
    <cellStyle name="40% - Accent6 2 3" xfId="156"/>
    <cellStyle name="40% - Accent6 3" xfId="100"/>
    <cellStyle name="40% - Accent6 4" xfId="14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10" xfId="164"/>
    <cellStyle name="Normal 2" xfId="1"/>
    <cellStyle name="Normal 2 2" xfId="3"/>
    <cellStyle name="Normal 2 2 2" xfId="6"/>
    <cellStyle name="Normal 2 2 2 2" xfId="73"/>
    <cellStyle name="Normal 2 2 2 2 2" xfId="121"/>
    <cellStyle name="Normal 2 2 2 3" xfId="85"/>
    <cellStyle name="Normal 2 2 2 4" xfId="159"/>
    <cellStyle name="Normal 2 2 3" xfId="10"/>
    <cellStyle name="Normal 2 2 3 2" xfId="88"/>
    <cellStyle name="Normal 2 2 4" xfId="53"/>
    <cellStyle name="Normal 2 2 4 2" xfId="103"/>
    <cellStyle name="Normal 2 2 5" xfId="82"/>
    <cellStyle name="Normal 2 2 6" xfId="128"/>
    <cellStyle name="Normal 2 3" xfId="4"/>
    <cellStyle name="Normal 2 3 2" xfId="71"/>
    <cellStyle name="Normal 2 3 2 2" xfId="119"/>
    <cellStyle name="Normal 2 3 3" xfId="83"/>
    <cellStyle name="Normal 2 3 4" xfId="157"/>
    <cellStyle name="Normal 2 4" xfId="8"/>
    <cellStyle name="Normal 2 4 2" xfId="86"/>
    <cellStyle name="Normal 2 5" xfId="51"/>
    <cellStyle name="Normal 2 5 2" xfId="101"/>
    <cellStyle name="Normal 2 6" xfId="81"/>
    <cellStyle name="Normal 2 7" xfId="126"/>
    <cellStyle name="Normal 3" xfId="2"/>
    <cellStyle name="Normal 3 2" xfId="7"/>
    <cellStyle name="Normal 3 2 2" xfId="78"/>
    <cellStyle name="Normal 3 3" xfId="77"/>
    <cellStyle name="Normal 4" xfId="5"/>
    <cellStyle name="Normal 4 2" xfId="9"/>
    <cellStyle name="Normal 4 2 2" xfId="72"/>
    <cellStyle name="Normal 4 2 2 2" xfId="120"/>
    <cellStyle name="Normal 4 2 3" xfId="87"/>
    <cellStyle name="Normal 4 2 4" xfId="158"/>
    <cellStyle name="Normal 4 3" xfId="52"/>
    <cellStyle name="Normal 4 3 2" xfId="102"/>
    <cellStyle name="Normal 4 4" xfId="84"/>
    <cellStyle name="Normal 4 5" xfId="127"/>
    <cellStyle name="Normal 5" xfId="54"/>
    <cellStyle name="Normal 5 2" xfId="74"/>
    <cellStyle name="Normal 5 2 2" xfId="122"/>
    <cellStyle name="Normal 5 2 3" xfId="160"/>
    <cellStyle name="Normal 5 3" xfId="104"/>
    <cellStyle name="Normal 5 4" xfId="141"/>
    <cellStyle name="Normal 6" xfId="56"/>
    <cellStyle name="Normal 6 2" xfId="79"/>
    <cellStyle name="Normal 6 2 2" xfId="124"/>
    <cellStyle name="Normal 6 2 3" xfId="163"/>
    <cellStyle name="Normal 6 3" xfId="70"/>
    <cellStyle name="Normal 6 4" xfId="80"/>
    <cellStyle name="Normal 6 5" xfId="143"/>
    <cellStyle name="Normal 7" xfId="76"/>
    <cellStyle name="Normal 7 2" xfId="162"/>
    <cellStyle name="Normal 8" xfId="57"/>
    <cellStyle name="Normal 8 2" xfId="106"/>
    <cellStyle name="Normal 8 3" xfId="144"/>
    <cellStyle name="Normal 9" xfId="125"/>
    <cellStyle name="Note 2" xfId="55"/>
    <cellStyle name="Note 2 2" xfId="75"/>
    <cellStyle name="Note 2 2 2" xfId="123"/>
    <cellStyle name="Note 2 2 3" xfId="161"/>
    <cellStyle name="Note 2 3" xfId="105"/>
    <cellStyle name="Note 2 4" xfId="142"/>
    <cellStyle name="Output" xfId="20" builtinId="21" customBuiltin="1"/>
    <cellStyle name="Title" xfId="11" builtinId="15" customBuiltin="1"/>
    <cellStyle name="Total" xfId="26"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1225981</xdr:colOff>
      <xdr:row>0</xdr:row>
      <xdr:rowOff>800100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4373372"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X154"/>
  <sheetViews>
    <sheetView tabSelected="1" showRuler="0" zoomScale="85" zoomScaleNormal="85" zoomScaleSheetLayoutView="70" zoomScalePageLayoutView="85" workbookViewId="0">
      <selection activeCell="E1" sqref="E1"/>
    </sheetView>
  </sheetViews>
  <sheetFormatPr defaultColWidth="9.1796875" defaultRowHeight="12.5" x14ac:dyDescent="0.25"/>
  <cols>
    <col min="1" max="1" width="6.1796875" style="10" customWidth="1"/>
    <col min="2" max="2" width="19.1796875" style="15" customWidth="1"/>
    <col min="3" max="3" width="10.81640625" style="9" customWidth="1"/>
    <col min="4" max="4" width="8.81640625" style="10" customWidth="1"/>
    <col min="5" max="5" width="90.54296875" style="15" customWidth="1"/>
    <col min="6" max="16384" width="9.1796875" style="15"/>
  </cols>
  <sheetData>
    <row r="1" spans="1:12" ht="64" customHeight="1" x14ac:dyDescent="0.25">
      <c r="A1" s="68"/>
      <c r="B1" s="69"/>
      <c r="C1" s="70"/>
      <c r="D1" s="68"/>
      <c r="E1" s="71"/>
    </row>
    <row r="2" spans="1:12" s="13" customFormat="1" ht="50.5" customHeight="1" x14ac:dyDescent="0.25">
      <c r="A2" s="52" t="s">
        <v>186</v>
      </c>
      <c r="B2" s="53"/>
      <c r="C2" s="53"/>
      <c r="D2" s="53"/>
      <c r="E2" s="72"/>
    </row>
    <row r="3" spans="1:12" s="13" customFormat="1" ht="247.25" customHeight="1" x14ac:dyDescent="0.25">
      <c r="A3" s="54" t="s">
        <v>193</v>
      </c>
      <c r="B3" s="55"/>
      <c r="C3" s="55"/>
      <c r="D3" s="55"/>
      <c r="E3" s="73"/>
      <c r="F3" s="14"/>
      <c r="G3" s="14"/>
      <c r="H3" s="14"/>
      <c r="I3" s="14"/>
      <c r="J3" s="14"/>
      <c r="K3" s="14"/>
      <c r="L3" s="14"/>
    </row>
    <row r="4" spans="1:12" ht="16.25" customHeight="1" x14ac:dyDescent="0.25">
      <c r="A4" s="37" t="s">
        <v>117</v>
      </c>
      <c r="B4" s="38"/>
      <c r="C4" s="39"/>
      <c r="D4" s="40"/>
      <c r="E4" s="74"/>
    </row>
    <row r="5" spans="1:12" s="13" customFormat="1" ht="26" x14ac:dyDescent="0.25">
      <c r="A5" s="41" t="s">
        <v>1</v>
      </c>
      <c r="B5" s="41" t="s">
        <v>3</v>
      </c>
      <c r="C5" s="42" t="s">
        <v>0</v>
      </c>
      <c r="D5" s="42" t="s">
        <v>4</v>
      </c>
      <c r="E5" s="41" t="s">
        <v>5</v>
      </c>
    </row>
    <row r="6" spans="1:12" s="13" customFormat="1" ht="137" customHeight="1" x14ac:dyDescent="0.25">
      <c r="A6" s="43">
        <v>1</v>
      </c>
      <c r="B6" s="21" t="s">
        <v>187</v>
      </c>
      <c r="C6" s="22">
        <v>1</v>
      </c>
      <c r="D6" s="23" t="s">
        <v>113</v>
      </c>
      <c r="E6" s="21" t="s">
        <v>152</v>
      </c>
    </row>
    <row r="7" spans="1:12" s="16" customFormat="1" ht="173" customHeight="1" x14ac:dyDescent="0.25">
      <c r="A7" s="23">
        <f>A6+1</f>
        <v>2</v>
      </c>
      <c r="B7" s="21" t="s">
        <v>194</v>
      </c>
      <c r="C7" s="22" t="str">
        <f>IF(MID(D7,FIND("(",D7)+1,FIND(")",D7)-FIND("(",D7)-1)-1=0,RIGHT(C6,LEN(C6)-IFERROR(FIND("-",C6),0))+1,(RIGHT(C6,LEN(C6)-IFERROR(FIND("-",C6),0))+1)&amp;"-"&amp;(RIGHT(C6,LEN(C6)-IFERROR(FIND("-",C6),0))+MID(D7,FIND("(",D7)+1,FIND(")",D7)-FIND("(",D7)-1)))</f>
        <v>2-4</v>
      </c>
      <c r="D7" s="23" t="s">
        <v>22</v>
      </c>
      <c r="E7" s="21" t="s">
        <v>188</v>
      </c>
    </row>
    <row r="8" spans="1:12" ht="100" x14ac:dyDescent="0.25">
      <c r="A8" s="23">
        <f>A7+1</f>
        <v>3</v>
      </c>
      <c r="B8" s="21" t="s">
        <v>86</v>
      </c>
      <c r="C8" s="22">
        <f>IF(MID(D8,FIND("(",D8)+1,FIND(")",D8)-FIND("(",D8)-1)-1=0,RIGHT(C7,LEN(C7)-IFERROR(FIND("-",C7),0))+1,(RIGHT(C7,LEN(C7)-IFERROR(FIND("-",C7),0))+1)&amp;"-"&amp;(RIGHT(C7,LEN(C7)-IFERROR(FIND("-",C7),0))+MID(D8,FIND("(",D8)+1,FIND(")",D8)-FIND("(",D8)-1)))</f>
        <v>5</v>
      </c>
      <c r="D8" s="23" t="s">
        <v>113</v>
      </c>
      <c r="E8" s="21" t="s">
        <v>153</v>
      </c>
    </row>
    <row r="9" spans="1:12" s="17" customFormat="1" ht="74" customHeight="1" x14ac:dyDescent="0.25">
      <c r="A9" s="50" t="s">
        <v>124</v>
      </c>
      <c r="B9" s="51"/>
      <c r="C9" s="51"/>
      <c r="D9" s="51"/>
      <c r="E9" s="44" t="s">
        <v>154</v>
      </c>
    </row>
    <row r="10" spans="1:12" ht="100" customHeight="1" x14ac:dyDescent="0.25">
      <c r="A10" s="23">
        <f>A8+1</f>
        <v>4</v>
      </c>
      <c r="B10" s="21" t="s">
        <v>26</v>
      </c>
      <c r="C10" s="22" t="str">
        <f>IF(MID(D10,FIND("(",D10)+1,FIND(")",D10)-FIND("(",D10)-1)-1=0,RIGHT(C8,LEN(C8)-IFERROR(FIND("-",C8),0))+1,(RIGHT(C8,LEN(C8)-IFERROR(FIND("-",C8),0))+1)&amp;"-"&amp;(RIGHT(C8,LEN(C8)-IFERROR(FIND("-",C8),0))+MID(D10,FIND("(",D10)+1,FIND(")",D10)-FIND("(",D10)-1)))</f>
        <v>6-14</v>
      </c>
      <c r="D10" s="23" t="s">
        <v>17</v>
      </c>
      <c r="E10" s="45" t="s">
        <v>155</v>
      </c>
    </row>
    <row r="11" spans="1:12" ht="89" customHeight="1" x14ac:dyDescent="0.25">
      <c r="A11" s="23">
        <f>A10+1</f>
        <v>5</v>
      </c>
      <c r="B11" s="21" t="s">
        <v>27</v>
      </c>
      <c r="C11" s="22" t="str">
        <f>IF(MID(D11,FIND("(",D11)+1,FIND(")",D11)-FIND("(",D11)-1)-1=0,RIGHT(C10,LEN(C10)-IFERROR(FIND("-",C10),0))+1,(RIGHT(C10,LEN(C10)-IFERROR(FIND("-",C10),0))+1)&amp;"-"&amp;(RIGHT(C10,LEN(C10)-IFERROR(FIND("-",C10),0))+MID(D11,FIND("(",D11)+1,FIND(")",D11)-FIND("(",D11)-1)))</f>
        <v>15-23</v>
      </c>
      <c r="D11" s="23" t="s">
        <v>17</v>
      </c>
      <c r="E11" s="45" t="s">
        <v>156</v>
      </c>
    </row>
    <row r="12" spans="1:12" ht="111.5" customHeight="1" x14ac:dyDescent="0.25">
      <c r="A12" s="23">
        <f t="shared" ref="A12:A21" si="0">A11+1</f>
        <v>6</v>
      </c>
      <c r="B12" s="21" t="s">
        <v>28</v>
      </c>
      <c r="C12" s="22" t="str">
        <f t="shared" ref="C12:C21" si="1">IF(MID(D12,FIND("(",D12)+1,FIND(")",D12)-FIND("(",D12)-1)-1=0,RIGHT(C11,LEN(C11)-IFERROR(FIND("-",C11),0))+1,(RIGHT(C11,LEN(C11)-IFERROR(FIND("-",C11),0))+1)&amp;"-"&amp;(RIGHT(C11,LEN(C11)-IFERROR(FIND("-",C11),0))+MID(D12,FIND("(",D12)+1,FIND(")",D12)-FIND("(",D12)-1)))</f>
        <v>24-32</v>
      </c>
      <c r="D12" s="23" t="s">
        <v>17</v>
      </c>
      <c r="E12" s="45" t="s">
        <v>157</v>
      </c>
    </row>
    <row r="13" spans="1:12" ht="62.5" x14ac:dyDescent="0.25">
      <c r="A13" s="23">
        <f t="shared" si="0"/>
        <v>7</v>
      </c>
      <c r="B13" s="21" t="s">
        <v>102</v>
      </c>
      <c r="C13" s="22" t="str">
        <f t="shared" si="1"/>
        <v>33-41</v>
      </c>
      <c r="D13" s="23" t="s">
        <v>17</v>
      </c>
      <c r="E13" s="45" t="s">
        <v>158</v>
      </c>
    </row>
    <row r="14" spans="1:12" ht="100" x14ac:dyDescent="0.25">
      <c r="A14" s="23">
        <f t="shared" si="0"/>
        <v>8</v>
      </c>
      <c r="B14" s="21" t="s">
        <v>92</v>
      </c>
      <c r="C14" s="22" t="str">
        <f t="shared" si="1"/>
        <v>42-50</v>
      </c>
      <c r="D14" s="23" t="s">
        <v>17</v>
      </c>
      <c r="E14" s="45" t="s">
        <v>159</v>
      </c>
    </row>
    <row r="15" spans="1:12" ht="64.5" customHeight="1" x14ac:dyDescent="0.25">
      <c r="A15" s="23">
        <f t="shared" si="0"/>
        <v>9</v>
      </c>
      <c r="B15" s="21" t="s">
        <v>93</v>
      </c>
      <c r="C15" s="22" t="str">
        <f t="shared" si="1"/>
        <v>51-59</v>
      </c>
      <c r="D15" s="23" t="s">
        <v>17</v>
      </c>
      <c r="E15" s="45" t="s">
        <v>160</v>
      </c>
    </row>
    <row r="16" spans="1:12" ht="49" customHeight="1" x14ac:dyDescent="0.25">
      <c r="A16" s="23">
        <f t="shared" si="0"/>
        <v>10</v>
      </c>
      <c r="B16" s="21" t="s">
        <v>11</v>
      </c>
      <c r="C16" s="22" t="str">
        <f t="shared" si="1"/>
        <v>60-68</v>
      </c>
      <c r="D16" s="23" t="s">
        <v>17</v>
      </c>
      <c r="E16" s="45" t="str">
        <f>"Use NHHD/METeOR definition.
(right justify, zero fill)
Sum of item "&amp;A12&amp;" to "&amp;A15&amp;" above."</f>
        <v>Use NHHD/METeOR definition.
(right justify, zero fill)
Sum of item 6 to 9 above.</v>
      </c>
    </row>
    <row r="17" spans="1:5" ht="78.5" customHeight="1" x14ac:dyDescent="0.25">
      <c r="A17" s="23">
        <f t="shared" si="0"/>
        <v>11</v>
      </c>
      <c r="B17" s="21" t="s">
        <v>94</v>
      </c>
      <c r="C17" s="22" t="str">
        <f t="shared" si="1"/>
        <v>69-77</v>
      </c>
      <c r="D17" s="23" t="s">
        <v>17</v>
      </c>
      <c r="E17" s="45" t="s">
        <v>161</v>
      </c>
    </row>
    <row r="18" spans="1:5" ht="85" customHeight="1" x14ac:dyDescent="0.25">
      <c r="A18" s="23">
        <f t="shared" si="0"/>
        <v>12</v>
      </c>
      <c r="B18" s="21" t="s">
        <v>125</v>
      </c>
      <c r="C18" s="22" t="str">
        <f t="shared" si="1"/>
        <v>78-86</v>
      </c>
      <c r="D18" s="23" t="s">
        <v>17</v>
      </c>
      <c r="E18" s="45" t="s">
        <v>162</v>
      </c>
    </row>
    <row r="19" spans="1:5" ht="72" customHeight="1" x14ac:dyDescent="0.25">
      <c r="A19" s="23">
        <f t="shared" si="0"/>
        <v>13</v>
      </c>
      <c r="B19" s="21" t="s">
        <v>95</v>
      </c>
      <c r="C19" s="22" t="str">
        <f t="shared" si="1"/>
        <v>87-95</v>
      </c>
      <c r="D19" s="23" t="s">
        <v>17</v>
      </c>
      <c r="E19" s="45" t="s">
        <v>163</v>
      </c>
    </row>
    <row r="20" spans="1:5" ht="77" customHeight="1" x14ac:dyDescent="0.25">
      <c r="A20" s="23">
        <f t="shared" si="0"/>
        <v>14</v>
      </c>
      <c r="B20" s="21" t="s">
        <v>128</v>
      </c>
      <c r="C20" s="22" t="str">
        <f t="shared" si="1"/>
        <v>96-104</v>
      </c>
      <c r="D20" s="23" t="s">
        <v>17</v>
      </c>
      <c r="E20" s="45" t="s">
        <v>164</v>
      </c>
    </row>
    <row r="21" spans="1:5" ht="25" x14ac:dyDescent="0.25">
      <c r="A21" s="23">
        <f t="shared" si="0"/>
        <v>15</v>
      </c>
      <c r="B21" s="21" t="s">
        <v>12</v>
      </c>
      <c r="C21" s="22" t="str">
        <f t="shared" si="1"/>
        <v>105-113</v>
      </c>
      <c r="D21" s="23" t="s">
        <v>17</v>
      </c>
      <c r="E21" s="45" t="s">
        <v>25</v>
      </c>
    </row>
    <row r="22" spans="1:5" s="18" customFormat="1" ht="60.65" customHeight="1" x14ac:dyDescent="0.25">
      <c r="A22" s="50" t="s">
        <v>129</v>
      </c>
      <c r="B22" s="51"/>
      <c r="C22" s="51"/>
      <c r="D22" s="51"/>
      <c r="E22" s="44" t="s">
        <v>154</v>
      </c>
    </row>
    <row r="23" spans="1:5" ht="100" x14ac:dyDescent="0.25">
      <c r="A23" s="23" t="str">
        <f>(A21+1)&amp;"a"</f>
        <v>16a</v>
      </c>
      <c r="B23" s="21" t="s">
        <v>29</v>
      </c>
      <c r="C23" s="22" t="str">
        <f>IF(MID(D23,FIND("(",D23)+1,FIND(")",D23)-FIND("(",D23)-1)-1=0,RIGHT(C21,LEN(C21)-IFERROR(FIND("-",C21),0))+1,(RIGHT(C21,LEN(C21)-IFERROR(FIND("-",C21),0))+1)&amp;"-"&amp;(RIGHT(C21,LEN(C21)-IFERROR(FIND("-",C21),0))+MID(D23,FIND("(",D23)+1,FIND(")",D23)-FIND("(",D23)-1)))</f>
        <v>114-127</v>
      </c>
      <c r="D23" s="23" t="s">
        <v>19</v>
      </c>
      <c r="E23" s="45" t="s">
        <v>165</v>
      </c>
    </row>
    <row r="24" spans="1:5" ht="75" customHeight="1" x14ac:dyDescent="0.25">
      <c r="A24" s="23" t="str">
        <f>LEFT(A23,2)&amp;"b"</f>
        <v>16b</v>
      </c>
      <c r="B24" s="21" t="s">
        <v>23</v>
      </c>
      <c r="C24" s="22">
        <f>IF(MID(D24,FIND("(",D24)+1,FIND(")",D24)-FIND("(",D24)-1)-1=0,RIGHT(C23,LEN(C23)-IFERROR(FIND("-",C23),0))+1,(RIGHT(C23,LEN(C23)-IFERROR(FIND("-",C23),0))+1)&amp;"-"&amp;(RIGHT(C23,LEN(C23)-IFERROR(FIND("-",C23),0))+MID(D24,FIND("(",D24)+1,FIND(")",D24)-FIND("(",D24)-1)))</f>
        <v>128</v>
      </c>
      <c r="D24" s="23" t="s">
        <v>18</v>
      </c>
      <c r="E24" s="45" t="str">
        <f>"Use NHHD/METeOR definition.
An indicator of whether data reported under item "&amp;A23&amp;" above has been estimated rather than directly sourced, as represented by a code.
1=yes
2=no"</f>
        <v>Use NHHD/METeOR definition.
An indicator of whether data reported under item 16a above has been estimated rather than directly sourced, as represented by a code.
1=yes
2=no</v>
      </c>
    </row>
    <row r="25" spans="1:5" ht="87.5" x14ac:dyDescent="0.25">
      <c r="A25" s="23" t="str">
        <f>(LEFT(A23,2)+1)&amp;RIGHT(A23,1)</f>
        <v>17a</v>
      </c>
      <c r="B25" s="21" t="s">
        <v>24</v>
      </c>
      <c r="C25" s="22" t="str">
        <f t="shared" ref="C25:C46" si="2">IF(MID(D25,FIND("(",D25)+1,FIND(")",D25)-FIND("(",D25)-1)-1=0,RIGHT(C24,LEN(C24)-IFERROR(FIND("-",C24),0))+1,(RIGHT(C24,LEN(C24)-IFERROR(FIND("-",C24),0))+1)&amp;"-"&amp;(RIGHT(C24,LEN(C24)-IFERROR(FIND("-",C24),0))+MID(D25,FIND("(",D25)+1,FIND(")",D25)-FIND("(",D25)-1)))</f>
        <v>129-142</v>
      </c>
      <c r="D25" s="23" t="s">
        <v>19</v>
      </c>
      <c r="E25" s="45" t="s">
        <v>166</v>
      </c>
    </row>
    <row r="26" spans="1:5" ht="75" customHeight="1" x14ac:dyDescent="0.25">
      <c r="A26" s="23" t="str">
        <f>(LEFT(A24,2)+1)&amp;RIGHT(A24,1)</f>
        <v>17b</v>
      </c>
      <c r="B26" s="21" t="s">
        <v>23</v>
      </c>
      <c r="C26" s="22">
        <f t="shared" si="2"/>
        <v>143</v>
      </c>
      <c r="D26" s="23" t="s">
        <v>18</v>
      </c>
      <c r="E26" s="45" t="str">
        <f>"Use NHHD/METeOR definition.
An indicator of whether data reported under item "&amp;A25&amp;" above has been estimated rather than directly sourced, as represented by a code.
1=yes
2=no"</f>
        <v>Use NHHD/METeOR definition.
An indicator of whether data reported under item 17a above has been estimated rather than directly sourced, as represented by a code.
1=yes
2=no</v>
      </c>
    </row>
    <row r="27" spans="1:5" ht="112" customHeight="1" x14ac:dyDescent="0.25">
      <c r="A27" s="23" t="str">
        <f t="shared" ref="A27:A46" si="3">(LEFT(A25,2)+1)&amp;RIGHT(A25,1)</f>
        <v>18a</v>
      </c>
      <c r="B27" s="21" t="s">
        <v>28</v>
      </c>
      <c r="C27" s="22" t="str">
        <f t="shared" si="2"/>
        <v>144-157</v>
      </c>
      <c r="D27" s="23" t="s">
        <v>19</v>
      </c>
      <c r="E27" s="45" t="s">
        <v>167</v>
      </c>
    </row>
    <row r="28" spans="1:5" ht="75" customHeight="1" x14ac:dyDescent="0.25">
      <c r="A28" s="23" t="str">
        <f t="shared" si="3"/>
        <v>18b</v>
      </c>
      <c r="B28" s="21" t="s">
        <v>23</v>
      </c>
      <c r="C28" s="22">
        <f t="shared" si="2"/>
        <v>158</v>
      </c>
      <c r="D28" s="23" t="s">
        <v>18</v>
      </c>
      <c r="E28" s="45" t="str">
        <f>"Use NHHD/METeOR definition.
An indicator of whether data reported under item "&amp;A27&amp;" above has been estimated rather than directly sourced, as represented by a code.
1=yes
2=no"</f>
        <v>Use NHHD/METeOR definition.
An indicator of whether data reported under item 18a above has been estimated rather than directly sourced, as represented by a code.
1=yes
2=no</v>
      </c>
    </row>
    <row r="29" spans="1:5" ht="62.5" x14ac:dyDescent="0.25">
      <c r="A29" s="23" t="str">
        <f t="shared" si="3"/>
        <v>19a</v>
      </c>
      <c r="B29" s="21" t="s">
        <v>102</v>
      </c>
      <c r="C29" s="22" t="str">
        <f t="shared" si="2"/>
        <v>159-172</v>
      </c>
      <c r="D29" s="23" t="s">
        <v>19</v>
      </c>
      <c r="E29" s="45" t="s">
        <v>168</v>
      </c>
    </row>
    <row r="30" spans="1:5" ht="75" customHeight="1" x14ac:dyDescent="0.25">
      <c r="A30" s="23" t="str">
        <f t="shared" si="3"/>
        <v>19b</v>
      </c>
      <c r="B30" s="21" t="s">
        <v>23</v>
      </c>
      <c r="C30" s="22">
        <f t="shared" si="2"/>
        <v>173</v>
      </c>
      <c r="D30" s="23" t="s">
        <v>18</v>
      </c>
      <c r="E30" s="45" t="str">
        <f>"Use NHHD/METeOR definition.
An indicator of whether data reported under item "&amp;A29&amp;" above has been estimated rather than directly sourced, as represented by a code.
1=yes
2=no"</f>
        <v>Use NHHD/METeOR definition.
An indicator of whether data reported under item 19a above has been estimated rather than directly sourced, as represented by a code.
1=yes
2=no</v>
      </c>
    </row>
    <row r="31" spans="1:5" ht="100" x14ac:dyDescent="0.25">
      <c r="A31" s="23" t="str">
        <f t="shared" si="3"/>
        <v>20a</v>
      </c>
      <c r="B31" s="21" t="s">
        <v>103</v>
      </c>
      <c r="C31" s="22" t="str">
        <f t="shared" si="2"/>
        <v>174-187</v>
      </c>
      <c r="D31" s="23" t="s">
        <v>19</v>
      </c>
      <c r="E31" s="45" t="s">
        <v>169</v>
      </c>
    </row>
    <row r="32" spans="1:5" ht="75" customHeight="1" x14ac:dyDescent="0.25">
      <c r="A32" s="23" t="str">
        <f t="shared" si="3"/>
        <v>20b</v>
      </c>
      <c r="B32" s="21" t="s">
        <v>23</v>
      </c>
      <c r="C32" s="22">
        <f t="shared" si="2"/>
        <v>188</v>
      </c>
      <c r="D32" s="23" t="s">
        <v>18</v>
      </c>
      <c r="E32" s="45" t="str">
        <f>"Use NHHD/METeOR definition.
An indicator of whether data reported under item "&amp;A31&amp;" above has been estimated rather than directly sourced, as represented by a code.
1=yes
2=no"</f>
        <v>Use NHHD/METeOR definition.
An indicator of whether data reported under item 20a above has been estimated rather than directly sourced, as represented by a code.
1=yes
2=no</v>
      </c>
    </row>
    <row r="33" spans="1:5" ht="62.5" x14ac:dyDescent="0.25">
      <c r="A33" s="23" t="str">
        <f t="shared" si="3"/>
        <v>21a</v>
      </c>
      <c r="B33" s="21" t="s">
        <v>130</v>
      </c>
      <c r="C33" s="22" t="str">
        <f t="shared" si="2"/>
        <v>189-202</v>
      </c>
      <c r="D33" s="23" t="s">
        <v>19</v>
      </c>
      <c r="E33" s="45" t="s">
        <v>30</v>
      </c>
    </row>
    <row r="34" spans="1:5" ht="75" customHeight="1" x14ac:dyDescent="0.25">
      <c r="A34" s="23" t="str">
        <f t="shared" si="3"/>
        <v>21b</v>
      </c>
      <c r="B34" s="21" t="s">
        <v>23</v>
      </c>
      <c r="C34" s="22">
        <f t="shared" si="2"/>
        <v>203</v>
      </c>
      <c r="D34" s="23" t="s">
        <v>18</v>
      </c>
      <c r="E34" s="45" t="str">
        <f>"Use NHHD/METeOR definition.
An indicator of whether data reported under item "&amp;A33&amp;" above has been estimated rather than directly sourced, as represented by a code.
1=yes
2=no"</f>
        <v>Use NHHD/METeOR definition.
An indicator of whether data reported under item 21a above has been estimated rather than directly sourced, as represented by a code.
1=yes
2=no</v>
      </c>
    </row>
    <row r="35" spans="1:5" ht="50" customHeight="1" x14ac:dyDescent="0.25">
      <c r="A35" s="23" t="str">
        <f t="shared" si="3"/>
        <v>22a</v>
      </c>
      <c r="B35" s="21" t="s">
        <v>14</v>
      </c>
      <c r="C35" s="22" t="str">
        <f t="shared" si="2"/>
        <v>204-217</v>
      </c>
      <c r="D35" s="23" t="s">
        <v>19</v>
      </c>
      <c r="E35" s="45" t="str">
        <f>"Use NHHD/METeOR definition.
Round to nearest dollar. Right justify, zero fill.
Sum of item "&amp;A27&amp;", "&amp;A29&amp;", "&amp;A31&amp;" and "&amp;A33&amp;" above."</f>
        <v>Use NHHD/METeOR definition.
Round to nearest dollar. Right justify, zero fill.
Sum of item 18a, 19a, 20a and 21a above.</v>
      </c>
    </row>
    <row r="36" spans="1:5" ht="75" customHeight="1" x14ac:dyDescent="0.25">
      <c r="A36" s="23" t="str">
        <f t="shared" si="3"/>
        <v>22b</v>
      </c>
      <c r="B36" s="21" t="s">
        <v>23</v>
      </c>
      <c r="C36" s="22">
        <f t="shared" si="2"/>
        <v>218</v>
      </c>
      <c r="D36" s="23" t="s">
        <v>18</v>
      </c>
      <c r="E36" s="45" t="str">
        <f>"Use NHHD/METeOR definition.
An indicator of whether data reported under item "&amp;A35&amp;" above has been estimated rather than directly sourced, as represented by a code.
1=yes
2=no"</f>
        <v>Use NHHD/METeOR definition.
An indicator of whether data reported under item 22a above has been estimated rather than directly sourced, as represented by a code.
1=yes
2=no</v>
      </c>
    </row>
    <row r="37" spans="1:5" ht="75" x14ac:dyDescent="0.25">
      <c r="A37" s="23" t="str">
        <f t="shared" si="3"/>
        <v>23a</v>
      </c>
      <c r="B37" s="21" t="s">
        <v>131</v>
      </c>
      <c r="C37" s="22" t="str">
        <f t="shared" si="2"/>
        <v>219-232</v>
      </c>
      <c r="D37" s="23" t="s">
        <v>19</v>
      </c>
      <c r="E37" s="45" t="s">
        <v>31</v>
      </c>
    </row>
    <row r="38" spans="1:5" ht="75" customHeight="1" x14ac:dyDescent="0.25">
      <c r="A38" s="23" t="str">
        <f t="shared" si="3"/>
        <v>23b</v>
      </c>
      <c r="B38" s="21" t="s">
        <v>23</v>
      </c>
      <c r="C38" s="22">
        <f t="shared" si="2"/>
        <v>233</v>
      </c>
      <c r="D38" s="23" t="s">
        <v>18</v>
      </c>
      <c r="E38" s="45" t="str">
        <f>"Use NHHD/METeOR definition.
An indicator of whether data reported under item "&amp;A37&amp;" above has been estimated rather than directly sourced, as represented by a code.
1=yes
2=no"</f>
        <v>Use NHHD/METeOR definition.
An indicator of whether data reported under item 23a above has been estimated rather than directly sourced, as represented by a code.
1=yes
2=no</v>
      </c>
    </row>
    <row r="39" spans="1:5" ht="100" x14ac:dyDescent="0.25">
      <c r="A39" s="23" t="str">
        <f t="shared" si="3"/>
        <v>24a</v>
      </c>
      <c r="B39" s="21" t="s">
        <v>132</v>
      </c>
      <c r="C39" s="22" t="str">
        <f t="shared" si="2"/>
        <v>234-247</v>
      </c>
      <c r="D39" s="23" t="s">
        <v>19</v>
      </c>
      <c r="E39" s="45" t="s">
        <v>170</v>
      </c>
    </row>
    <row r="40" spans="1:5" ht="75" customHeight="1" x14ac:dyDescent="0.25">
      <c r="A40" s="23" t="str">
        <f t="shared" si="3"/>
        <v>24b</v>
      </c>
      <c r="B40" s="21" t="s">
        <v>23</v>
      </c>
      <c r="C40" s="22">
        <f t="shared" si="2"/>
        <v>248</v>
      </c>
      <c r="D40" s="23" t="s">
        <v>18</v>
      </c>
      <c r="E40" s="45" t="str">
        <f>"Use NHHD/METeOR definition.
An indicator of whether data reported under item "&amp;A39&amp;" above has been estimated rather than directly sourced, as represented by a code.
1=yes
2=no"</f>
        <v>Use NHHD/METeOR definition.
An indicator of whether data reported under item 24a above has been estimated rather than directly sourced, as represented by a code.
1=yes
2=no</v>
      </c>
    </row>
    <row r="41" spans="1:5" ht="76.5" customHeight="1" x14ac:dyDescent="0.25">
      <c r="A41" s="23" t="str">
        <f t="shared" si="3"/>
        <v>25a</v>
      </c>
      <c r="B41" s="21" t="s">
        <v>133</v>
      </c>
      <c r="C41" s="22" t="str">
        <f t="shared" si="2"/>
        <v>249-262</v>
      </c>
      <c r="D41" s="23" t="s">
        <v>19</v>
      </c>
      <c r="E41" s="45" t="s">
        <v>171</v>
      </c>
    </row>
    <row r="42" spans="1:5" ht="75" customHeight="1" x14ac:dyDescent="0.25">
      <c r="A42" s="23" t="str">
        <f t="shared" si="3"/>
        <v>25b</v>
      </c>
      <c r="B42" s="21" t="s">
        <v>23</v>
      </c>
      <c r="C42" s="22">
        <f t="shared" si="2"/>
        <v>263</v>
      </c>
      <c r="D42" s="23" t="s">
        <v>18</v>
      </c>
      <c r="E42" s="45" t="str">
        <f>"Use NHHD/METeOR definition.
An indicator of whether data reported under item "&amp;A41&amp;" above has been estimated rather than directly sourced, as represented by a code.
1=yes
2=no"</f>
        <v>Use NHHD/METeOR definition.
An indicator of whether data reported under item 25a above has been estimated rather than directly sourced, as represented by a code.
1=yes
2=no</v>
      </c>
    </row>
    <row r="43" spans="1:5" ht="74.5" customHeight="1" x14ac:dyDescent="0.25">
      <c r="A43" s="23" t="str">
        <f t="shared" si="3"/>
        <v>26a</v>
      </c>
      <c r="B43" s="21" t="s">
        <v>134</v>
      </c>
      <c r="C43" s="22" t="str">
        <f t="shared" si="2"/>
        <v>264-277</v>
      </c>
      <c r="D43" s="23" t="s">
        <v>19</v>
      </c>
      <c r="E43" s="45" t="s">
        <v>172</v>
      </c>
    </row>
    <row r="44" spans="1:5" ht="75" customHeight="1" x14ac:dyDescent="0.25">
      <c r="A44" s="23" t="str">
        <f t="shared" si="3"/>
        <v>26b</v>
      </c>
      <c r="B44" s="21" t="s">
        <v>23</v>
      </c>
      <c r="C44" s="22">
        <f t="shared" si="2"/>
        <v>278</v>
      </c>
      <c r="D44" s="23" t="s">
        <v>18</v>
      </c>
      <c r="E44" s="45" t="str">
        <f>"Use NHHD/METeOR definition.
An indicator of whether data reported under item "&amp;A43&amp;" above has been estimated rather than directly sourced, as represented by a code.
1=yes
2=no"</f>
        <v>Use NHHD/METeOR definition.
An indicator of whether data reported under item 26a above has been estimated rather than directly sourced, as represented by a code.
1=yes
2=no</v>
      </c>
    </row>
    <row r="45" spans="1:5" ht="25" x14ac:dyDescent="0.25">
      <c r="A45" s="23" t="str">
        <f t="shared" si="3"/>
        <v>27a</v>
      </c>
      <c r="B45" s="21" t="s">
        <v>173</v>
      </c>
      <c r="C45" s="22" t="str">
        <f t="shared" si="2"/>
        <v>279-292</v>
      </c>
      <c r="D45" s="23" t="s">
        <v>19</v>
      </c>
      <c r="E45" s="45" t="s">
        <v>2</v>
      </c>
    </row>
    <row r="46" spans="1:5" ht="75" customHeight="1" x14ac:dyDescent="0.25">
      <c r="A46" s="23" t="str">
        <f t="shared" si="3"/>
        <v>27b</v>
      </c>
      <c r="B46" s="21" t="s">
        <v>23</v>
      </c>
      <c r="C46" s="22">
        <f t="shared" si="2"/>
        <v>293</v>
      </c>
      <c r="D46" s="23" t="s">
        <v>18</v>
      </c>
      <c r="E46" s="45" t="str">
        <f>"Use NHHD/METeOR definition.
An indicator of whether data reported under item "&amp;A45&amp;" above has been estimated rather than directly sourced, as represented by a code.
1=yes
2=no"</f>
        <v>Use NHHD/METeOR definition.
An indicator of whether data reported under item 27a above has been estimated rather than directly sourced, as represented by a code.
1=yes
2=no</v>
      </c>
    </row>
    <row r="47" spans="1:5" s="17" customFormat="1" ht="69.5" customHeight="1" x14ac:dyDescent="0.25">
      <c r="A47" s="50" t="s">
        <v>195</v>
      </c>
      <c r="B47" s="51"/>
      <c r="C47" s="51"/>
      <c r="D47" s="51"/>
      <c r="E47" s="46" t="s">
        <v>174</v>
      </c>
    </row>
    <row r="48" spans="1:5" ht="62.5" x14ac:dyDescent="0.25">
      <c r="A48" s="23" t="str">
        <f>(LEFT(A45,2)+1)&amp;RIGHT(A45,1)</f>
        <v>28a</v>
      </c>
      <c r="B48" s="21" t="s">
        <v>33</v>
      </c>
      <c r="C48" s="22" t="str">
        <f>IF(MID(D48,FIND("(",D48)+1,FIND(")",D48)-FIND("(",D48)-1)-1=0,RIGHT(C46,LEN(C46)-IFERROR(FIND("-",C46),0))+1,(RIGHT(C46,LEN(C46)-IFERROR(FIND("-",C46),0))+1)&amp;"-"&amp;(RIGHT(C46,LEN(C46)-IFERROR(FIND("-",C46),0))+MID(D48,FIND("(",D48)+1,FIND(")",D48)-FIND("(",D48)-1)))</f>
        <v>294-307</v>
      </c>
      <c r="D48" s="23" t="s">
        <v>19</v>
      </c>
      <c r="E48" s="45" t="s">
        <v>32</v>
      </c>
    </row>
    <row r="49" spans="1:5" ht="75" customHeight="1" x14ac:dyDescent="0.25">
      <c r="A49" s="23" t="str">
        <f>(LEFT(A46,2)+1)&amp;RIGHT(A46,1)</f>
        <v>28b</v>
      </c>
      <c r="B49" s="21" t="s">
        <v>23</v>
      </c>
      <c r="C49" s="22">
        <f>IF(MID(D49,FIND("(",D49)+1,FIND(")",D49)-FIND("(",D49)-1)-1=0,RIGHT(C48,LEN(C48)-IFERROR(FIND("-",C48),0))+1,(RIGHT(C48,LEN(C48)-IFERROR(FIND("-",C48),0))+1)&amp;"-"&amp;(RIGHT(C48,LEN(C48)-IFERROR(FIND("-",C48),0))+MID(D49,FIND("(",D49)+1,FIND(")",D49)-FIND("(",D49)-1)))</f>
        <v>308</v>
      </c>
      <c r="D49" s="23" t="s">
        <v>18</v>
      </c>
      <c r="E49" s="45" t="str">
        <f>"Use NHHD/METeOR definition.
An indicator of whether data reported under item "&amp;A48&amp;" above has been estimated rather than directly sourced, as represented by a code.
1=yes
2=no"</f>
        <v>Use NHHD/METeOR definition.
An indicator of whether data reported under item 28a above has been estimated rather than directly sourced, as represented by a code.
1=yes
2=no</v>
      </c>
    </row>
    <row r="50" spans="1:5" ht="78" customHeight="1" x14ac:dyDescent="0.25">
      <c r="A50" s="23" t="str">
        <f>(LEFT(A48,2)+1)&amp;RIGHT(A48,1)</f>
        <v>29a</v>
      </c>
      <c r="B50" s="21" t="s">
        <v>34</v>
      </c>
      <c r="C50" s="22" t="str">
        <f t="shared" ref="C50:C83" si="4">IF(MID(D50,FIND("(",D50)+1,FIND(")",D50)-FIND("(",D50)-1)-1=0,RIGHT(C49,LEN(C49)-IFERROR(FIND("-",C49),0))+1,(RIGHT(C49,LEN(C49)-IFERROR(FIND("-",C49),0))+1)&amp;"-"&amp;(RIGHT(C49,LEN(C49)-IFERROR(FIND("-",C49),0))+MID(D50,FIND("(",D50)+1,FIND(")",D50)-FIND("(",D50)-1)))</f>
        <v>309-322</v>
      </c>
      <c r="D50" s="23" t="s">
        <v>19</v>
      </c>
      <c r="E50" s="45" t="s">
        <v>35</v>
      </c>
    </row>
    <row r="51" spans="1:5" ht="75" customHeight="1" x14ac:dyDescent="0.25">
      <c r="A51" s="23" t="str">
        <f>(LEFT(A49,2)+1)&amp;RIGHT(A49,1)</f>
        <v>29b</v>
      </c>
      <c r="B51" s="21" t="s">
        <v>23</v>
      </c>
      <c r="C51" s="22">
        <f t="shared" si="4"/>
        <v>323</v>
      </c>
      <c r="D51" s="23" t="s">
        <v>18</v>
      </c>
      <c r="E51" s="45" t="str">
        <f>"Use NHHD/METeOR definition.
An indicator of whether data reported under item "&amp;A50&amp;" above has been estimated rather than directly sourced, as represented by a code.
1=yes
2=no"</f>
        <v>Use NHHD/METeOR definition.
An indicator of whether data reported under item 29a above has been estimated rather than directly sourced, as represented by a code.
1=yes
2=no</v>
      </c>
    </row>
    <row r="52" spans="1:5" ht="250" x14ac:dyDescent="0.25">
      <c r="A52" s="23" t="str">
        <f t="shared" ref="A52:A83" si="5">(LEFT(A50,2)+1)&amp;RIGHT(A50,1)</f>
        <v>30a</v>
      </c>
      <c r="B52" s="21" t="s">
        <v>36</v>
      </c>
      <c r="C52" s="22" t="str">
        <f t="shared" si="4"/>
        <v>324-337</v>
      </c>
      <c r="D52" s="23" t="s">
        <v>19</v>
      </c>
      <c r="E52" s="45" t="s">
        <v>175</v>
      </c>
    </row>
    <row r="53" spans="1:5" ht="75" customHeight="1" x14ac:dyDescent="0.25">
      <c r="A53" s="23" t="str">
        <f t="shared" si="5"/>
        <v>30b</v>
      </c>
      <c r="B53" s="21" t="s">
        <v>23</v>
      </c>
      <c r="C53" s="22">
        <f t="shared" si="4"/>
        <v>338</v>
      </c>
      <c r="D53" s="23" t="s">
        <v>18</v>
      </c>
      <c r="E53" s="45" t="str">
        <f>"Use NHHD/METeOR definition.
An indicator of whether data reported under item "&amp;A52&amp;" above has been estimated rather than directly sourced, as represented by a code.
1=yes
2=no"</f>
        <v>Use NHHD/METeOR definition.
An indicator of whether data reported under item 30a above has been estimated rather than directly sourced, as represented by a code.
1=yes
2=no</v>
      </c>
    </row>
    <row r="54" spans="1:5" ht="62.5" x14ac:dyDescent="0.25">
      <c r="A54" s="23" t="str">
        <f t="shared" si="5"/>
        <v>31a</v>
      </c>
      <c r="B54" s="21" t="s">
        <v>37</v>
      </c>
      <c r="C54" s="22" t="str">
        <f t="shared" si="4"/>
        <v>339-352</v>
      </c>
      <c r="D54" s="23" t="s">
        <v>19</v>
      </c>
      <c r="E54" s="45" t="s">
        <v>176</v>
      </c>
    </row>
    <row r="55" spans="1:5" ht="75" customHeight="1" x14ac:dyDescent="0.25">
      <c r="A55" s="23" t="str">
        <f t="shared" si="5"/>
        <v>31b</v>
      </c>
      <c r="B55" s="21" t="s">
        <v>23</v>
      </c>
      <c r="C55" s="22">
        <f t="shared" si="4"/>
        <v>353</v>
      </c>
      <c r="D55" s="23" t="s">
        <v>18</v>
      </c>
      <c r="E55" s="45" t="str">
        <f>"Use NHHD/METeOR definition.
An indicator of whether data reported under item "&amp;A54&amp;" above has been estimated rather than directly sourced, as represented by a code.
1=yes
2=no"</f>
        <v>Use NHHD/METeOR definition.
An indicator of whether data reported under item 31a above has been estimated rather than directly sourced, as represented by a code.
1=yes
2=no</v>
      </c>
    </row>
    <row r="56" spans="1:5" ht="75" x14ac:dyDescent="0.25">
      <c r="A56" s="23" t="str">
        <f t="shared" si="5"/>
        <v>32a</v>
      </c>
      <c r="B56" s="21" t="s">
        <v>38</v>
      </c>
      <c r="C56" s="22" t="str">
        <f t="shared" si="4"/>
        <v>354-367</v>
      </c>
      <c r="D56" s="23" t="s">
        <v>19</v>
      </c>
      <c r="E56" s="45" t="s">
        <v>39</v>
      </c>
    </row>
    <row r="57" spans="1:5" ht="75" customHeight="1" x14ac:dyDescent="0.25">
      <c r="A57" s="23" t="str">
        <f t="shared" si="5"/>
        <v>32b</v>
      </c>
      <c r="B57" s="21" t="s">
        <v>23</v>
      </c>
      <c r="C57" s="22">
        <f t="shared" si="4"/>
        <v>368</v>
      </c>
      <c r="D57" s="23" t="s">
        <v>18</v>
      </c>
      <c r="E57" s="45" t="str">
        <f>"Use NHHD/METeOR definition.
An indicator of whether data reported under item "&amp;A56&amp;" above has been estimated rather than directly sourced, as represented by a code.
1=yes
2=no"</f>
        <v>Use NHHD/METeOR definition.
An indicator of whether data reported under item 32a above has been estimated rather than directly sourced, as represented by a code.
1=yes
2=no</v>
      </c>
    </row>
    <row r="58" spans="1:5" ht="75" x14ac:dyDescent="0.25">
      <c r="A58" s="23" t="str">
        <f t="shared" si="5"/>
        <v>33a</v>
      </c>
      <c r="B58" s="21" t="s">
        <v>40</v>
      </c>
      <c r="C58" s="22" t="str">
        <f t="shared" si="4"/>
        <v>369-382</v>
      </c>
      <c r="D58" s="23" t="s">
        <v>19</v>
      </c>
      <c r="E58" s="45" t="s">
        <v>177</v>
      </c>
    </row>
    <row r="59" spans="1:5" ht="75" customHeight="1" x14ac:dyDescent="0.25">
      <c r="A59" s="23" t="str">
        <f t="shared" si="5"/>
        <v>33b</v>
      </c>
      <c r="B59" s="21" t="s">
        <v>23</v>
      </c>
      <c r="C59" s="22">
        <f t="shared" si="4"/>
        <v>383</v>
      </c>
      <c r="D59" s="23" t="s">
        <v>18</v>
      </c>
      <c r="E59" s="45" t="str">
        <f>"Use NHHD/METeOR definition.
An indicator of whether data reported under item "&amp;A58&amp;" above has been estimated rather than directly sourced, as represented by a code.
1=yes
2=no"</f>
        <v>Use NHHD/METeOR definition.
An indicator of whether data reported under item 33a above has been estimated rather than directly sourced, as represented by a code.
1=yes
2=no</v>
      </c>
    </row>
    <row r="60" spans="1:5" ht="62.5" x14ac:dyDescent="0.25">
      <c r="A60" s="23" t="str">
        <f t="shared" si="5"/>
        <v>34a</v>
      </c>
      <c r="B60" s="21" t="s">
        <v>41</v>
      </c>
      <c r="C60" s="22" t="str">
        <f t="shared" si="4"/>
        <v>384-397</v>
      </c>
      <c r="D60" s="23" t="s">
        <v>19</v>
      </c>
      <c r="E60" s="45" t="s">
        <v>42</v>
      </c>
    </row>
    <row r="61" spans="1:5" ht="75" customHeight="1" x14ac:dyDescent="0.25">
      <c r="A61" s="23" t="str">
        <f t="shared" si="5"/>
        <v>34b</v>
      </c>
      <c r="B61" s="21" t="s">
        <v>23</v>
      </c>
      <c r="C61" s="22">
        <f t="shared" si="4"/>
        <v>398</v>
      </c>
      <c r="D61" s="23" t="s">
        <v>18</v>
      </c>
      <c r="E61" s="45" t="str">
        <f>"Use NHHD/METeOR definition.
An indicator of whether data reported under item "&amp;A60&amp;" above has been estimated rather than directly sourced, as represented by a code.
1=yes
2=no"</f>
        <v>Use NHHD/METeOR definition.
An indicator of whether data reported under item 34a above has been estimated rather than directly sourced, as represented by a code.
1=yes
2=no</v>
      </c>
    </row>
    <row r="62" spans="1:5" ht="62" customHeight="1" x14ac:dyDescent="0.25">
      <c r="A62" s="23" t="str">
        <f t="shared" si="5"/>
        <v>35a</v>
      </c>
      <c r="B62" s="21" t="s">
        <v>43</v>
      </c>
      <c r="C62" s="22" t="str">
        <f t="shared" si="4"/>
        <v>399-412</v>
      </c>
      <c r="D62" s="23" t="s">
        <v>19</v>
      </c>
      <c r="E62" s="45" t="s">
        <v>44</v>
      </c>
    </row>
    <row r="63" spans="1:5" ht="75" customHeight="1" x14ac:dyDescent="0.25">
      <c r="A63" s="23" t="str">
        <f t="shared" si="5"/>
        <v>35b</v>
      </c>
      <c r="B63" s="21" t="s">
        <v>23</v>
      </c>
      <c r="C63" s="22">
        <f t="shared" si="4"/>
        <v>413</v>
      </c>
      <c r="D63" s="23" t="s">
        <v>18</v>
      </c>
      <c r="E63" s="45" t="str">
        <f>"Use NHHD/METeOR definition.
An indicator of whether data reported under item "&amp;A62&amp;" above has been estimated rather than directly sourced, as represented by a code.
1=yes
2=no"</f>
        <v>Use NHHD/METeOR definition.
An indicator of whether data reported under item 35a above has been estimated rather than directly sourced, as represented by a code.
1=yes
2=no</v>
      </c>
    </row>
    <row r="64" spans="1:5" ht="62.5" x14ac:dyDescent="0.25">
      <c r="A64" s="23" t="str">
        <f t="shared" si="5"/>
        <v>36a</v>
      </c>
      <c r="B64" s="21" t="s">
        <v>45</v>
      </c>
      <c r="C64" s="22" t="str">
        <f t="shared" si="4"/>
        <v>414-427</v>
      </c>
      <c r="D64" s="23" t="s">
        <v>19</v>
      </c>
      <c r="E64" s="45" t="s">
        <v>46</v>
      </c>
    </row>
    <row r="65" spans="1:5" ht="75" customHeight="1" x14ac:dyDescent="0.25">
      <c r="A65" s="23" t="str">
        <f t="shared" si="5"/>
        <v>36b</v>
      </c>
      <c r="B65" s="21" t="s">
        <v>23</v>
      </c>
      <c r="C65" s="22">
        <f t="shared" si="4"/>
        <v>428</v>
      </c>
      <c r="D65" s="23" t="s">
        <v>18</v>
      </c>
      <c r="E65" s="45" t="str">
        <f>"Use NHHD/METeOR definition.
An indicator of whether data reported under item "&amp;A64&amp;" above has been estimated rather than directly sourced, as represented by a code.
1=yes
2=no"</f>
        <v>Use NHHD/METeOR definition.
An indicator of whether data reported under item 36a above has been estimated rather than directly sourced, as represented by a code.
1=yes
2=no</v>
      </c>
    </row>
    <row r="66" spans="1:5" ht="326.14999999999998" customHeight="1" x14ac:dyDescent="0.25">
      <c r="A66" s="23" t="str">
        <f t="shared" si="5"/>
        <v>37a</v>
      </c>
      <c r="B66" s="21" t="s">
        <v>47</v>
      </c>
      <c r="C66" s="22" t="str">
        <f t="shared" si="4"/>
        <v>429-442</v>
      </c>
      <c r="D66" s="23" t="s">
        <v>19</v>
      </c>
      <c r="E66" s="45" t="s">
        <v>50</v>
      </c>
    </row>
    <row r="67" spans="1:5" ht="75" customHeight="1" x14ac:dyDescent="0.25">
      <c r="A67" s="23" t="str">
        <f t="shared" si="5"/>
        <v>37b</v>
      </c>
      <c r="B67" s="21" t="s">
        <v>23</v>
      </c>
      <c r="C67" s="22">
        <f t="shared" si="4"/>
        <v>443</v>
      </c>
      <c r="D67" s="23" t="s">
        <v>18</v>
      </c>
      <c r="E67" s="45" t="str">
        <f>"Use NHHD/METeOR definition.
An indicator of whether data reported under item "&amp;A66&amp;" above has been estimated rather than directly sourced, as represented by a code.
1=yes
2=no"</f>
        <v>Use NHHD/METeOR definition.
An indicator of whether data reported under item 37a above has been estimated rather than directly sourced, as represented by a code.
1=yes
2=no</v>
      </c>
    </row>
    <row r="68" spans="1:5" ht="250" x14ac:dyDescent="0.25">
      <c r="A68" s="23" t="str">
        <f t="shared" si="5"/>
        <v>38a</v>
      </c>
      <c r="B68" s="21" t="s">
        <v>48</v>
      </c>
      <c r="C68" s="22" t="str">
        <f t="shared" si="4"/>
        <v>444-457</v>
      </c>
      <c r="D68" s="23" t="s">
        <v>19</v>
      </c>
      <c r="E68" s="45" t="s">
        <v>49</v>
      </c>
    </row>
    <row r="69" spans="1:5" ht="75" customHeight="1" x14ac:dyDescent="0.25">
      <c r="A69" s="23" t="str">
        <f t="shared" si="5"/>
        <v>38b</v>
      </c>
      <c r="B69" s="21" t="s">
        <v>23</v>
      </c>
      <c r="C69" s="22">
        <f t="shared" si="4"/>
        <v>458</v>
      </c>
      <c r="D69" s="23" t="s">
        <v>18</v>
      </c>
      <c r="E69" s="45" t="str">
        <f>"Use NHHD/METeOR definition.
An indicator of whether data reported under item "&amp;A68&amp;" above has been estimated rather than directly sourced, as represented by a code.
1=yes
2=no"</f>
        <v>Use NHHD/METeOR definition.
An indicator of whether data reported under item 38a above has been estimated rather than directly sourced, as represented by a code.
1=yes
2=no</v>
      </c>
    </row>
    <row r="70" spans="1:5" ht="52.5" customHeight="1" x14ac:dyDescent="0.25">
      <c r="A70" s="23" t="str">
        <f t="shared" si="5"/>
        <v>39a</v>
      </c>
      <c r="B70" s="21" t="s">
        <v>51</v>
      </c>
      <c r="C70" s="22" t="str">
        <f t="shared" si="4"/>
        <v>459-472</v>
      </c>
      <c r="D70" s="23" t="s">
        <v>19</v>
      </c>
      <c r="E70" s="45" t="s">
        <v>52</v>
      </c>
    </row>
    <row r="71" spans="1:5" ht="75" customHeight="1" x14ac:dyDescent="0.25">
      <c r="A71" s="23" t="str">
        <f t="shared" si="5"/>
        <v>39b</v>
      </c>
      <c r="B71" s="21" t="s">
        <v>23</v>
      </c>
      <c r="C71" s="22">
        <f t="shared" si="4"/>
        <v>473</v>
      </c>
      <c r="D71" s="23" t="s">
        <v>18</v>
      </c>
      <c r="E71" s="45" t="str">
        <f>"Use NHHD/METeOR definition.
An indicator of whether data reported under item "&amp;A70&amp;" above has been estimated rather than directly sourced, as represented by a code.
1=yes
2=no"</f>
        <v>Use NHHD/METeOR definition.
An indicator of whether data reported under item 39a above has been estimated rather than directly sourced, as represented by a code.
1=yes
2=no</v>
      </c>
    </row>
    <row r="72" spans="1:5" ht="62.5" x14ac:dyDescent="0.25">
      <c r="A72" s="23" t="str">
        <f t="shared" si="5"/>
        <v>40a</v>
      </c>
      <c r="B72" s="21" t="s">
        <v>53</v>
      </c>
      <c r="C72" s="22" t="str">
        <f t="shared" si="4"/>
        <v>474-487</v>
      </c>
      <c r="D72" s="23" t="s">
        <v>19</v>
      </c>
      <c r="E72" s="45" t="s">
        <v>54</v>
      </c>
    </row>
    <row r="73" spans="1:5" ht="75" customHeight="1" x14ac:dyDescent="0.25">
      <c r="A73" s="23" t="str">
        <f t="shared" si="5"/>
        <v>40b</v>
      </c>
      <c r="B73" s="21" t="s">
        <v>23</v>
      </c>
      <c r="C73" s="22">
        <f t="shared" si="4"/>
        <v>488</v>
      </c>
      <c r="D73" s="23" t="s">
        <v>18</v>
      </c>
      <c r="E73" s="45" t="str">
        <f>"Use NHHD/METeOR definition.
An indicator of whether data reported under item "&amp;A72&amp;" above has been estimated rather than directly sourced, as represented by a code.
1=yes
2=no"</f>
        <v>Use NHHD/METeOR definition.
An indicator of whether data reported under item 40a above has been estimated rather than directly sourced, as represented by a code.
1=yes
2=no</v>
      </c>
    </row>
    <row r="74" spans="1:5" ht="62.5" x14ac:dyDescent="0.25">
      <c r="A74" s="23" t="str">
        <f t="shared" si="5"/>
        <v>41a</v>
      </c>
      <c r="B74" s="21" t="s">
        <v>55</v>
      </c>
      <c r="C74" s="22" t="str">
        <f t="shared" si="4"/>
        <v>489-502</v>
      </c>
      <c r="D74" s="23" t="s">
        <v>19</v>
      </c>
      <c r="E74" s="45" t="s">
        <v>56</v>
      </c>
    </row>
    <row r="75" spans="1:5" ht="75" customHeight="1" x14ac:dyDescent="0.25">
      <c r="A75" s="23" t="str">
        <f t="shared" si="5"/>
        <v>41b</v>
      </c>
      <c r="B75" s="21" t="s">
        <v>23</v>
      </c>
      <c r="C75" s="22">
        <f t="shared" si="4"/>
        <v>503</v>
      </c>
      <c r="D75" s="23" t="s">
        <v>18</v>
      </c>
      <c r="E75" s="45" t="str">
        <f>"Use NHHD/METeOR definition.
An indicator of whether data reported under item "&amp;A74&amp;" above has been estimated rather than directly sourced, as represented by a code.
1=yes
2=no"</f>
        <v>Use NHHD/METeOR definition.
An indicator of whether data reported under item 41a above has been estimated rather than directly sourced, as represented by a code.
1=yes
2=no</v>
      </c>
    </row>
    <row r="76" spans="1:5" ht="175" x14ac:dyDescent="0.25">
      <c r="A76" s="23" t="str">
        <f t="shared" si="5"/>
        <v>42a</v>
      </c>
      <c r="B76" s="21" t="s">
        <v>57</v>
      </c>
      <c r="C76" s="22" t="str">
        <f t="shared" si="4"/>
        <v>504-517</v>
      </c>
      <c r="D76" s="23" t="s">
        <v>19</v>
      </c>
      <c r="E76" s="45" t="s">
        <v>58</v>
      </c>
    </row>
    <row r="77" spans="1:5" ht="75" customHeight="1" x14ac:dyDescent="0.25">
      <c r="A77" s="23" t="str">
        <f t="shared" si="5"/>
        <v>42b</v>
      </c>
      <c r="B77" s="21" t="s">
        <v>23</v>
      </c>
      <c r="C77" s="22">
        <f t="shared" si="4"/>
        <v>518</v>
      </c>
      <c r="D77" s="23" t="s">
        <v>18</v>
      </c>
      <c r="E77" s="45" t="str">
        <f>"Use NHHD/METeOR definition.
An indicator of whether data reported under item "&amp;A76&amp;" above has been estimated rather than directly sourced, as represented by a code.
1=yes
2=no"</f>
        <v>Use NHHD/METeOR definition.
An indicator of whether data reported under item 42a above has been estimated rather than directly sourced, as represented by a code.
1=yes
2=no</v>
      </c>
    </row>
    <row r="78" spans="1:5" ht="98.5" customHeight="1" x14ac:dyDescent="0.25">
      <c r="A78" s="23" t="str">
        <f t="shared" si="5"/>
        <v>43a</v>
      </c>
      <c r="B78" s="21" t="s">
        <v>59</v>
      </c>
      <c r="C78" s="22" t="str">
        <f t="shared" si="4"/>
        <v>519-532</v>
      </c>
      <c r="D78" s="23" t="s">
        <v>19</v>
      </c>
      <c r="E78" s="45" t="s">
        <v>60</v>
      </c>
    </row>
    <row r="79" spans="1:5" ht="75" customHeight="1" x14ac:dyDescent="0.25">
      <c r="A79" s="23" t="str">
        <f t="shared" si="5"/>
        <v>43b</v>
      </c>
      <c r="B79" s="21" t="s">
        <v>23</v>
      </c>
      <c r="C79" s="22">
        <f t="shared" si="4"/>
        <v>533</v>
      </c>
      <c r="D79" s="23" t="s">
        <v>18</v>
      </c>
      <c r="E79" s="45" t="str">
        <f>"Use NHHD/METeOR definition.
An indicator of whether data reported under item "&amp;A78&amp;" above has been estimated rather than directly sourced, as represented by a code.
1=yes
2=no"</f>
        <v>Use NHHD/METeOR definition.
An indicator of whether data reported under item 43a above has been estimated rather than directly sourced, as represented by a code.
1=yes
2=no</v>
      </c>
    </row>
    <row r="80" spans="1:5" ht="48" customHeight="1" x14ac:dyDescent="0.25">
      <c r="A80" s="23" t="str">
        <f t="shared" si="5"/>
        <v>44a</v>
      </c>
      <c r="B80" s="21" t="s">
        <v>6</v>
      </c>
      <c r="C80" s="22" t="str">
        <f t="shared" si="4"/>
        <v>534-547</v>
      </c>
      <c r="D80" s="23" t="s">
        <v>19</v>
      </c>
      <c r="E80" s="45" t="str">
        <f>"The sum of data items "&amp;A48&amp;" to "&amp;A78&amp;" above, excluding items on Estimated data indicators.
Round to nearest dollar. Right justify, zero fill."</f>
        <v>The sum of data items 28a to 43a above, excluding items on Estimated data indicators.
Round to nearest dollar. Right justify, zero fill.</v>
      </c>
    </row>
    <row r="81" spans="1:24" ht="75" customHeight="1" x14ac:dyDescent="0.25">
      <c r="A81" s="23" t="str">
        <f t="shared" si="5"/>
        <v>44b</v>
      </c>
      <c r="B81" s="21" t="s">
        <v>23</v>
      </c>
      <c r="C81" s="22">
        <f t="shared" si="4"/>
        <v>548</v>
      </c>
      <c r="D81" s="23" t="s">
        <v>18</v>
      </c>
      <c r="E81" s="45" t="str">
        <f>"Use NHHD/METeOR definition.
An indicator of whether data reported under item "&amp;A80&amp;" above has been estimated rather than directly sourced, as represented by a code.
1=yes
2=no"</f>
        <v>Use NHHD/METeOR definition.
An indicator of whether data reported under item 44a above has been estimated rather than directly sourced, as represented by a code.
1=yes
2=no</v>
      </c>
    </row>
    <row r="82" spans="1:24" ht="40.5" customHeight="1" x14ac:dyDescent="0.25">
      <c r="A82" s="23" t="str">
        <f t="shared" si="5"/>
        <v>45a</v>
      </c>
      <c r="B82" s="21" t="s">
        <v>7</v>
      </c>
      <c r="C82" s="22" t="str">
        <f t="shared" si="4"/>
        <v>549-562</v>
      </c>
      <c r="D82" s="23" t="s">
        <v>19</v>
      </c>
      <c r="E82" s="45" t="s">
        <v>13</v>
      </c>
      <c r="F82" s="19"/>
      <c r="G82" s="19"/>
      <c r="H82" s="19"/>
      <c r="I82" s="19"/>
      <c r="J82" s="19"/>
      <c r="K82" s="19"/>
      <c r="L82" s="19"/>
      <c r="M82" s="19"/>
      <c r="N82" s="19"/>
      <c r="O82" s="19"/>
      <c r="P82" s="19"/>
      <c r="Q82" s="19"/>
      <c r="R82" s="19"/>
      <c r="S82" s="19"/>
      <c r="T82" s="19"/>
      <c r="U82" s="19"/>
      <c r="V82" s="19"/>
      <c r="W82" s="19"/>
      <c r="X82" s="19"/>
    </row>
    <row r="83" spans="1:24" ht="75" customHeight="1" x14ac:dyDescent="0.25">
      <c r="A83" s="23" t="str">
        <f t="shared" si="5"/>
        <v>45b</v>
      </c>
      <c r="B83" s="21" t="s">
        <v>23</v>
      </c>
      <c r="C83" s="22">
        <f t="shared" si="4"/>
        <v>563</v>
      </c>
      <c r="D83" s="23" t="s">
        <v>18</v>
      </c>
      <c r="E83" s="45" t="str">
        <f>"Use NHHD/METeOR definition.
An indicator of whether data reported under item "&amp;A82&amp;" above has been estimated rather than directly sourced, as represented by a code.
1=yes
2=no"</f>
        <v>Use NHHD/METeOR definition.
An indicator of whether data reported under item 45a above has been estimated rather than directly sourced, as represented by a code.
1=yes
2=no</v>
      </c>
    </row>
    <row r="84" spans="1:24" s="17" customFormat="1" ht="129.5" customHeight="1" x14ac:dyDescent="0.25">
      <c r="A84" s="50" t="s">
        <v>189</v>
      </c>
      <c r="B84" s="51"/>
      <c r="C84" s="51"/>
      <c r="D84" s="51"/>
      <c r="E84" s="47" t="str">
        <f>"Excludes data reported in 'Collection 1 - Establishment level data'.
Report data occurred at jurisdiction or local hospital network level if there were any."&amp;"
This section reports total recurrent expenditure on contracted care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"&amp;A78&amp;" of the Non-salary recurrent expenditure section above."</f>
        <v>Excludes data reported in 'Collection 1 - Establishment level data'.
Report data occurred at jurisdiction or local hospital network level if there were any.
This section reports total recurrent expenditure on contracted care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43a of the Non-salary recurrent expenditure section above.</v>
      </c>
    </row>
    <row r="85" spans="1:24" ht="58" customHeight="1" x14ac:dyDescent="0.25">
      <c r="A85" s="23">
        <f>LEFT(A83,2)+1</f>
        <v>46</v>
      </c>
      <c r="B85" s="45" t="s">
        <v>145</v>
      </c>
      <c r="C85" s="22" t="str">
        <f>IF(MID(D85,FIND("(",D85)+1,FIND(")",D85)-FIND("(",D85)-1)-1=0,RIGHT(C83,LEN(C83)-IFERROR(FIND("-",C83),0))+1,(RIGHT(C83,LEN(C83)-IFERROR(FIND("-",C83),0))+1)&amp;"-"&amp;(RIGHT(C83,LEN(C83)-IFERROR(FIND("-",C83),0))+MID(D85,FIND("(",D85)+1,FIND(")",D85)-FIND("(",D85)-1)))</f>
        <v>564-577</v>
      </c>
      <c r="D85" s="23" t="s">
        <v>19</v>
      </c>
      <c r="E85" s="45" t="s">
        <v>190</v>
      </c>
      <c r="F85" s="19"/>
      <c r="G85" s="19"/>
      <c r="H85" s="19"/>
      <c r="I85" s="19"/>
      <c r="J85" s="19"/>
      <c r="K85" s="19"/>
      <c r="L85" s="19"/>
      <c r="M85" s="19"/>
      <c r="N85" s="19"/>
      <c r="O85" s="19"/>
      <c r="P85" s="19"/>
      <c r="Q85" s="19"/>
      <c r="R85" s="19"/>
      <c r="S85" s="19"/>
      <c r="T85" s="19"/>
      <c r="U85" s="19"/>
      <c r="V85" s="19"/>
      <c r="W85" s="19"/>
      <c r="X85" s="19"/>
    </row>
    <row r="86" spans="1:24" ht="72" customHeight="1" x14ac:dyDescent="0.25">
      <c r="A86" s="23">
        <f>A85+1</f>
        <v>47</v>
      </c>
      <c r="B86" s="45" t="s">
        <v>146</v>
      </c>
      <c r="C86" s="22" t="str">
        <f>IF(MID(D86,FIND("(",D86)+1,FIND(")",D86)-FIND("(",D86)-1)-1=0,RIGHT(C85,LEN(C85)-IFERROR(FIND("-",C85),0))+1,(RIGHT(C85,LEN(C85)-IFERROR(FIND("-",C85),0))+1)&amp;"-"&amp;(RIGHT(C85,LEN(C85)-IFERROR(FIND("-",C85),0))+MID(D86,FIND("(",D86)+1,FIND(")",D86)-FIND("(",D86)-1)))</f>
        <v>578-591</v>
      </c>
      <c r="D86" s="23" t="s">
        <v>19</v>
      </c>
      <c r="E86" s="45" t="s">
        <v>190</v>
      </c>
      <c r="F86" s="19"/>
      <c r="G86" s="19"/>
      <c r="H86" s="19"/>
      <c r="I86" s="19"/>
      <c r="J86" s="19"/>
      <c r="K86" s="19"/>
      <c r="L86" s="19"/>
      <c r="M86" s="19"/>
      <c r="N86" s="19"/>
      <c r="O86" s="19"/>
      <c r="P86" s="19"/>
      <c r="Q86" s="19"/>
      <c r="R86" s="19"/>
      <c r="S86" s="19"/>
      <c r="T86" s="19"/>
      <c r="U86" s="19"/>
      <c r="V86" s="19"/>
      <c r="W86" s="19"/>
      <c r="X86" s="19"/>
    </row>
    <row r="87" spans="1:24" ht="62" customHeight="1" x14ac:dyDescent="0.25">
      <c r="A87" s="23">
        <f t="shared" ref="A87:A93" si="6">A86+1</f>
        <v>48</v>
      </c>
      <c r="B87" s="45" t="s">
        <v>147</v>
      </c>
      <c r="C87" s="22" t="str">
        <f t="shared" ref="C87:C102" si="7">IF(MID(D87,FIND("(",D87)+1,FIND(")",D87)-FIND("(",D87)-1)-1=0,RIGHT(C86,LEN(C86)-IFERROR(FIND("-",C86),0))+1,(RIGHT(C86,LEN(C86)-IFERROR(FIND("-",C86),0))+1)&amp;"-"&amp;(RIGHT(C86,LEN(C86)-IFERROR(FIND("-",C86),0))+MID(D87,FIND("(",D87)+1,FIND(")",D87)-FIND("(",D87)-1)))</f>
        <v>592-605</v>
      </c>
      <c r="D87" s="23" t="s">
        <v>19</v>
      </c>
      <c r="E87" s="45" t="s">
        <v>190</v>
      </c>
      <c r="F87" s="19"/>
      <c r="G87" s="19"/>
      <c r="H87" s="19"/>
      <c r="I87" s="19"/>
      <c r="J87" s="19"/>
      <c r="K87" s="19"/>
      <c r="L87" s="19"/>
      <c r="M87" s="19"/>
      <c r="N87" s="19"/>
      <c r="O87" s="19"/>
      <c r="P87" s="19"/>
      <c r="Q87" s="19"/>
      <c r="R87" s="19"/>
      <c r="S87" s="19"/>
      <c r="T87" s="19"/>
      <c r="U87" s="19"/>
      <c r="V87" s="19"/>
      <c r="W87" s="19"/>
      <c r="X87" s="19"/>
    </row>
    <row r="88" spans="1:24" ht="47" customHeight="1" x14ac:dyDescent="0.25">
      <c r="A88" s="23">
        <f t="shared" si="6"/>
        <v>49</v>
      </c>
      <c r="B88" s="45" t="s">
        <v>148</v>
      </c>
      <c r="C88" s="22" t="str">
        <f t="shared" si="7"/>
        <v>606-619</v>
      </c>
      <c r="D88" s="23" t="s">
        <v>19</v>
      </c>
      <c r="E88" s="45" t="s">
        <v>190</v>
      </c>
      <c r="F88" s="19"/>
      <c r="G88" s="19"/>
      <c r="H88" s="19"/>
      <c r="I88" s="19"/>
      <c r="J88" s="19"/>
      <c r="K88" s="19"/>
      <c r="L88" s="19"/>
      <c r="M88" s="19"/>
      <c r="N88" s="19"/>
      <c r="O88" s="19"/>
      <c r="P88" s="19"/>
      <c r="Q88" s="19"/>
      <c r="R88" s="19"/>
      <c r="S88" s="19"/>
      <c r="T88" s="19"/>
      <c r="U88" s="19"/>
      <c r="V88" s="19"/>
      <c r="W88" s="19"/>
      <c r="X88" s="19"/>
    </row>
    <row r="89" spans="1:24" ht="49" customHeight="1" x14ac:dyDescent="0.25">
      <c r="A89" s="23">
        <f>A88+1</f>
        <v>50</v>
      </c>
      <c r="B89" s="21" t="s">
        <v>149</v>
      </c>
      <c r="C89" s="22" t="str">
        <f t="shared" si="7"/>
        <v>620-633</v>
      </c>
      <c r="D89" s="23" t="s">
        <v>19</v>
      </c>
      <c r="E89" s="45" t="s">
        <v>190</v>
      </c>
      <c r="F89" s="19"/>
      <c r="G89" s="19"/>
      <c r="H89" s="19"/>
      <c r="I89" s="19"/>
      <c r="J89" s="19"/>
      <c r="K89" s="19"/>
      <c r="L89" s="19"/>
      <c r="M89" s="19"/>
      <c r="N89" s="19"/>
      <c r="O89" s="19"/>
      <c r="P89" s="19"/>
      <c r="Q89" s="19"/>
      <c r="R89" s="19"/>
      <c r="S89" s="19"/>
      <c r="T89" s="19"/>
      <c r="U89" s="19"/>
      <c r="V89" s="19"/>
      <c r="W89" s="19"/>
      <c r="X89" s="19"/>
    </row>
    <row r="90" spans="1:24" ht="59.5" customHeight="1" x14ac:dyDescent="0.25">
      <c r="A90" s="23">
        <f>A89+1</f>
        <v>51</v>
      </c>
      <c r="B90" s="21" t="s">
        <v>150</v>
      </c>
      <c r="C90" s="22" t="str">
        <f t="shared" si="7"/>
        <v>634-647</v>
      </c>
      <c r="D90" s="23" t="s">
        <v>19</v>
      </c>
      <c r="E90" s="45" t="s">
        <v>190</v>
      </c>
      <c r="F90" s="19"/>
      <c r="G90" s="19"/>
      <c r="H90" s="19"/>
      <c r="I90" s="19"/>
      <c r="J90" s="19"/>
      <c r="K90" s="19"/>
      <c r="L90" s="19"/>
      <c r="M90" s="19"/>
      <c r="N90" s="19"/>
      <c r="O90" s="19"/>
      <c r="P90" s="19"/>
      <c r="Q90" s="19"/>
      <c r="R90" s="19"/>
      <c r="S90" s="19"/>
      <c r="T90" s="19"/>
      <c r="U90" s="19"/>
      <c r="V90" s="19"/>
      <c r="W90" s="19"/>
      <c r="X90" s="19"/>
    </row>
    <row r="91" spans="1:24" ht="46.5" customHeight="1" x14ac:dyDescent="0.25">
      <c r="A91" s="23">
        <f t="shared" si="6"/>
        <v>52</v>
      </c>
      <c r="B91" s="21" t="s">
        <v>61</v>
      </c>
      <c r="C91" s="22" t="str">
        <f t="shared" si="7"/>
        <v>648-661</v>
      </c>
      <c r="D91" s="23" t="s">
        <v>19</v>
      </c>
      <c r="E91" s="45" t="s">
        <v>190</v>
      </c>
      <c r="F91" s="19"/>
      <c r="G91" s="19"/>
      <c r="H91" s="19"/>
      <c r="I91" s="19"/>
      <c r="J91" s="19"/>
      <c r="K91" s="19"/>
      <c r="L91" s="19"/>
      <c r="M91" s="19"/>
      <c r="N91" s="19"/>
      <c r="O91" s="19"/>
      <c r="P91" s="19"/>
      <c r="Q91" s="19"/>
      <c r="R91" s="19"/>
      <c r="S91" s="19"/>
      <c r="T91" s="19"/>
      <c r="U91" s="19"/>
      <c r="V91" s="19"/>
      <c r="W91" s="19"/>
      <c r="X91" s="19"/>
    </row>
    <row r="92" spans="1:24" ht="47" customHeight="1" x14ac:dyDescent="0.25">
      <c r="A92" s="23">
        <f t="shared" si="6"/>
        <v>53</v>
      </c>
      <c r="B92" s="21" t="s">
        <v>62</v>
      </c>
      <c r="C92" s="22" t="str">
        <f t="shared" si="7"/>
        <v>662-675</v>
      </c>
      <c r="D92" s="23" t="s">
        <v>19</v>
      </c>
      <c r="E92" s="45" t="s">
        <v>190</v>
      </c>
      <c r="F92" s="19"/>
      <c r="G92" s="19"/>
      <c r="H92" s="19"/>
      <c r="I92" s="19"/>
      <c r="J92" s="19"/>
      <c r="K92" s="19"/>
      <c r="L92" s="19"/>
      <c r="M92" s="19"/>
      <c r="N92" s="19"/>
      <c r="O92" s="19"/>
      <c r="P92" s="19"/>
      <c r="Q92" s="19"/>
      <c r="R92" s="19"/>
      <c r="S92" s="19"/>
      <c r="T92" s="19"/>
      <c r="U92" s="19"/>
      <c r="V92" s="19"/>
      <c r="W92" s="19"/>
      <c r="X92" s="19"/>
    </row>
    <row r="93" spans="1:24" ht="47" customHeight="1" x14ac:dyDescent="0.25">
      <c r="A93" s="23">
        <f t="shared" si="6"/>
        <v>54</v>
      </c>
      <c r="B93" s="21" t="s">
        <v>63</v>
      </c>
      <c r="C93" s="22" t="str">
        <f t="shared" si="7"/>
        <v>676-689</v>
      </c>
      <c r="D93" s="23" t="s">
        <v>19</v>
      </c>
      <c r="E93" s="45" t="s">
        <v>190</v>
      </c>
      <c r="F93" s="19"/>
      <c r="G93" s="19"/>
      <c r="H93" s="19"/>
      <c r="I93" s="19"/>
      <c r="J93" s="19"/>
      <c r="K93" s="19"/>
      <c r="L93" s="19"/>
      <c r="M93" s="19"/>
      <c r="N93" s="19"/>
      <c r="O93" s="19"/>
      <c r="P93" s="19"/>
      <c r="Q93" s="19"/>
      <c r="R93" s="19"/>
      <c r="S93" s="19"/>
      <c r="T93" s="19"/>
      <c r="U93" s="19"/>
      <c r="V93" s="19"/>
      <c r="W93" s="19"/>
      <c r="X93" s="19"/>
    </row>
    <row r="94" spans="1:24" ht="58.5" customHeight="1" x14ac:dyDescent="0.25">
      <c r="A94" s="23">
        <f>A93+1</f>
        <v>55</v>
      </c>
      <c r="B94" s="21" t="s">
        <v>137</v>
      </c>
      <c r="C94" s="22" t="str">
        <f t="shared" ref="C94" si="8">IF(MID(D94,FIND("(",D94)+1,FIND(")",D94)-FIND("(",D94)-1)-1=0,RIGHT(C93,LEN(C93)-IFERROR(FIND("-",C93),0))+1,(RIGHT(C93,LEN(C93)-IFERROR(FIND("-",C93),0))+1)&amp;"-"&amp;(RIGHT(C93,LEN(C93)-IFERROR(FIND("-",C93),0))+MID(D94,FIND("(",D94)+1,FIND(")",D94)-FIND("(",D94)-1)))</f>
        <v>690-703</v>
      </c>
      <c r="D94" s="23" t="s">
        <v>19</v>
      </c>
      <c r="E94" s="45" t="s">
        <v>190</v>
      </c>
      <c r="F94" s="19"/>
      <c r="G94" s="19"/>
      <c r="H94" s="19"/>
      <c r="I94" s="19"/>
      <c r="J94" s="19"/>
      <c r="K94" s="19"/>
      <c r="L94" s="19"/>
      <c r="M94" s="19"/>
      <c r="N94" s="19"/>
      <c r="O94" s="19"/>
      <c r="P94" s="19"/>
      <c r="Q94" s="19"/>
      <c r="R94" s="19"/>
      <c r="S94" s="19"/>
      <c r="T94" s="19"/>
      <c r="U94" s="19"/>
      <c r="V94" s="19"/>
      <c r="W94" s="19"/>
      <c r="X94" s="19"/>
    </row>
    <row r="95" spans="1:24" ht="72" customHeight="1" x14ac:dyDescent="0.25">
      <c r="A95" s="23">
        <f t="shared" ref="A95:A101" si="9">A94+1</f>
        <v>56</v>
      </c>
      <c r="B95" s="21" t="s">
        <v>138</v>
      </c>
      <c r="C95" s="22" t="str">
        <f t="shared" ref="C95:C101" si="10">IF(MID(D95,FIND("(",D95)+1,FIND(")",D95)-FIND("(",D95)-1)-1=0,RIGHT(C94,LEN(C94)-IFERROR(FIND("-",C94),0))+1,(RIGHT(C94,LEN(C94)-IFERROR(FIND("-",C94),0))+1)&amp;"-"&amp;(RIGHT(C94,LEN(C94)-IFERROR(FIND("-",C94),0))+MID(D95,FIND("(",D95)+1,FIND(")",D95)-FIND("(",D95)-1)))</f>
        <v>704-717</v>
      </c>
      <c r="D95" s="23" t="s">
        <v>19</v>
      </c>
      <c r="E95" s="45" t="s">
        <v>190</v>
      </c>
      <c r="F95" s="19"/>
      <c r="G95" s="19"/>
      <c r="H95" s="19"/>
      <c r="I95" s="19"/>
      <c r="J95" s="19"/>
      <c r="K95" s="19"/>
      <c r="L95" s="19"/>
      <c r="M95" s="19"/>
      <c r="N95" s="19"/>
      <c r="O95" s="19"/>
      <c r="P95" s="19"/>
      <c r="Q95" s="19"/>
      <c r="R95" s="19"/>
      <c r="S95" s="19"/>
      <c r="T95" s="19"/>
      <c r="U95" s="19"/>
      <c r="V95" s="19"/>
      <c r="W95" s="19"/>
      <c r="X95" s="19"/>
    </row>
    <row r="96" spans="1:24" ht="60.5" customHeight="1" x14ac:dyDescent="0.25">
      <c r="A96" s="23">
        <f t="shared" si="9"/>
        <v>57</v>
      </c>
      <c r="B96" s="21" t="s">
        <v>139</v>
      </c>
      <c r="C96" s="22" t="str">
        <f t="shared" si="10"/>
        <v>718-731</v>
      </c>
      <c r="D96" s="23" t="s">
        <v>19</v>
      </c>
      <c r="E96" s="45" t="s">
        <v>190</v>
      </c>
      <c r="F96" s="19"/>
      <c r="G96" s="19"/>
      <c r="H96" s="19"/>
      <c r="I96" s="19"/>
      <c r="J96" s="19"/>
      <c r="K96" s="19"/>
      <c r="L96" s="19"/>
      <c r="M96" s="19"/>
      <c r="N96" s="19"/>
      <c r="O96" s="19"/>
      <c r="P96" s="19"/>
      <c r="Q96" s="19"/>
      <c r="R96" s="19"/>
      <c r="S96" s="19"/>
      <c r="T96" s="19"/>
      <c r="U96" s="19"/>
      <c r="V96" s="19"/>
      <c r="W96" s="19"/>
      <c r="X96" s="19"/>
    </row>
    <row r="97" spans="1:24" ht="46" customHeight="1" x14ac:dyDescent="0.25">
      <c r="A97" s="23">
        <f t="shared" si="9"/>
        <v>58</v>
      </c>
      <c r="B97" s="21" t="s">
        <v>140</v>
      </c>
      <c r="C97" s="22" t="str">
        <f t="shared" si="10"/>
        <v>732-745</v>
      </c>
      <c r="D97" s="23" t="s">
        <v>19</v>
      </c>
      <c r="E97" s="45" t="s">
        <v>190</v>
      </c>
      <c r="F97" s="19"/>
      <c r="G97" s="19"/>
      <c r="H97" s="19"/>
      <c r="I97" s="19"/>
      <c r="J97" s="19"/>
      <c r="K97" s="19"/>
      <c r="L97" s="19"/>
      <c r="M97" s="19"/>
      <c r="N97" s="19"/>
      <c r="O97" s="19"/>
      <c r="P97" s="19"/>
      <c r="Q97" s="19"/>
      <c r="R97" s="19"/>
      <c r="S97" s="19"/>
      <c r="T97" s="19"/>
      <c r="U97" s="19"/>
      <c r="V97" s="19"/>
      <c r="W97" s="19"/>
      <c r="X97" s="19"/>
    </row>
    <row r="98" spans="1:24" ht="45.5" customHeight="1" x14ac:dyDescent="0.25">
      <c r="A98" s="23">
        <f t="shared" si="9"/>
        <v>59</v>
      </c>
      <c r="B98" s="21" t="s">
        <v>141</v>
      </c>
      <c r="C98" s="22" t="str">
        <f t="shared" si="10"/>
        <v>746-759</v>
      </c>
      <c r="D98" s="23" t="s">
        <v>19</v>
      </c>
      <c r="E98" s="45" t="s">
        <v>190</v>
      </c>
      <c r="F98" s="19"/>
      <c r="G98" s="19"/>
      <c r="H98" s="19"/>
      <c r="I98" s="19"/>
      <c r="J98" s="19"/>
      <c r="K98" s="19"/>
      <c r="L98" s="19"/>
      <c r="M98" s="19"/>
      <c r="N98" s="19"/>
      <c r="O98" s="19"/>
      <c r="P98" s="19"/>
      <c r="Q98" s="19"/>
      <c r="R98" s="19"/>
      <c r="S98" s="19"/>
      <c r="T98" s="19"/>
      <c r="U98" s="19"/>
      <c r="V98" s="19"/>
      <c r="W98" s="19"/>
      <c r="X98" s="19"/>
    </row>
    <row r="99" spans="1:24" ht="57.5" customHeight="1" x14ac:dyDescent="0.25">
      <c r="A99" s="23">
        <f t="shared" si="9"/>
        <v>60</v>
      </c>
      <c r="B99" s="21" t="s">
        <v>151</v>
      </c>
      <c r="C99" s="22" t="str">
        <f t="shared" si="10"/>
        <v>760-773</v>
      </c>
      <c r="D99" s="23" t="s">
        <v>19</v>
      </c>
      <c r="E99" s="45" t="s">
        <v>190</v>
      </c>
      <c r="F99" s="19"/>
      <c r="G99" s="19"/>
      <c r="H99" s="19"/>
      <c r="I99" s="19"/>
      <c r="J99" s="19"/>
      <c r="K99" s="19"/>
      <c r="L99" s="19"/>
      <c r="M99" s="19"/>
      <c r="N99" s="19"/>
      <c r="O99" s="19"/>
      <c r="P99" s="19"/>
      <c r="Q99" s="19"/>
      <c r="R99" s="19"/>
      <c r="S99" s="19"/>
      <c r="T99" s="19"/>
      <c r="U99" s="19"/>
      <c r="V99" s="19"/>
      <c r="W99" s="19"/>
      <c r="X99" s="19"/>
    </row>
    <row r="100" spans="1:24" ht="49.5" customHeight="1" x14ac:dyDescent="0.25">
      <c r="A100" s="23">
        <f t="shared" si="9"/>
        <v>61</v>
      </c>
      <c r="B100" s="21" t="s">
        <v>142</v>
      </c>
      <c r="C100" s="22" t="str">
        <f t="shared" si="10"/>
        <v>774-787</v>
      </c>
      <c r="D100" s="23" t="s">
        <v>19</v>
      </c>
      <c r="E100" s="45" t="s">
        <v>190</v>
      </c>
      <c r="F100" s="19"/>
      <c r="G100" s="19"/>
      <c r="H100" s="19"/>
      <c r="I100" s="19"/>
      <c r="J100" s="19"/>
      <c r="K100" s="19"/>
      <c r="L100" s="19"/>
      <c r="M100" s="19"/>
      <c r="N100" s="19"/>
      <c r="O100" s="19"/>
      <c r="P100" s="19"/>
      <c r="Q100" s="19"/>
      <c r="R100" s="19"/>
      <c r="S100" s="19"/>
      <c r="T100" s="19"/>
      <c r="U100" s="19"/>
      <c r="V100" s="19"/>
      <c r="W100" s="19"/>
      <c r="X100" s="19"/>
    </row>
    <row r="101" spans="1:24" ht="48.5" customHeight="1" x14ac:dyDescent="0.25">
      <c r="A101" s="23">
        <f t="shared" si="9"/>
        <v>62</v>
      </c>
      <c r="B101" s="21" t="s">
        <v>143</v>
      </c>
      <c r="C101" s="22" t="str">
        <f t="shared" si="10"/>
        <v>788-801</v>
      </c>
      <c r="D101" s="23" t="s">
        <v>19</v>
      </c>
      <c r="E101" s="45" t="s">
        <v>190</v>
      </c>
      <c r="F101" s="19"/>
      <c r="G101" s="19"/>
      <c r="H101" s="19"/>
      <c r="I101" s="19"/>
      <c r="J101" s="19"/>
      <c r="K101" s="19"/>
      <c r="L101" s="19"/>
      <c r="M101" s="19"/>
      <c r="N101" s="19"/>
      <c r="O101" s="19"/>
      <c r="P101" s="19"/>
      <c r="Q101" s="19"/>
      <c r="R101" s="19"/>
      <c r="S101" s="19"/>
      <c r="T101" s="19"/>
      <c r="U101" s="19"/>
      <c r="V101" s="19"/>
      <c r="W101" s="19"/>
      <c r="X101" s="19"/>
    </row>
    <row r="102" spans="1:24" ht="92" customHeight="1" x14ac:dyDescent="0.25">
      <c r="A102" s="23">
        <f>A101+1</f>
        <v>63</v>
      </c>
      <c r="B102" s="21" t="s">
        <v>64</v>
      </c>
      <c r="C102" s="22" t="str">
        <f t="shared" si="7"/>
        <v>802-815</v>
      </c>
      <c r="D102" s="23" t="s">
        <v>19</v>
      </c>
      <c r="E102" s="45" t="str">
        <f>"Use NHHD/METeOR definition.
Sum of item "&amp;A85&amp;"-"&amp;A101&amp;". 
This total recurrent expenditure on provision of contracted care by health-care services outside of the establishment (public or private, operating internally or externally) incurred by an establishemnt should also be included in item "&amp;A78&amp;".
Round to nearest dollar. Right justify, zero fill."</f>
        <v>Use NHHD/METeOR definition.
Sum of item 46-62. 
This total recurrent expenditure on provision of contracted care by health-care services outside of the establishment (public or private, operating internally or externally) incurred by an establishemnt should also be included in item 43a.
Round to nearest dollar. Right justify, zero fill.</v>
      </c>
      <c r="F102" s="19"/>
      <c r="G102" s="19"/>
      <c r="H102" s="19"/>
      <c r="I102" s="19"/>
      <c r="J102" s="19"/>
      <c r="K102" s="19"/>
      <c r="L102" s="19"/>
      <c r="M102" s="19"/>
      <c r="N102" s="19"/>
      <c r="O102" s="19"/>
      <c r="P102" s="19"/>
      <c r="Q102" s="19"/>
      <c r="R102" s="19"/>
      <c r="S102" s="19"/>
      <c r="T102" s="19"/>
      <c r="U102" s="19"/>
      <c r="V102" s="19"/>
      <c r="W102" s="19"/>
      <c r="X102" s="19"/>
    </row>
    <row r="103" spans="1:24" s="17" customFormat="1" ht="135" customHeight="1" x14ac:dyDescent="0.25">
      <c r="A103" s="50" t="s">
        <v>191</v>
      </c>
      <c r="B103" s="56"/>
      <c r="C103" s="56"/>
      <c r="D103" s="56"/>
      <c r="E103" s="47" t="str">
        <f>"Excludes data reported in 'Collection 1 - Establishment level data'.
Report data occurred at jurisdiction or local hospital network level if there were any."&amp;"
This section reports total recurrent expenditure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"&amp;A82&amp;"."</f>
        <v>Excludes data reported in 'Collection 1 - Establishment level data'.
Report data occurred at jurisdiction or local hospital network level if there were any.
This section reports total recurrent expenditure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45a.</v>
      </c>
    </row>
    <row r="104" spans="1:24" ht="55.5" customHeight="1" x14ac:dyDescent="0.25">
      <c r="A104" s="23">
        <f>A102+1</f>
        <v>64</v>
      </c>
      <c r="B104" s="45" t="s">
        <v>145</v>
      </c>
      <c r="C104" s="22" t="str">
        <f>IF(MID(D104,FIND("(",D104)+1,FIND(")",D104)-FIND("(",D104)-1)-1=0,RIGHT(C102,LEN(C102)-IFERROR(FIND("-",C102),0))+1,(RIGHT(C102,LEN(C102)-IFERROR(FIND("-",C102),0))+1)&amp;"-"&amp;(RIGHT(C102,LEN(C102)-IFERROR(FIND("-",C102),0))+MID(D104,FIND("(",D104)+1,FIND(")",D104)-FIND("(",D104)-1)))</f>
        <v>816-829</v>
      </c>
      <c r="D104" s="23" t="s">
        <v>19</v>
      </c>
      <c r="E104" s="45" t="s">
        <v>192</v>
      </c>
      <c r="F104" s="19"/>
      <c r="G104" s="19"/>
      <c r="H104" s="19"/>
      <c r="I104" s="19"/>
      <c r="J104" s="19"/>
      <c r="K104" s="19"/>
      <c r="L104" s="19"/>
      <c r="M104" s="19"/>
      <c r="N104" s="19"/>
      <c r="O104" s="19"/>
      <c r="P104" s="19"/>
      <c r="Q104" s="19"/>
      <c r="R104" s="19"/>
      <c r="S104" s="19"/>
      <c r="T104" s="19"/>
      <c r="U104" s="19"/>
      <c r="V104" s="19"/>
      <c r="W104" s="19"/>
      <c r="X104" s="19"/>
    </row>
    <row r="105" spans="1:24" ht="72.5" customHeight="1" x14ac:dyDescent="0.25">
      <c r="A105" s="23">
        <f>A104+1</f>
        <v>65</v>
      </c>
      <c r="B105" s="45" t="s">
        <v>146</v>
      </c>
      <c r="C105" s="22" t="str">
        <f>IF(MID(D105,FIND("(",D105)+1,FIND(")",D105)-FIND("(",D105)-1)-1=0,RIGHT(C104,LEN(C104)-IFERROR(FIND("-",C104),0))+1,(RIGHT(C104,LEN(C104)-IFERROR(FIND("-",C104),0))+1)&amp;"-"&amp;(RIGHT(C104,LEN(C104)-IFERROR(FIND("-",C104),0))+MID(D105,FIND("(",D105)+1,FIND(")",D105)-FIND("(",D105)-1)))</f>
        <v>830-843</v>
      </c>
      <c r="D105" s="23" t="s">
        <v>19</v>
      </c>
      <c r="E105" s="45" t="s">
        <v>192</v>
      </c>
      <c r="F105" s="19"/>
      <c r="G105" s="19"/>
      <c r="H105" s="19"/>
      <c r="I105" s="19"/>
      <c r="J105" s="19"/>
      <c r="K105" s="19"/>
      <c r="L105" s="19"/>
      <c r="M105" s="19"/>
      <c r="N105" s="19"/>
      <c r="O105" s="19"/>
      <c r="P105" s="19"/>
      <c r="Q105" s="19"/>
      <c r="R105" s="19"/>
      <c r="S105" s="19"/>
      <c r="T105" s="19"/>
      <c r="U105" s="19"/>
      <c r="V105" s="19"/>
      <c r="W105" s="19"/>
      <c r="X105" s="19"/>
    </row>
    <row r="106" spans="1:24" ht="56" customHeight="1" x14ac:dyDescent="0.25">
      <c r="A106" s="23">
        <f t="shared" ref="A106:A121" si="11">A105+1</f>
        <v>66</v>
      </c>
      <c r="B106" s="45" t="s">
        <v>147</v>
      </c>
      <c r="C106" s="22" t="str">
        <f t="shared" ref="C106:C121" si="12">IF(MID(D106,FIND("(",D106)+1,FIND(")",D106)-FIND("(",D106)-1)-1=0,RIGHT(C105,LEN(C105)-IFERROR(FIND("-",C105),0))+1,(RIGHT(C105,LEN(C105)-IFERROR(FIND("-",C105),0))+1)&amp;"-"&amp;(RIGHT(C105,LEN(C105)-IFERROR(FIND("-",C105),0))+MID(D106,FIND("(",D106)+1,FIND(")",D106)-FIND("(",D106)-1)))</f>
        <v>844-857</v>
      </c>
      <c r="D106" s="23" t="s">
        <v>19</v>
      </c>
      <c r="E106" s="45" t="s">
        <v>192</v>
      </c>
      <c r="F106" s="19"/>
      <c r="G106" s="19"/>
      <c r="H106" s="19"/>
      <c r="I106" s="19"/>
      <c r="J106" s="19"/>
      <c r="K106" s="19"/>
      <c r="L106" s="19"/>
      <c r="M106" s="19"/>
      <c r="N106" s="19"/>
      <c r="O106" s="19"/>
      <c r="P106" s="19"/>
      <c r="Q106" s="19"/>
      <c r="R106" s="19"/>
      <c r="S106" s="19"/>
      <c r="T106" s="19"/>
      <c r="U106" s="19"/>
      <c r="V106" s="19"/>
      <c r="W106" s="19"/>
      <c r="X106" s="19"/>
    </row>
    <row r="107" spans="1:24" ht="46.5" customHeight="1" x14ac:dyDescent="0.25">
      <c r="A107" s="23">
        <f t="shared" si="11"/>
        <v>67</v>
      </c>
      <c r="B107" s="45" t="s">
        <v>148</v>
      </c>
      <c r="C107" s="22" t="str">
        <f t="shared" si="12"/>
        <v>858-871</v>
      </c>
      <c r="D107" s="23" t="s">
        <v>19</v>
      </c>
      <c r="E107" s="45" t="s">
        <v>192</v>
      </c>
      <c r="F107" s="19"/>
      <c r="G107" s="19"/>
      <c r="H107" s="19"/>
      <c r="I107" s="19"/>
      <c r="J107" s="19"/>
      <c r="K107" s="19"/>
      <c r="L107" s="19"/>
      <c r="M107" s="19"/>
      <c r="N107" s="19"/>
      <c r="O107" s="19"/>
      <c r="P107" s="19"/>
      <c r="Q107" s="19"/>
      <c r="R107" s="19"/>
      <c r="S107" s="19"/>
      <c r="T107" s="19"/>
      <c r="U107" s="19"/>
      <c r="V107" s="19"/>
      <c r="W107" s="19"/>
      <c r="X107" s="19"/>
    </row>
    <row r="108" spans="1:24" ht="46.5" customHeight="1" x14ac:dyDescent="0.25">
      <c r="A108" s="23">
        <f t="shared" si="11"/>
        <v>68</v>
      </c>
      <c r="B108" s="21" t="s">
        <v>149</v>
      </c>
      <c r="C108" s="22" t="str">
        <f t="shared" si="12"/>
        <v>872-885</v>
      </c>
      <c r="D108" s="23" t="s">
        <v>19</v>
      </c>
      <c r="E108" s="45" t="s">
        <v>192</v>
      </c>
      <c r="F108" s="19"/>
      <c r="G108" s="19"/>
      <c r="H108" s="19"/>
      <c r="I108" s="19"/>
      <c r="J108" s="19"/>
      <c r="K108" s="19"/>
      <c r="L108" s="19"/>
      <c r="M108" s="19"/>
      <c r="N108" s="19"/>
      <c r="O108" s="19"/>
      <c r="P108" s="19"/>
      <c r="Q108" s="19"/>
      <c r="R108" s="19"/>
      <c r="S108" s="19"/>
      <c r="T108" s="19"/>
      <c r="U108" s="19"/>
      <c r="V108" s="19"/>
      <c r="W108" s="19"/>
      <c r="X108" s="19"/>
    </row>
    <row r="109" spans="1:24" ht="56.5" customHeight="1" x14ac:dyDescent="0.25">
      <c r="A109" s="23">
        <f t="shared" si="11"/>
        <v>69</v>
      </c>
      <c r="B109" s="21" t="s">
        <v>150</v>
      </c>
      <c r="C109" s="22" t="str">
        <f t="shared" si="12"/>
        <v>886-899</v>
      </c>
      <c r="D109" s="23" t="s">
        <v>19</v>
      </c>
      <c r="E109" s="45" t="s">
        <v>192</v>
      </c>
      <c r="F109" s="19"/>
      <c r="G109" s="19"/>
      <c r="H109" s="19"/>
      <c r="I109" s="19"/>
      <c r="J109" s="19"/>
      <c r="K109" s="19"/>
      <c r="L109" s="19"/>
      <c r="M109" s="19"/>
      <c r="N109" s="19"/>
      <c r="O109" s="19"/>
      <c r="P109" s="19"/>
      <c r="Q109" s="19"/>
      <c r="R109" s="19"/>
      <c r="S109" s="19"/>
      <c r="T109" s="19"/>
      <c r="U109" s="19"/>
      <c r="V109" s="19"/>
      <c r="W109" s="19"/>
      <c r="X109" s="19"/>
    </row>
    <row r="110" spans="1:24" ht="46.5" customHeight="1" x14ac:dyDescent="0.25">
      <c r="A110" s="23">
        <f t="shared" si="11"/>
        <v>70</v>
      </c>
      <c r="B110" s="21" t="s">
        <v>61</v>
      </c>
      <c r="C110" s="22" t="str">
        <f t="shared" si="12"/>
        <v>900-913</v>
      </c>
      <c r="D110" s="23" t="s">
        <v>19</v>
      </c>
      <c r="E110" s="45" t="s">
        <v>192</v>
      </c>
      <c r="F110" s="19"/>
      <c r="G110" s="19"/>
      <c r="H110" s="19"/>
      <c r="I110" s="19"/>
      <c r="J110" s="19"/>
      <c r="K110" s="19"/>
      <c r="L110" s="19"/>
      <c r="M110" s="19"/>
      <c r="N110" s="19"/>
      <c r="O110" s="19"/>
      <c r="P110" s="19"/>
      <c r="Q110" s="19"/>
      <c r="R110" s="19"/>
      <c r="S110" s="19"/>
      <c r="T110" s="19"/>
      <c r="U110" s="19"/>
      <c r="V110" s="19"/>
      <c r="W110" s="19"/>
      <c r="X110" s="19"/>
    </row>
    <row r="111" spans="1:24" ht="45" customHeight="1" x14ac:dyDescent="0.25">
      <c r="A111" s="23">
        <f t="shared" si="11"/>
        <v>71</v>
      </c>
      <c r="B111" s="21" t="s">
        <v>62</v>
      </c>
      <c r="C111" s="22" t="str">
        <f t="shared" si="12"/>
        <v>914-927</v>
      </c>
      <c r="D111" s="23" t="s">
        <v>19</v>
      </c>
      <c r="E111" s="45" t="s">
        <v>192</v>
      </c>
      <c r="F111" s="19"/>
      <c r="G111" s="19"/>
      <c r="H111" s="19"/>
      <c r="I111" s="19"/>
      <c r="J111" s="19"/>
      <c r="K111" s="19"/>
      <c r="L111" s="19"/>
      <c r="M111" s="19"/>
      <c r="N111" s="19"/>
      <c r="O111" s="19"/>
      <c r="P111" s="19"/>
      <c r="Q111" s="19"/>
      <c r="R111" s="19"/>
      <c r="S111" s="19"/>
      <c r="T111" s="19"/>
      <c r="U111" s="19"/>
      <c r="V111" s="19"/>
      <c r="W111" s="19"/>
      <c r="X111" s="19"/>
    </row>
    <row r="112" spans="1:24" ht="45" customHeight="1" x14ac:dyDescent="0.25">
      <c r="A112" s="23">
        <f t="shared" si="11"/>
        <v>72</v>
      </c>
      <c r="B112" s="21" t="s">
        <v>63</v>
      </c>
      <c r="C112" s="22" t="str">
        <f t="shared" si="12"/>
        <v>928-941</v>
      </c>
      <c r="D112" s="23" t="s">
        <v>19</v>
      </c>
      <c r="E112" s="45" t="s">
        <v>192</v>
      </c>
      <c r="F112" s="19"/>
      <c r="G112" s="19"/>
      <c r="H112" s="19"/>
      <c r="I112" s="19"/>
      <c r="J112" s="19"/>
      <c r="K112" s="19"/>
      <c r="L112" s="19"/>
      <c r="M112" s="19"/>
      <c r="N112" s="19"/>
      <c r="O112" s="19"/>
      <c r="P112" s="19"/>
      <c r="Q112" s="19"/>
      <c r="R112" s="19"/>
      <c r="S112" s="19"/>
      <c r="T112" s="19"/>
      <c r="U112" s="19"/>
      <c r="V112" s="19"/>
      <c r="W112" s="19"/>
      <c r="X112" s="19"/>
    </row>
    <row r="113" spans="1:24" ht="58" customHeight="1" x14ac:dyDescent="0.25">
      <c r="A113" s="23">
        <f>A112+1</f>
        <v>73</v>
      </c>
      <c r="B113" s="21" t="s">
        <v>137</v>
      </c>
      <c r="C113" s="22" t="str">
        <f t="shared" ref="C113" si="13">IF(MID(D113,FIND("(",D113)+1,FIND(")",D113)-FIND("(",D113)-1)-1=0,RIGHT(C112,LEN(C112)-IFERROR(FIND("-",C112),0))+1,(RIGHT(C112,LEN(C112)-IFERROR(FIND("-",C112),0))+1)&amp;"-"&amp;(RIGHT(C112,LEN(C112)-IFERROR(FIND("-",C112),0))+MID(D113,FIND("(",D113)+1,FIND(")",D113)-FIND("(",D113)-1)))</f>
        <v>942-955</v>
      </c>
      <c r="D113" s="23" t="s">
        <v>19</v>
      </c>
      <c r="E113" s="45" t="s">
        <v>192</v>
      </c>
      <c r="F113" s="19"/>
      <c r="G113" s="19"/>
      <c r="H113" s="19"/>
      <c r="I113" s="19"/>
      <c r="J113" s="19"/>
      <c r="K113" s="19"/>
      <c r="L113" s="19"/>
      <c r="M113" s="19"/>
      <c r="N113" s="19"/>
      <c r="O113" s="19"/>
      <c r="P113" s="19"/>
      <c r="Q113" s="19"/>
      <c r="R113" s="19"/>
      <c r="S113" s="19"/>
      <c r="T113" s="19"/>
      <c r="U113" s="19"/>
      <c r="V113" s="19"/>
      <c r="W113" s="19"/>
      <c r="X113" s="19"/>
    </row>
    <row r="114" spans="1:24" ht="72.5" customHeight="1" x14ac:dyDescent="0.25">
      <c r="A114" s="23">
        <f t="shared" ref="A114:A120" si="14">A113+1</f>
        <v>74</v>
      </c>
      <c r="B114" s="21" t="s">
        <v>138</v>
      </c>
      <c r="C114" s="22" t="str">
        <f t="shared" ref="C114:C120" si="15">IF(MID(D114,FIND("(",D114)+1,FIND(")",D114)-FIND("(",D114)-1)-1=0,RIGHT(C113,LEN(C113)-IFERROR(FIND("-",C113),0))+1,(RIGHT(C113,LEN(C113)-IFERROR(FIND("-",C113),0))+1)&amp;"-"&amp;(RIGHT(C113,LEN(C113)-IFERROR(FIND("-",C113),0))+MID(D114,FIND("(",D114)+1,FIND(")",D114)-FIND("(",D114)-1)))</f>
        <v>956-969</v>
      </c>
      <c r="D114" s="23" t="s">
        <v>19</v>
      </c>
      <c r="E114" s="45" t="s">
        <v>192</v>
      </c>
      <c r="F114" s="19"/>
      <c r="G114" s="19"/>
      <c r="H114" s="19"/>
      <c r="I114" s="19"/>
      <c r="J114" s="19"/>
      <c r="K114" s="19"/>
      <c r="L114" s="19"/>
      <c r="M114" s="19"/>
      <c r="N114" s="19"/>
      <c r="O114" s="19"/>
      <c r="P114" s="19"/>
      <c r="Q114" s="19"/>
      <c r="R114" s="19"/>
      <c r="S114" s="19"/>
      <c r="T114" s="19"/>
      <c r="U114" s="19"/>
      <c r="V114" s="19"/>
      <c r="W114" s="19"/>
      <c r="X114" s="19"/>
    </row>
    <row r="115" spans="1:24" ht="59.5" customHeight="1" x14ac:dyDescent="0.25">
      <c r="A115" s="23">
        <f t="shared" si="14"/>
        <v>75</v>
      </c>
      <c r="B115" s="21" t="s">
        <v>139</v>
      </c>
      <c r="C115" s="22" t="str">
        <f t="shared" si="15"/>
        <v>970-983</v>
      </c>
      <c r="D115" s="23" t="s">
        <v>19</v>
      </c>
      <c r="E115" s="45" t="s">
        <v>192</v>
      </c>
      <c r="F115" s="19"/>
      <c r="G115" s="19"/>
      <c r="H115" s="19"/>
      <c r="I115" s="19"/>
      <c r="J115" s="19"/>
      <c r="K115" s="19"/>
      <c r="L115" s="19"/>
      <c r="M115" s="19"/>
      <c r="N115" s="19"/>
      <c r="O115" s="19"/>
      <c r="P115" s="19"/>
      <c r="Q115" s="19"/>
      <c r="R115" s="19"/>
      <c r="S115" s="19"/>
      <c r="T115" s="19"/>
      <c r="U115" s="19"/>
      <c r="V115" s="19"/>
      <c r="W115" s="19"/>
      <c r="X115" s="19"/>
    </row>
    <row r="116" spans="1:24" ht="48" customHeight="1" x14ac:dyDescent="0.25">
      <c r="A116" s="23">
        <f t="shared" si="14"/>
        <v>76</v>
      </c>
      <c r="B116" s="21" t="s">
        <v>140</v>
      </c>
      <c r="C116" s="22" t="str">
        <f t="shared" si="15"/>
        <v>984-997</v>
      </c>
      <c r="D116" s="23" t="s">
        <v>19</v>
      </c>
      <c r="E116" s="45" t="s">
        <v>192</v>
      </c>
      <c r="F116" s="19"/>
      <c r="G116" s="19"/>
      <c r="H116" s="19"/>
      <c r="I116" s="19"/>
      <c r="J116" s="19"/>
      <c r="K116" s="19"/>
      <c r="L116" s="19"/>
      <c r="M116" s="19"/>
      <c r="N116" s="19"/>
      <c r="O116" s="19"/>
      <c r="P116" s="19"/>
      <c r="Q116" s="19"/>
      <c r="R116" s="19"/>
      <c r="S116" s="19"/>
      <c r="T116" s="19"/>
      <c r="U116" s="19"/>
      <c r="V116" s="19"/>
      <c r="W116" s="19"/>
      <c r="X116" s="19"/>
    </row>
    <row r="117" spans="1:24" ht="45.5" customHeight="1" x14ac:dyDescent="0.25">
      <c r="A117" s="23">
        <f t="shared" si="14"/>
        <v>77</v>
      </c>
      <c r="B117" s="21" t="s">
        <v>141</v>
      </c>
      <c r="C117" s="22" t="str">
        <f t="shared" si="15"/>
        <v>998-1011</v>
      </c>
      <c r="D117" s="23" t="s">
        <v>19</v>
      </c>
      <c r="E117" s="45" t="s">
        <v>192</v>
      </c>
      <c r="F117" s="19"/>
      <c r="G117" s="19"/>
      <c r="H117" s="19"/>
      <c r="I117" s="19"/>
      <c r="J117" s="19"/>
      <c r="K117" s="19"/>
      <c r="L117" s="19"/>
      <c r="M117" s="19"/>
      <c r="N117" s="19"/>
      <c r="O117" s="19"/>
      <c r="P117" s="19"/>
      <c r="Q117" s="19"/>
      <c r="R117" s="19"/>
      <c r="S117" s="19"/>
      <c r="T117" s="19"/>
      <c r="U117" s="19"/>
      <c r="V117" s="19"/>
      <c r="W117" s="19"/>
      <c r="X117" s="19"/>
    </row>
    <row r="118" spans="1:24" ht="58.5" customHeight="1" x14ac:dyDescent="0.25">
      <c r="A118" s="23">
        <f t="shared" si="14"/>
        <v>78</v>
      </c>
      <c r="B118" s="21" t="s">
        <v>151</v>
      </c>
      <c r="C118" s="22" t="str">
        <f t="shared" si="15"/>
        <v>1012-1025</v>
      </c>
      <c r="D118" s="23" t="s">
        <v>19</v>
      </c>
      <c r="E118" s="45" t="s">
        <v>192</v>
      </c>
      <c r="F118" s="19"/>
      <c r="G118" s="19"/>
      <c r="H118" s="19"/>
      <c r="I118" s="19"/>
      <c r="J118" s="19"/>
      <c r="K118" s="19"/>
      <c r="L118" s="19"/>
      <c r="M118" s="19"/>
      <c r="N118" s="19"/>
      <c r="O118" s="19"/>
      <c r="P118" s="19"/>
      <c r="Q118" s="19"/>
      <c r="R118" s="19"/>
      <c r="S118" s="19"/>
      <c r="T118" s="19"/>
      <c r="U118" s="19"/>
      <c r="V118" s="19"/>
      <c r="W118" s="19"/>
      <c r="X118" s="19"/>
    </row>
    <row r="119" spans="1:24" ht="44" customHeight="1" x14ac:dyDescent="0.25">
      <c r="A119" s="23">
        <f t="shared" si="14"/>
        <v>79</v>
      </c>
      <c r="B119" s="21" t="s">
        <v>142</v>
      </c>
      <c r="C119" s="22" t="str">
        <f t="shared" si="15"/>
        <v>1026-1039</v>
      </c>
      <c r="D119" s="23" t="s">
        <v>19</v>
      </c>
      <c r="E119" s="45" t="s">
        <v>192</v>
      </c>
      <c r="F119" s="19"/>
      <c r="G119" s="19"/>
      <c r="H119" s="19"/>
      <c r="I119" s="19"/>
      <c r="J119" s="19"/>
      <c r="K119" s="19"/>
      <c r="L119" s="19"/>
      <c r="M119" s="19"/>
      <c r="N119" s="19"/>
      <c r="O119" s="19"/>
      <c r="P119" s="19"/>
      <c r="Q119" s="19"/>
      <c r="R119" s="19"/>
      <c r="S119" s="19"/>
      <c r="T119" s="19"/>
      <c r="U119" s="19"/>
      <c r="V119" s="19"/>
      <c r="W119" s="19"/>
      <c r="X119" s="19"/>
    </row>
    <row r="120" spans="1:24" ht="45" customHeight="1" x14ac:dyDescent="0.25">
      <c r="A120" s="23">
        <f t="shared" si="14"/>
        <v>80</v>
      </c>
      <c r="B120" s="21" t="s">
        <v>143</v>
      </c>
      <c r="C120" s="22" t="str">
        <f t="shared" si="15"/>
        <v>1040-1053</v>
      </c>
      <c r="D120" s="23" t="s">
        <v>19</v>
      </c>
      <c r="E120" s="45" t="s">
        <v>192</v>
      </c>
      <c r="F120" s="19"/>
      <c r="G120" s="19"/>
      <c r="H120" s="19"/>
      <c r="I120" s="19"/>
      <c r="J120" s="19"/>
      <c r="K120" s="19"/>
      <c r="L120" s="19"/>
      <c r="M120" s="19"/>
      <c r="N120" s="19"/>
      <c r="O120" s="19"/>
      <c r="P120" s="19"/>
      <c r="Q120" s="19"/>
      <c r="R120" s="19"/>
      <c r="S120" s="19"/>
      <c r="T120" s="19"/>
      <c r="U120" s="19"/>
      <c r="V120" s="19"/>
      <c r="W120" s="19"/>
      <c r="X120" s="19"/>
    </row>
    <row r="121" spans="1:24" ht="37.5" x14ac:dyDescent="0.25">
      <c r="A121" s="23">
        <f t="shared" si="11"/>
        <v>81</v>
      </c>
      <c r="B121" s="21" t="s">
        <v>64</v>
      </c>
      <c r="C121" s="22" t="str">
        <f t="shared" si="12"/>
        <v>1054-1067</v>
      </c>
      <c r="D121" s="23" t="s">
        <v>19</v>
      </c>
      <c r="E121" s="45" t="str">
        <f>"Use NHHD/METeOR definition.
Sum of item "&amp;A104&amp;"-"&amp;A120&amp;". This total should equal to item "&amp;A82&amp;".
Round to nearest dollar. Right justify, zero fill."</f>
        <v>Use NHHD/METeOR definition.
Sum of item 64-80. This total should equal to item 45a.
Round to nearest dollar. Right justify, zero fill.</v>
      </c>
      <c r="F121" s="19"/>
      <c r="G121" s="19"/>
      <c r="H121" s="19"/>
      <c r="I121" s="19"/>
      <c r="J121" s="19"/>
      <c r="K121" s="19"/>
      <c r="L121" s="19"/>
      <c r="M121" s="19"/>
      <c r="N121" s="19"/>
      <c r="O121" s="19"/>
      <c r="P121" s="19"/>
      <c r="Q121" s="19"/>
      <c r="R121" s="19"/>
      <c r="S121" s="19"/>
      <c r="T121" s="19"/>
      <c r="U121" s="19"/>
      <c r="V121" s="19"/>
      <c r="W121" s="19"/>
      <c r="X121" s="19"/>
    </row>
    <row r="122" spans="1:24" s="17" customFormat="1" ht="56.5" customHeight="1" x14ac:dyDescent="0.25">
      <c r="A122" s="50" t="s">
        <v>144</v>
      </c>
      <c r="B122" s="51"/>
      <c r="C122" s="51"/>
      <c r="D122" s="51"/>
      <c r="E122" s="48" t="s">
        <v>120</v>
      </c>
    </row>
    <row r="123" spans="1:24" ht="188.5" customHeight="1" x14ac:dyDescent="0.25">
      <c r="A123" s="23" t="str">
        <f>(A121+1)&amp;"a"</f>
        <v>82a</v>
      </c>
      <c r="B123" s="21" t="s">
        <v>65</v>
      </c>
      <c r="C123" s="22" t="str">
        <f>IF(MID(D123,FIND("(",D123)+1,FIND(")",D123)-FIND("(",D123)-1)-1=0,RIGHT(C121,LEN(C121)-IFERROR(FIND("-",C121),0))+1,(RIGHT(C121,LEN(C121)-IFERROR(FIND("-",C121),0))+1)&amp;"-"&amp;(RIGHT(C121,LEN(C121)-IFERROR(FIND("-",C121),0))+MID(D123,FIND("(",D123)+1,FIND(")",D123)-FIND("(",D123)-1)))</f>
        <v>1068-1081</v>
      </c>
      <c r="D123" s="23" t="s">
        <v>19</v>
      </c>
      <c r="E123" s="45" t="s">
        <v>76</v>
      </c>
    </row>
    <row r="124" spans="1:24" ht="75" customHeight="1" x14ac:dyDescent="0.25">
      <c r="A124" s="23" t="str">
        <f>(A121+1)&amp;"b"</f>
        <v>82b</v>
      </c>
      <c r="B124" s="21" t="s">
        <v>23</v>
      </c>
      <c r="C124" s="22">
        <f>IF(MID(D124,FIND("(",D124)+1,FIND(")",D124)-FIND("(",D124)-1)-1=0,RIGHT(C123,LEN(C123)-IFERROR(FIND("-",C123),0))+1,(RIGHT(C123,LEN(C123)-IFERROR(FIND("-",C123),0))+1)&amp;"-"&amp;(RIGHT(C123,LEN(C123)-IFERROR(FIND("-",C123),0))+MID(D124,FIND("(",D124)+1,FIND(")",D124)-FIND("(",D124)-1)))</f>
        <v>1082</v>
      </c>
      <c r="D124" s="23" t="s">
        <v>18</v>
      </c>
      <c r="E124" s="45" t="str">
        <f>"Use NHHD/METeOR definition.
An indicator of whether data reported under item "&amp;A123&amp;" above has been estimated rather than directly sourced, as represented by a code.
1=yes
2=no"</f>
        <v>Use NHHD/METeOR definition.
An indicator of whether data reported under item 82a above has been estimated rather than directly sourced, as represented by a code.
1=yes
2=no</v>
      </c>
    </row>
    <row r="125" spans="1:24" ht="354.65" customHeight="1" x14ac:dyDescent="0.25">
      <c r="A125" s="23" t="str">
        <f>(LEFT(A123,2)+1)&amp;RIGHT(A123,1)</f>
        <v>83a</v>
      </c>
      <c r="B125" s="21" t="s">
        <v>66</v>
      </c>
      <c r="C125" s="22" t="str">
        <f t="shared" ref="C125:C146" si="16">IF(MID(D125,FIND("(",D125)+1,FIND(")",D125)-FIND("(",D125)-1)-1=0,RIGHT(C124,LEN(C124)-IFERROR(FIND("-",C124),0))+1,(RIGHT(C124,LEN(C124)-IFERROR(FIND("-",C124),0))+1)&amp;"-"&amp;(RIGHT(C124,LEN(C124)-IFERROR(FIND("-",C124),0))+MID(D125,FIND("(",D125)+1,FIND(")",D125)-FIND("(",D125)-1)))</f>
        <v>1083-1096</v>
      </c>
      <c r="D125" s="23" t="s">
        <v>19</v>
      </c>
      <c r="E125" s="45" t="s">
        <v>77</v>
      </c>
    </row>
    <row r="126" spans="1:24" ht="75" customHeight="1" x14ac:dyDescent="0.25">
      <c r="A126" s="23" t="str">
        <f t="shared" ref="A126:A146" si="17">(LEFT(A124,2)+1)&amp;RIGHT(A124,1)</f>
        <v>83b</v>
      </c>
      <c r="B126" s="21" t="s">
        <v>23</v>
      </c>
      <c r="C126" s="22">
        <f t="shared" si="16"/>
        <v>1097</v>
      </c>
      <c r="D126" s="23" t="s">
        <v>18</v>
      </c>
      <c r="E126" s="45" t="str">
        <f>"Use NHHD/METeOR definition.
An indicator of whether data reported under item "&amp;A125&amp;" above has been estimated rather than directly sourced, as represented by a code.
1=yes
2=no"</f>
        <v>Use NHHD/METeOR definition.
An indicator of whether data reported under item 83a above has been estimated rather than directly sourced, as represented by a code.
1=yes
2=no</v>
      </c>
    </row>
    <row r="127" spans="1:24" ht="261" customHeight="1" x14ac:dyDescent="0.25">
      <c r="A127" s="23" t="str">
        <f t="shared" si="17"/>
        <v>84a</v>
      </c>
      <c r="B127" s="21" t="s">
        <v>67</v>
      </c>
      <c r="C127" s="22" t="str">
        <f t="shared" si="16"/>
        <v>1098-1111</v>
      </c>
      <c r="D127" s="23" t="s">
        <v>19</v>
      </c>
      <c r="E127" s="45" t="s">
        <v>78</v>
      </c>
    </row>
    <row r="128" spans="1:24" ht="75" customHeight="1" x14ac:dyDescent="0.25">
      <c r="A128" s="23" t="str">
        <f t="shared" si="17"/>
        <v>84b</v>
      </c>
      <c r="B128" s="21" t="s">
        <v>23</v>
      </c>
      <c r="C128" s="22">
        <f t="shared" si="16"/>
        <v>1112</v>
      </c>
      <c r="D128" s="23" t="s">
        <v>18</v>
      </c>
      <c r="E128" s="45" t="str">
        <f>"Use NHHD/METeOR definition.
An indicator of whether data reported under item "&amp;A127&amp;" above has been estimated rather than directly sourced, as represented by a code.
1=yes
2=no"</f>
        <v>Use NHHD/METeOR definition.
An indicator of whether data reported under item 84a above has been estimated rather than directly sourced, as represented by a code.
1=yes
2=no</v>
      </c>
    </row>
    <row r="129" spans="1:5" ht="121.5" customHeight="1" x14ac:dyDescent="0.25">
      <c r="A129" s="23" t="str">
        <f t="shared" si="17"/>
        <v>85a</v>
      </c>
      <c r="B129" s="21" t="s">
        <v>68</v>
      </c>
      <c r="C129" s="22" t="str">
        <f t="shared" si="16"/>
        <v>1113-1126</v>
      </c>
      <c r="D129" s="23" t="s">
        <v>19</v>
      </c>
      <c r="E129" s="45" t="s">
        <v>79</v>
      </c>
    </row>
    <row r="130" spans="1:5" ht="75" customHeight="1" x14ac:dyDescent="0.25">
      <c r="A130" s="23" t="str">
        <f t="shared" si="17"/>
        <v>85b</v>
      </c>
      <c r="B130" s="21" t="s">
        <v>23</v>
      </c>
      <c r="C130" s="22">
        <f t="shared" si="16"/>
        <v>1127</v>
      </c>
      <c r="D130" s="23" t="s">
        <v>18</v>
      </c>
      <c r="E130" s="45" t="str">
        <f>"Use NHHD/METeOR definition.
An indicator of whether data reported under item "&amp;A129&amp;" above has been estimated rather than directly sourced, as represented by a code.
1=yes
2=no"</f>
        <v>Use NHHD/METeOR definition.
An indicator of whether data reported under item 85a above has been estimated rather than directly sourced, as represented by a code.
1=yes
2=no</v>
      </c>
    </row>
    <row r="131" spans="1:5" ht="72.5" customHeight="1" x14ac:dyDescent="0.25">
      <c r="A131" s="23" t="str">
        <f t="shared" si="17"/>
        <v>86a</v>
      </c>
      <c r="B131" s="21" t="s">
        <v>69</v>
      </c>
      <c r="C131" s="22" t="str">
        <f t="shared" si="16"/>
        <v>1128-1141</v>
      </c>
      <c r="D131" s="23" t="s">
        <v>19</v>
      </c>
      <c r="E131" s="45" t="s">
        <v>80</v>
      </c>
    </row>
    <row r="132" spans="1:5" ht="75" customHeight="1" x14ac:dyDescent="0.25">
      <c r="A132" s="23" t="str">
        <f t="shared" si="17"/>
        <v>86b</v>
      </c>
      <c r="B132" s="21" t="s">
        <v>23</v>
      </c>
      <c r="C132" s="22">
        <f t="shared" si="16"/>
        <v>1142</v>
      </c>
      <c r="D132" s="23" t="s">
        <v>18</v>
      </c>
      <c r="E132" s="45" t="str">
        <f>"Use NHHD/METeOR definition.
An indicator of whether data reported under item "&amp;A131&amp;" above has been estimated rather than directly sourced, as represented by a code.
1=yes
2=no"</f>
        <v>Use NHHD/METeOR definition.
An indicator of whether data reported under item 86a above has been estimated rather than directly sourced, as represented by a code.
1=yes
2=no</v>
      </c>
    </row>
    <row r="133" spans="1:5" ht="74.5" customHeight="1" x14ac:dyDescent="0.25">
      <c r="A133" s="23" t="str">
        <f t="shared" si="17"/>
        <v>87a</v>
      </c>
      <c r="B133" s="21" t="s">
        <v>70</v>
      </c>
      <c r="C133" s="22" t="str">
        <f t="shared" si="16"/>
        <v>1143-1156</v>
      </c>
      <c r="D133" s="23" t="s">
        <v>19</v>
      </c>
      <c r="E133" s="45" t="s">
        <v>81</v>
      </c>
    </row>
    <row r="134" spans="1:5" ht="75" customHeight="1" x14ac:dyDescent="0.25">
      <c r="A134" s="23" t="str">
        <f t="shared" si="17"/>
        <v>87b</v>
      </c>
      <c r="B134" s="21" t="s">
        <v>23</v>
      </c>
      <c r="C134" s="22">
        <f t="shared" si="16"/>
        <v>1157</v>
      </c>
      <c r="D134" s="23" t="s">
        <v>18</v>
      </c>
      <c r="E134" s="45" t="str">
        <f>"Use NHHD/METeOR definition.
An indicator of whether data reported under item "&amp;A133&amp;" above has been estimated rather than directly sourced, as represented by a code.
1=yes
2=no"</f>
        <v>Use NHHD/METeOR definition.
An indicator of whether data reported under item 87a above has been estimated rather than directly sourced, as represented by a code.
1=yes
2=no</v>
      </c>
    </row>
    <row r="135" spans="1:5" ht="75.5" customHeight="1" x14ac:dyDescent="0.25">
      <c r="A135" s="23" t="str">
        <f t="shared" si="17"/>
        <v>88a</v>
      </c>
      <c r="B135" s="21" t="s">
        <v>71</v>
      </c>
      <c r="C135" s="22" t="str">
        <f t="shared" si="16"/>
        <v>1158-1171</v>
      </c>
      <c r="D135" s="23" t="s">
        <v>19</v>
      </c>
      <c r="E135" s="45" t="s">
        <v>82</v>
      </c>
    </row>
    <row r="136" spans="1:5" ht="75" customHeight="1" x14ac:dyDescent="0.25">
      <c r="A136" s="23" t="str">
        <f t="shared" si="17"/>
        <v>88b</v>
      </c>
      <c r="B136" s="21" t="s">
        <v>23</v>
      </c>
      <c r="C136" s="22">
        <f t="shared" si="16"/>
        <v>1172</v>
      </c>
      <c r="D136" s="23" t="s">
        <v>18</v>
      </c>
      <c r="E136" s="45" t="str">
        <f>"Use NHHD/METeOR definition.
An indicator of whether data reported under item "&amp;A135&amp;" above has been estimated rather than directly sourced, as represented by a code.
1=yes
2=no"</f>
        <v>Use NHHD/METeOR definition.
An indicator of whether data reported under item 88a above has been estimated rather than directly sourced, as represented by a code.
1=yes
2=no</v>
      </c>
    </row>
    <row r="137" spans="1:5" ht="76" customHeight="1" x14ac:dyDescent="0.25">
      <c r="A137" s="23" t="str">
        <f t="shared" si="17"/>
        <v>89a</v>
      </c>
      <c r="B137" s="21" t="s">
        <v>72</v>
      </c>
      <c r="C137" s="22" t="str">
        <f t="shared" si="16"/>
        <v>1173-1186</v>
      </c>
      <c r="D137" s="23" t="s">
        <v>19</v>
      </c>
      <c r="E137" s="45" t="s">
        <v>83</v>
      </c>
    </row>
    <row r="138" spans="1:5" ht="75" customHeight="1" x14ac:dyDescent="0.25">
      <c r="A138" s="23" t="str">
        <f t="shared" si="17"/>
        <v>89b</v>
      </c>
      <c r="B138" s="21" t="s">
        <v>23</v>
      </c>
      <c r="C138" s="22">
        <f t="shared" si="16"/>
        <v>1187</v>
      </c>
      <c r="D138" s="23" t="s">
        <v>18</v>
      </c>
      <c r="E138" s="45" t="str">
        <f>"Use NHHD/METeOR definition.
An indicator of whether data reported under item "&amp;A137&amp;" above has been estimated rather than directly sourced, as represented by a code.
1=yes
2=no"</f>
        <v>Use NHHD/METeOR definition.
An indicator of whether data reported under item 89a above has been estimated rather than directly sourced, as represented by a code.
1=yes
2=no</v>
      </c>
    </row>
    <row r="139" spans="1:5" ht="99.5" customHeight="1" x14ac:dyDescent="0.25">
      <c r="A139" s="23" t="str">
        <f t="shared" si="17"/>
        <v>90a</v>
      </c>
      <c r="B139" s="21" t="s">
        <v>73</v>
      </c>
      <c r="C139" s="22" t="str">
        <f t="shared" si="16"/>
        <v>1188-1201</v>
      </c>
      <c r="D139" s="23" t="s">
        <v>19</v>
      </c>
      <c r="E139" s="45" t="s">
        <v>84</v>
      </c>
    </row>
    <row r="140" spans="1:5" ht="75" customHeight="1" x14ac:dyDescent="0.25">
      <c r="A140" s="23" t="str">
        <f t="shared" si="17"/>
        <v>90b</v>
      </c>
      <c r="B140" s="21" t="s">
        <v>23</v>
      </c>
      <c r="C140" s="22">
        <f t="shared" si="16"/>
        <v>1202</v>
      </c>
      <c r="D140" s="23" t="s">
        <v>18</v>
      </c>
      <c r="E140" s="45" t="str">
        <f>"Use NHHD/METeOR definition.
An indicator of whether data reported under item "&amp;A139&amp;" above has been estimated rather than directly sourced, as represented by a code.
1=yes
2=no"</f>
        <v>Use NHHD/METeOR definition.
An indicator of whether data reported under item 90a above has been estimated rather than directly sourced, as represented by a code.
1=yes
2=no</v>
      </c>
    </row>
    <row r="141" spans="1:5" ht="60" customHeight="1" x14ac:dyDescent="0.25">
      <c r="A141" s="23" t="str">
        <f t="shared" si="17"/>
        <v>91a</v>
      </c>
      <c r="B141" s="21" t="s">
        <v>74</v>
      </c>
      <c r="C141" s="22" t="str">
        <f t="shared" si="16"/>
        <v>1203-1216</v>
      </c>
      <c r="D141" s="23" t="s">
        <v>19</v>
      </c>
      <c r="E141" s="45" t="s">
        <v>85</v>
      </c>
    </row>
    <row r="142" spans="1:5" ht="75" customHeight="1" x14ac:dyDescent="0.25">
      <c r="A142" s="23" t="str">
        <f t="shared" si="17"/>
        <v>91b</v>
      </c>
      <c r="B142" s="21" t="s">
        <v>23</v>
      </c>
      <c r="C142" s="22">
        <f t="shared" si="16"/>
        <v>1217</v>
      </c>
      <c r="D142" s="23" t="s">
        <v>18</v>
      </c>
      <c r="E142" s="45" t="str">
        <f>"Use NHHD/METeOR definition.
An indicator of whether data reported under item "&amp;A141&amp;" above has been estimated rather than directly sourced, as represented by a code.
1=yes
2=no"</f>
        <v>Use NHHD/METeOR definition.
An indicator of whether data reported under item 91a above has been estimated rather than directly sourced, as represented by a code.
1=yes
2=no</v>
      </c>
    </row>
    <row r="143" spans="1:5" ht="100" x14ac:dyDescent="0.25">
      <c r="A143" s="23" t="str">
        <f t="shared" si="17"/>
        <v>92a</v>
      </c>
      <c r="B143" s="21" t="s">
        <v>75</v>
      </c>
      <c r="C143" s="22" t="str">
        <f t="shared" si="16"/>
        <v>1218-1231</v>
      </c>
      <c r="D143" s="23" t="s">
        <v>19</v>
      </c>
      <c r="E143" s="45" t="s">
        <v>178</v>
      </c>
    </row>
    <row r="144" spans="1:5" ht="75" customHeight="1" x14ac:dyDescent="0.25">
      <c r="A144" s="23" t="str">
        <f t="shared" si="17"/>
        <v>92b</v>
      </c>
      <c r="B144" s="21" t="s">
        <v>23</v>
      </c>
      <c r="C144" s="22">
        <f t="shared" si="16"/>
        <v>1232</v>
      </c>
      <c r="D144" s="23" t="s">
        <v>18</v>
      </c>
      <c r="E144" s="45" t="str">
        <f>"Use NHHD/METeOR definition.
An indicator of whether data reported under item "&amp;A143&amp;" above has been estimated rather than directly sourced, as represented by a code.
1=yes
2=no"</f>
        <v>Use NHHD/METeOR definition.
An indicator of whether data reported under item 92a above has been estimated rather than directly sourced, as represented by a code.
1=yes
2=no</v>
      </c>
    </row>
    <row r="145" spans="1:5" ht="41.5" customHeight="1" x14ac:dyDescent="0.25">
      <c r="A145" s="23" t="str">
        <f t="shared" si="17"/>
        <v>93a</v>
      </c>
      <c r="B145" s="21" t="s">
        <v>16</v>
      </c>
      <c r="C145" s="22" t="str">
        <f t="shared" si="16"/>
        <v>1233-1246</v>
      </c>
      <c r="D145" s="23" t="s">
        <v>19</v>
      </c>
      <c r="E145" s="21" t="str">
        <f>"The sum of data items "&amp;A123&amp;"-"&amp;A143&amp;" excluding items on estimated data indicators.
Round to nearest dollar. Right justify, zero fill."</f>
        <v>The sum of data items 82a-92a excluding items on estimated data indicators.
Round to nearest dollar. Right justify, zero fill.</v>
      </c>
    </row>
    <row r="146" spans="1:5" ht="75" customHeight="1" x14ac:dyDescent="0.25">
      <c r="A146" s="23" t="str">
        <f t="shared" si="17"/>
        <v>93b</v>
      </c>
      <c r="B146" s="21" t="s">
        <v>23</v>
      </c>
      <c r="C146" s="22">
        <f t="shared" si="16"/>
        <v>1247</v>
      </c>
      <c r="D146" s="23" t="s">
        <v>18</v>
      </c>
      <c r="E146" s="45" t="str">
        <f>"Use NHHD/METeOR definition.
An indicator of whether data reported under item "&amp;A145&amp;" above has been estimated rather than directly sourced, as represented by a code.
1=yes
2=no"</f>
        <v>Use NHHD/METeOR definition.
An indicator of whether data reported under item 93a above has been estimated rather than directly sourced, as represented by a code.
1=yes
2=no</v>
      </c>
    </row>
    <row r="147" spans="1:5" s="17" customFormat="1" ht="27.65" customHeight="1" x14ac:dyDescent="0.25">
      <c r="A147" s="50" t="s">
        <v>179</v>
      </c>
      <c r="B147" s="51"/>
      <c r="C147" s="51"/>
      <c r="D147" s="51"/>
      <c r="E147" s="48"/>
    </row>
    <row r="148" spans="1:5" ht="150" x14ac:dyDescent="0.25">
      <c r="A148" s="23">
        <f>LEFT(A146,2)+1</f>
        <v>94</v>
      </c>
      <c r="B148" s="21" t="s">
        <v>8</v>
      </c>
      <c r="C148" s="22" t="str">
        <f>IF(MID(D148,FIND("(",D148)+1,FIND(")",D148)-FIND("(",D148)-1)-1=0,RIGHT(C146,LEN(C146)-IFERROR(FIND("-",C146),0))+1,(RIGHT(C146,LEN(C146)-IFERROR(FIND("-",C146),0))+1)&amp;"-"&amp;(RIGHT(C146,LEN(C146)-IFERROR(FIND("-",C146),0))+MID(D148,FIND("(",D148)+1,FIND(")",D148)-FIND("(",D148)-1)))</f>
        <v>1248-1257</v>
      </c>
      <c r="D148" s="23" t="s">
        <v>20</v>
      </c>
      <c r="E148" s="21" t="s">
        <v>180</v>
      </c>
    </row>
    <row r="149" spans="1:5" ht="87.5" x14ac:dyDescent="0.25">
      <c r="A149" s="23">
        <f>A148+1</f>
        <v>95</v>
      </c>
      <c r="B149" s="21" t="s">
        <v>9</v>
      </c>
      <c r="C149" s="22" t="str">
        <f>IF(MID(D149,FIND("(",D149)+1,FIND(")",D149)-FIND("(",D149)-1)-1=0,RIGHT(C148,LEN(C148)-IFERROR(FIND("-",C148),0))+1,(RIGHT(C148,LEN(C148)-IFERROR(FIND("-",C148),0))+1)&amp;"-"&amp;(RIGHT(C148,LEN(C148)-IFERROR(FIND("-",C148),0))+MID(D149,FIND("(",D149)+1,FIND(")",D149)-FIND("(",D149)-1)))</f>
        <v>1258-1267</v>
      </c>
      <c r="D149" s="23" t="s">
        <v>20</v>
      </c>
      <c r="E149" s="21" t="s">
        <v>181</v>
      </c>
    </row>
    <row r="150" spans="1:5" ht="75" x14ac:dyDescent="0.25">
      <c r="A150" s="23">
        <f>A149+1</f>
        <v>96</v>
      </c>
      <c r="B150" s="21" t="s">
        <v>10</v>
      </c>
      <c r="C150" s="22" t="str">
        <f>IF(MID(D150,FIND("(",D150)+1,FIND(")",D150)-FIND("(",D150)-1)-1=0,RIGHT(C149,LEN(C149)-IFERROR(FIND("-",C149),0))+1,(RIGHT(C149,LEN(C149)-IFERROR(FIND("-",C149),0))+1)&amp;"-"&amp;(RIGHT(C149,LEN(C149)-IFERROR(FIND("-",C149),0))+MID(D150,FIND("(",D150)+1,FIND(")",D150)-FIND("(",D150)-1)))</f>
        <v>1268-1277</v>
      </c>
      <c r="D150" s="23" t="s">
        <v>20</v>
      </c>
      <c r="E150" s="21" t="s">
        <v>182</v>
      </c>
    </row>
    <row r="151" spans="1:5" s="20" customFormat="1" ht="56.5" customHeight="1" x14ac:dyDescent="0.25">
      <c r="A151" s="50" t="s">
        <v>87</v>
      </c>
      <c r="B151" s="56"/>
      <c r="C151" s="56"/>
      <c r="D151" s="56"/>
      <c r="E151" s="49" t="s">
        <v>183</v>
      </c>
    </row>
    <row r="152" spans="1:5" ht="137.5" x14ac:dyDescent="0.25">
      <c r="A152" s="23">
        <f>A150+1</f>
        <v>97</v>
      </c>
      <c r="B152" s="21" t="s">
        <v>135</v>
      </c>
      <c r="C152" s="22" t="str">
        <f>IF(MID(D152,FIND("(",D152)+1,FIND(")",D152)-FIND("(",D152)-1)-1=0,RIGHT(C150,LEN(C150)-IFERROR(FIND("-",C150),0))+1,(RIGHT(C150,LEN(C150)-IFERROR(FIND("-",C150),0))+1)&amp;"-"&amp;(RIGHT(C150,LEN(C150)-IFERROR(FIND("-",C150),0))+MID(D152,FIND("(",D152)+1,FIND(")",D152)-FIND("(",D152)-1)))</f>
        <v>1278-1286</v>
      </c>
      <c r="D152" s="23" t="s">
        <v>21</v>
      </c>
      <c r="E152" s="45" t="s">
        <v>184</v>
      </c>
    </row>
    <row r="153" spans="1:5" ht="75" customHeight="1" x14ac:dyDescent="0.25">
      <c r="A153" s="23" t="str">
        <f>(A150+1)&amp;"b"</f>
        <v>97b</v>
      </c>
      <c r="B153" s="21" t="s">
        <v>23</v>
      </c>
      <c r="C153" s="22">
        <f>IF(MID(D153,FIND("(",D153)+1,FIND(")",D153)-FIND("(",D153)-1)-1=0,RIGHT(C152,LEN(C152)-IFERROR(FIND("-",C152),0))+1,(RIGHT(C152,LEN(C152)-IFERROR(FIND("-",C152),0))+1)&amp;"-"&amp;(RIGHT(C152,LEN(C152)-IFERROR(FIND("-",C152),0))+MID(D153,FIND("(",D153)+1,FIND(")",D153)-FIND("(",D153)-1)))</f>
        <v>1287</v>
      </c>
      <c r="D153" s="23" t="s">
        <v>18</v>
      </c>
      <c r="E153" s="45" t="str">
        <f>"Use NHHD/METeOR definition.
An indicator of whether data reported under item "&amp;A152&amp;" above has been estimated rather than directly sourced, as represented by a code.
1=yes
2=no"</f>
        <v>Use NHHD/METeOR definition.
An indicator of whether data reported under item 97 above has been estimated rather than directly sourced, as represented by a code.
1=yes
2=no</v>
      </c>
    </row>
    <row r="154" spans="1:5" ht="75" x14ac:dyDescent="0.25">
      <c r="A154" s="23">
        <f>A152+1</f>
        <v>98</v>
      </c>
      <c r="B154" s="21" t="s">
        <v>114</v>
      </c>
      <c r="C154" s="22" t="str">
        <f>IF(MID(D154,FIND("(",D154)+1,FIND(")",D154)-FIND("(",D154)-1)-1=0,RIGHT(C153,LEN(C153)-IFERROR(FIND("-",C153),0))+1,(RIGHT(C153,LEN(C153)-IFERROR(FIND("-",C153),0))+1)&amp;"-"&amp;(RIGHT(C153,LEN(C153)-IFERROR(FIND("-",C153),0))+MID(D154,FIND("(",D154)+1,FIND(")",D154)-FIND("(",D154)-1)))</f>
        <v>1288-1292</v>
      </c>
      <c r="D154" s="23" t="s">
        <v>115</v>
      </c>
      <c r="E154" s="21" t="s">
        <v>185</v>
      </c>
    </row>
  </sheetData>
  <mergeCells count="10">
    <mergeCell ref="A84:D84"/>
    <mergeCell ref="A103:D103"/>
    <mergeCell ref="A122:D122"/>
    <mergeCell ref="A151:D151"/>
    <mergeCell ref="A147:D147"/>
    <mergeCell ref="A9:D9"/>
    <mergeCell ref="A22:D22"/>
    <mergeCell ref="A47:D47"/>
    <mergeCell ref="A2:E2"/>
    <mergeCell ref="A3:E3"/>
  </mergeCells>
  <phoneticPr fontId="0" type="noConversion"/>
  <pageMargins left="0.39370078740157483" right="0.39370078740157483" top="0.78740157480314965" bottom="0.59055118110236227" header="0.51181102362204722" footer="0.31496062992125984"/>
  <pageSetup paperSize="9" scale="84" fitToHeight="0" orientation="landscape" r:id="rId1"/>
  <headerFooter>
    <oddHeader xml:space="preserve">&amp;L&amp;8Nata specifications for the 2020-21 National Public Hospital Establishments Database Request - Jurisdiction and Local Hospital Network Level
</oddHeader>
    <oddFooter>&amp;R&amp;8Page &amp;P of &amp;N</oddFooter>
  </headerFooter>
  <rowBreaks count="1" manualBreakCount="1">
    <brk id="3"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EL14"/>
  <sheetViews>
    <sheetView zoomScaleNormal="100" workbookViewId="0">
      <selection activeCell="A3" sqref="A3"/>
    </sheetView>
  </sheetViews>
  <sheetFormatPr defaultColWidth="8.81640625" defaultRowHeight="12.5" x14ac:dyDescent="0.25"/>
  <cols>
    <col min="1" max="1" width="1.1796875" style="13" customWidth="1"/>
    <col min="2" max="2" width="10.1796875" style="13" customWidth="1"/>
    <col min="3" max="3" width="6.1796875" style="13" bestFit="1" customWidth="1"/>
    <col min="4" max="4" width="8.453125" style="13" bestFit="1" customWidth="1"/>
    <col min="5" max="5" width="7.1796875" style="13" bestFit="1" customWidth="1"/>
    <col min="6" max="6" width="5.81640625" style="13" bestFit="1" customWidth="1"/>
    <col min="7" max="7" width="7.81640625" style="13" customWidth="1"/>
    <col min="8" max="8" width="6" style="13" bestFit="1" customWidth="1"/>
    <col min="9" max="10" width="5.54296875" style="13" bestFit="1" customWidth="1"/>
    <col min="11" max="11" width="5" style="13" bestFit="1" customWidth="1"/>
    <col min="12" max="12" width="6.54296875" style="13" bestFit="1" customWidth="1"/>
    <col min="13" max="13" width="9.54296875" style="13" customWidth="1"/>
    <col min="14" max="14" width="6.54296875" style="13" customWidth="1"/>
    <col min="15" max="16" width="6.81640625" style="13" bestFit="1" customWidth="1"/>
    <col min="17" max="17" width="7.1796875" style="13" bestFit="1" customWidth="1"/>
    <col min="18" max="18" width="5.1796875" style="13" customWidth="1"/>
    <col min="19" max="19" width="5.81640625" style="13" bestFit="1" customWidth="1"/>
    <col min="20" max="20" width="5.453125" style="13" bestFit="1" customWidth="1"/>
    <col min="21" max="21" width="7.81640625" style="13" bestFit="1" customWidth="1"/>
    <col min="22" max="22" width="5.1796875" style="13" customWidth="1"/>
    <col min="23" max="23" width="6" style="13" bestFit="1" customWidth="1"/>
    <col min="24" max="24" width="5.1796875" style="13" customWidth="1"/>
    <col min="25" max="25" width="5.54296875" style="13" bestFit="1" customWidth="1"/>
    <col min="26" max="26" width="5.453125" style="13" customWidth="1"/>
    <col min="27" max="27" width="5.54296875" style="13" customWidth="1"/>
    <col min="28" max="28" width="5.1796875" style="13" customWidth="1"/>
    <col min="29" max="29" width="5" style="13" bestFit="1" customWidth="1"/>
    <col min="30" max="30" width="5.1796875" style="13" customWidth="1"/>
    <col min="31" max="31" width="6.54296875" style="13" bestFit="1" customWidth="1"/>
    <col min="32" max="32" width="5.453125" style="13" customWidth="1"/>
    <col min="33" max="33" width="9.1796875" style="13" customWidth="1"/>
    <col min="34" max="34" width="5.453125" style="13" customWidth="1"/>
    <col min="35" max="35" width="5.81640625" style="13" customWidth="1"/>
    <col min="36" max="36" width="5.453125" style="13" customWidth="1"/>
    <col min="37" max="37" width="6.81640625" style="13" customWidth="1"/>
    <col min="38" max="38" width="5.1796875" style="13" customWidth="1"/>
    <col min="39" max="39" width="6.81640625" style="13" bestFit="1" customWidth="1"/>
    <col min="40" max="40" width="5.1796875" style="13" customWidth="1"/>
    <col min="41" max="41" width="7.453125" style="13" customWidth="1"/>
    <col min="42" max="42" width="5.1796875" style="13" customWidth="1"/>
    <col min="43" max="43" width="7.453125" style="13" customWidth="1"/>
    <col min="44" max="44" width="5.1796875" style="13" customWidth="1"/>
    <col min="45" max="45" width="6.453125" style="13" customWidth="1"/>
    <col min="46" max="46" width="5.1796875" style="13" customWidth="1"/>
    <col min="47" max="47" width="6" style="13" customWidth="1"/>
    <col min="48" max="48" width="5.1796875" style="13" customWidth="1"/>
    <col min="49" max="49" width="6.81640625" style="13" bestFit="1" customWidth="1"/>
    <col min="50" max="50" width="5.1796875" style="13" customWidth="1"/>
    <col min="51" max="51" width="6.81640625" style="13" bestFit="1" customWidth="1"/>
    <col min="52" max="52" width="5.1796875" style="13" customWidth="1"/>
    <col min="53" max="53" width="4.81640625" style="13" bestFit="1" customWidth="1"/>
    <col min="54" max="54" width="5.1796875" style="13" customWidth="1"/>
    <col min="55" max="55" width="6.453125" style="13" bestFit="1" customWidth="1"/>
    <col min="56" max="56" width="5.1796875" style="13" customWidth="1"/>
    <col min="57" max="57" width="5.81640625" style="13" customWidth="1"/>
    <col min="58" max="58" width="5.1796875" style="13" customWidth="1"/>
    <col min="59" max="59" width="8" style="13" customWidth="1"/>
    <col min="60" max="60" width="5.1796875" style="13" customWidth="1"/>
    <col min="61" max="61" width="4.1796875" style="13" bestFit="1" customWidth="1"/>
    <col min="62" max="62" width="5.1796875" style="13" customWidth="1"/>
    <col min="63" max="63" width="6.1796875" style="13" customWidth="1"/>
    <col min="64" max="64" width="5.1796875" style="13" customWidth="1"/>
    <col min="65" max="65" width="6.453125" style="13" customWidth="1"/>
    <col min="66" max="66" width="5.1796875" style="13" customWidth="1"/>
    <col min="67" max="67" width="6.453125" style="13" customWidth="1"/>
    <col min="68" max="68" width="5.1796875" style="13" customWidth="1"/>
    <col min="69" max="69" width="7.453125" style="13" customWidth="1"/>
    <col min="70" max="70" width="5.1796875" style="13" customWidth="1"/>
    <col min="71" max="71" width="7.453125" style="13" customWidth="1"/>
    <col min="72" max="72" width="5.1796875" style="13" customWidth="1"/>
    <col min="73" max="73" width="8.1796875" style="13" customWidth="1"/>
    <col min="74" max="74" width="5.1796875" style="13" customWidth="1"/>
    <col min="75" max="75" width="8.1796875" style="13" customWidth="1"/>
    <col min="76" max="76" width="5.1796875" style="13" customWidth="1"/>
    <col min="77" max="77" width="13.6328125" style="13" bestFit="1" customWidth="1"/>
    <col min="78" max="78" width="13.90625" style="13" bestFit="1" customWidth="1"/>
    <col min="79" max="79" width="13.453125" style="13" bestFit="1" customWidth="1"/>
    <col min="80" max="80" width="9.90625" style="13" bestFit="1" customWidth="1"/>
    <col min="81" max="81" width="9.1796875" style="13" bestFit="1" customWidth="1"/>
    <col min="82" max="82" width="10.36328125" style="13" bestFit="1" customWidth="1"/>
    <col min="83" max="83" width="8.1796875" style="13" bestFit="1" customWidth="1"/>
    <col min="84" max="84" width="9.90625" style="13" bestFit="1" customWidth="1"/>
    <col min="85" max="85" width="7.90625" style="13" bestFit="1" customWidth="1"/>
    <col min="86" max="86" width="12.81640625" style="13" bestFit="1" customWidth="1"/>
    <col min="87" max="87" width="13.90625" style="13" bestFit="1" customWidth="1"/>
    <col min="88" max="88" width="12.81640625" style="13" bestFit="1" customWidth="1"/>
    <col min="89" max="89" width="10.08984375" style="13" customWidth="1"/>
    <col min="90" max="90" width="8.81640625" style="13" bestFit="1" customWidth="1"/>
    <col min="91" max="91" width="11.453125" style="13" bestFit="1" customWidth="1"/>
    <col min="92" max="92" width="9" style="13" bestFit="1" customWidth="1"/>
    <col min="93" max="93" width="6.81640625" style="13" customWidth="1"/>
    <col min="94" max="94" width="4.1796875" style="13" customWidth="1"/>
    <col min="95" max="95" width="13.6328125" style="13" bestFit="1" customWidth="1"/>
    <col min="96" max="96" width="13.90625" style="13" bestFit="1" customWidth="1"/>
    <col min="97" max="97" width="13.453125" style="13" bestFit="1" customWidth="1"/>
    <col min="98" max="98" width="9.90625" style="13" bestFit="1" customWidth="1"/>
    <col min="99" max="99" width="9.1796875" style="13" bestFit="1" customWidth="1"/>
    <col min="100" max="100" width="10.36328125" style="13" bestFit="1" customWidth="1"/>
    <col min="101" max="101" width="8.1796875" style="13" bestFit="1" customWidth="1"/>
    <col min="102" max="102" width="9.90625" style="13" bestFit="1" customWidth="1"/>
    <col min="103" max="103" width="7.90625" style="13" bestFit="1" customWidth="1"/>
    <col min="104" max="104" width="12.81640625" style="13" bestFit="1" customWidth="1"/>
    <col min="105" max="105" width="13.90625" style="13" bestFit="1" customWidth="1"/>
    <col min="106" max="106" width="12.81640625" style="13" bestFit="1" customWidth="1"/>
    <col min="107" max="107" width="10.6328125" style="13" customWidth="1"/>
    <col min="108" max="108" width="8.81640625" style="13" bestFit="1" customWidth="1"/>
    <col min="109" max="109" width="11.453125" style="13" bestFit="1" customWidth="1"/>
    <col min="110" max="110" width="9" style="13" bestFit="1" customWidth="1"/>
    <col min="111" max="111" width="6.81640625" style="13" customWidth="1"/>
    <col min="112" max="112" width="3.90625" style="13" bestFit="1" customWidth="1"/>
    <col min="113" max="113" width="8.1796875" style="13" customWidth="1"/>
    <col min="114" max="114" width="5.1796875" style="13" customWidth="1"/>
    <col min="115" max="115" width="6.54296875" style="13" customWidth="1"/>
    <col min="116" max="116" width="5.1796875" style="13" customWidth="1"/>
    <col min="117" max="117" width="5.81640625" style="13" bestFit="1" customWidth="1"/>
    <col min="118" max="118" width="5.1796875" style="13" customWidth="1"/>
    <col min="119" max="119" width="6.54296875" style="13" customWidth="1"/>
    <col min="120" max="120" width="5.1796875" style="13" customWidth="1"/>
    <col min="121" max="121" width="9.81640625" style="13" customWidth="1"/>
    <col min="122" max="122" width="5.1796875" style="13" customWidth="1"/>
    <col min="123" max="123" width="7.81640625" style="13" bestFit="1" customWidth="1"/>
    <col min="124" max="124" width="5.1796875" style="13" customWidth="1"/>
    <col min="125" max="125" width="12.54296875" style="13" customWidth="1"/>
    <col min="126" max="126" width="5.1796875" style="13" customWidth="1"/>
    <col min="127" max="127" width="10.81640625" style="13" customWidth="1"/>
    <col min="128" max="128" width="5.1796875" style="13" customWidth="1"/>
    <col min="129" max="129" width="8.54296875" style="13" customWidth="1"/>
    <col min="130" max="130" width="5.1796875" style="13" customWidth="1"/>
    <col min="131" max="131" width="8.1796875" style="13" customWidth="1"/>
    <col min="132" max="132" width="5.1796875" style="13" customWidth="1"/>
    <col min="133" max="133" width="7.1796875" style="13" bestFit="1" customWidth="1"/>
    <col min="134" max="134" width="5.1796875" style="13" customWidth="1"/>
    <col min="135" max="135" width="5.81640625" style="13" bestFit="1" customWidth="1"/>
    <col min="136" max="136" width="5.1796875" style="13" customWidth="1"/>
    <col min="137" max="139" width="8.81640625" style="13"/>
    <col min="140" max="140" width="13.1796875" style="13" customWidth="1"/>
    <col min="141" max="141" width="7.1796875" style="13" bestFit="1" customWidth="1"/>
    <col min="142" max="142" width="8.1796875" style="13" bestFit="1" customWidth="1"/>
    <col min="143" max="16384" width="8.81640625" style="13"/>
  </cols>
  <sheetData>
    <row r="1" spans="2:142" s="17" customFormat="1" ht="24" customHeight="1" x14ac:dyDescent="0.25">
      <c r="B1" s="24" t="s">
        <v>118</v>
      </c>
    </row>
    <row r="2" spans="2:142" ht="61" customHeight="1" x14ac:dyDescent="0.25">
      <c r="B2" s="60" t="s">
        <v>136</v>
      </c>
      <c r="C2" s="61"/>
      <c r="D2" s="61"/>
      <c r="E2" s="61"/>
      <c r="F2" s="61"/>
      <c r="G2" s="61"/>
      <c r="H2" s="61"/>
      <c r="I2" s="61"/>
      <c r="J2" s="61"/>
      <c r="K2" s="62"/>
      <c r="L2" s="25"/>
    </row>
    <row r="3" spans="2:142" ht="15.65" customHeight="1" x14ac:dyDescent="0.25">
      <c r="B3" s="63" t="s">
        <v>99</v>
      </c>
      <c r="C3" s="64"/>
      <c r="D3" s="64"/>
      <c r="E3" s="64"/>
      <c r="F3" s="64"/>
      <c r="G3" s="64"/>
      <c r="H3" s="64"/>
      <c r="I3" s="64"/>
      <c r="J3" s="64"/>
      <c r="K3" s="65"/>
    </row>
    <row r="4" spans="2:142" ht="44.15" customHeight="1" x14ac:dyDescent="0.25">
      <c r="B4" s="26" t="s">
        <v>97</v>
      </c>
      <c r="C4" s="64" t="s">
        <v>119</v>
      </c>
      <c r="D4" s="64"/>
      <c r="E4" s="64"/>
      <c r="F4" s="64"/>
      <c r="G4" s="64"/>
      <c r="H4" s="64"/>
      <c r="I4" s="64"/>
      <c r="J4" s="64"/>
      <c r="K4" s="65"/>
    </row>
    <row r="5" spans="2:142" ht="83.5" customHeight="1" x14ac:dyDescent="0.25">
      <c r="B5" s="27" t="s">
        <v>98</v>
      </c>
      <c r="C5" s="66" t="s">
        <v>123</v>
      </c>
      <c r="D5" s="66"/>
      <c r="E5" s="66"/>
      <c r="F5" s="66"/>
      <c r="G5" s="66"/>
      <c r="H5" s="66"/>
      <c r="I5" s="66"/>
      <c r="J5" s="66"/>
      <c r="K5" s="67"/>
    </row>
    <row r="6" spans="2:142" ht="16" customHeight="1" x14ac:dyDescent="0.25">
      <c r="B6" s="28"/>
    </row>
    <row r="7" spans="2:142" s="32" customFormat="1" ht="17.149999999999999" customHeight="1" x14ac:dyDescent="0.3">
      <c r="B7" s="29"/>
      <c r="C7" s="30"/>
      <c r="D7" s="31"/>
      <c r="E7" s="58" t="s">
        <v>89</v>
      </c>
      <c r="F7" s="58"/>
      <c r="G7" s="58"/>
      <c r="H7" s="58"/>
      <c r="I7" s="58"/>
      <c r="J7" s="58"/>
      <c r="K7" s="58"/>
      <c r="L7" s="58"/>
      <c r="M7" s="58"/>
      <c r="N7" s="58"/>
      <c r="O7" s="58"/>
      <c r="P7" s="59"/>
      <c r="Q7" s="57" t="s">
        <v>100</v>
      </c>
      <c r="R7" s="58"/>
      <c r="S7" s="58"/>
      <c r="T7" s="58"/>
      <c r="U7" s="58"/>
      <c r="V7" s="58"/>
      <c r="W7" s="58"/>
      <c r="X7" s="58"/>
      <c r="Y7" s="58"/>
      <c r="Z7" s="58"/>
      <c r="AA7" s="58"/>
      <c r="AB7" s="58"/>
      <c r="AC7" s="58"/>
      <c r="AD7" s="58"/>
      <c r="AE7" s="58"/>
      <c r="AF7" s="58"/>
      <c r="AG7" s="58"/>
      <c r="AH7" s="58"/>
      <c r="AI7" s="58"/>
      <c r="AJ7" s="58"/>
      <c r="AK7" s="58"/>
      <c r="AL7" s="58"/>
      <c r="AM7" s="58"/>
      <c r="AN7" s="59"/>
      <c r="AO7" s="57" t="s">
        <v>107</v>
      </c>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9"/>
      <c r="BY7" s="57" t="s">
        <v>109</v>
      </c>
      <c r="BZ7" s="58"/>
      <c r="CA7" s="58"/>
      <c r="CB7" s="58"/>
      <c r="CC7" s="58"/>
      <c r="CD7" s="58"/>
      <c r="CE7" s="58"/>
      <c r="CF7" s="58"/>
      <c r="CG7" s="58"/>
      <c r="CH7" s="58"/>
      <c r="CI7" s="58"/>
      <c r="CJ7" s="58"/>
      <c r="CK7" s="58"/>
      <c r="CL7" s="58"/>
      <c r="CM7" s="58"/>
      <c r="CN7" s="58"/>
      <c r="CO7" s="58"/>
      <c r="CP7" s="59"/>
      <c r="CQ7" s="57" t="s">
        <v>110</v>
      </c>
      <c r="CR7" s="58"/>
      <c r="CS7" s="58"/>
      <c r="CT7" s="58"/>
      <c r="CU7" s="58"/>
      <c r="CV7" s="58"/>
      <c r="CW7" s="58"/>
      <c r="CX7" s="58"/>
      <c r="CY7" s="58"/>
      <c r="CZ7" s="58"/>
      <c r="DA7" s="58"/>
      <c r="DB7" s="58"/>
      <c r="DC7" s="58"/>
      <c r="DD7" s="58"/>
      <c r="DE7" s="58"/>
      <c r="DF7" s="58"/>
      <c r="DG7" s="58"/>
      <c r="DH7" s="59"/>
      <c r="DI7" s="57" t="s">
        <v>111</v>
      </c>
      <c r="DJ7" s="58"/>
      <c r="DK7" s="58"/>
      <c r="DL7" s="58"/>
      <c r="DM7" s="58"/>
      <c r="DN7" s="58"/>
      <c r="DO7" s="58"/>
      <c r="DP7" s="58"/>
      <c r="DQ7" s="58"/>
      <c r="DR7" s="58"/>
      <c r="DS7" s="58"/>
      <c r="DT7" s="58"/>
      <c r="DU7" s="58"/>
      <c r="DV7" s="58"/>
      <c r="DW7" s="58"/>
      <c r="DX7" s="58"/>
      <c r="DY7" s="58"/>
      <c r="DZ7" s="58"/>
      <c r="EA7" s="58"/>
      <c r="EB7" s="58"/>
      <c r="EC7" s="58"/>
      <c r="ED7" s="58"/>
      <c r="EE7" s="58"/>
      <c r="EF7" s="59"/>
      <c r="EG7" s="57" t="s">
        <v>112</v>
      </c>
      <c r="EH7" s="58"/>
      <c r="EI7" s="59"/>
      <c r="EJ7" s="57" t="s">
        <v>87</v>
      </c>
      <c r="EK7" s="58"/>
      <c r="EL7" s="59"/>
    </row>
    <row r="8" spans="2:142" s="34" customFormat="1" ht="55.5" customHeight="1" x14ac:dyDescent="0.2">
      <c r="B8" s="2" t="s">
        <v>116</v>
      </c>
      <c r="C8" s="3" t="s">
        <v>88</v>
      </c>
      <c r="D8" s="4" t="s">
        <v>108</v>
      </c>
      <c r="E8" s="3" t="s">
        <v>90</v>
      </c>
      <c r="F8" s="3" t="s">
        <v>24</v>
      </c>
      <c r="G8" s="3" t="s">
        <v>28</v>
      </c>
      <c r="H8" s="3" t="s">
        <v>91</v>
      </c>
      <c r="I8" s="3" t="s">
        <v>92</v>
      </c>
      <c r="J8" s="3" t="s">
        <v>93</v>
      </c>
      <c r="K8" s="3" t="s">
        <v>11</v>
      </c>
      <c r="L8" s="3" t="s">
        <v>94</v>
      </c>
      <c r="M8" s="3" t="s">
        <v>126</v>
      </c>
      <c r="N8" s="3" t="s">
        <v>95</v>
      </c>
      <c r="O8" s="3" t="s">
        <v>96</v>
      </c>
      <c r="P8" s="4" t="s">
        <v>12</v>
      </c>
      <c r="Q8" s="5" t="s">
        <v>29</v>
      </c>
      <c r="R8" s="7" t="s">
        <v>101</v>
      </c>
      <c r="S8" s="1" t="s">
        <v>24</v>
      </c>
      <c r="T8" s="7" t="s">
        <v>101</v>
      </c>
      <c r="U8" s="1" t="s">
        <v>28</v>
      </c>
      <c r="V8" s="7" t="s">
        <v>101</v>
      </c>
      <c r="W8" s="1" t="s">
        <v>102</v>
      </c>
      <c r="X8" s="7" t="s">
        <v>101</v>
      </c>
      <c r="Y8" s="1" t="s">
        <v>103</v>
      </c>
      <c r="Z8" s="7" t="s">
        <v>101</v>
      </c>
      <c r="AA8" s="1" t="s">
        <v>104</v>
      </c>
      <c r="AB8" s="7" t="s">
        <v>101</v>
      </c>
      <c r="AC8" s="1" t="s">
        <v>14</v>
      </c>
      <c r="AD8" s="7" t="s">
        <v>101</v>
      </c>
      <c r="AE8" s="1" t="s">
        <v>94</v>
      </c>
      <c r="AF8" s="7" t="s">
        <v>101</v>
      </c>
      <c r="AG8" s="1" t="s">
        <v>127</v>
      </c>
      <c r="AH8" s="7" t="s">
        <v>101</v>
      </c>
      <c r="AI8" s="1" t="s">
        <v>105</v>
      </c>
      <c r="AJ8" s="7" t="s">
        <v>101</v>
      </c>
      <c r="AK8" s="1" t="s">
        <v>106</v>
      </c>
      <c r="AL8" s="7" t="s">
        <v>101</v>
      </c>
      <c r="AM8" s="1" t="s">
        <v>15</v>
      </c>
      <c r="AN8" s="7" t="s">
        <v>101</v>
      </c>
      <c r="AO8" s="5" t="s">
        <v>33</v>
      </c>
      <c r="AP8" s="7" t="s">
        <v>101</v>
      </c>
      <c r="AQ8" s="1" t="s">
        <v>34</v>
      </c>
      <c r="AR8" s="7" t="s">
        <v>101</v>
      </c>
      <c r="AS8" s="1" t="s">
        <v>36</v>
      </c>
      <c r="AT8" s="7" t="s">
        <v>101</v>
      </c>
      <c r="AU8" s="1" t="s">
        <v>37</v>
      </c>
      <c r="AV8" s="7" t="s">
        <v>101</v>
      </c>
      <c r="AW8" s="1" t="s">
        <v>38</v>
      </c>
      <c r="AX8" s="7" t="s">
        <v>101</v>
      </c>
      <c r="AY8" s="1" t="s">
        <v>40</v>
      </c>
      <c r="AZ8" s="7" t="s">
        <v>101</v>
      </c>
      <c r="BA8" s="1" t="s">
        <v>41</v>
      </c>
      <c r="BB8" s="7" t="s">
        <v>101</v>
      </c>
      <c r="BC8" s="1" t="s">
        <v>43</v>
      </c>
      <c r="BD8" s="7" t="s">
        <v>101</v>
      </c>
      <c r="BE8" s="1" t="s">
        <v>45</v>
      </c>
      <c r="BF8" s="7" t="s">
        <v>101</v>
      </c>
      <c r="BG8" s="1" t="s">
        <v>47</v>
      </c>
      <c r="BH8" s="7" t="s">
        <v>101</v>
      </c>
      <c r="BI8" s="1" t="s">
        <v>48</v>
      </c>
      <c r="BJ8" s="7" t="s">
        <v>101</v>
      </c>
      <c r="BK8" s="1" t="s">
        <v>51</v>
      </c>
      <c r="BL8" s="7" t="s">
        <v>101</v>
      </c>
      <c r="BM8" s="1" t="s">
        <v>53</v>
      </c>
      <c r="BN8" s="7" t="s">
        <v>101</v>
      </c>
      <c r="BO8" s="1" t="s">
        <v>55</v>
      </c>
      <c r="BP8" s="7" t="s">
        <v>101</v>
      </c>
      <c r="BQ8" s="1" t="s">
        <v>57</v>
      </c>
      <c r="BR8" s="7" t="s">
        <v>101</v>
      </c>
      <c r="BS8" s="1" t="s">
        <v>59</v>
      </c>
      <c r="BT8" s="7" t="s">
        <v>101</v>
      </c>
      <c r="BU8" s="1" t="s">
        <v>6</v>
      </c>
      <c r="BV8" s="7" t="s">
        <v>101</v>
      </c>
      <c r="BW8" s="1" t="s">
        <v>7</v>
      </c>
      <c r="BX8" s="8" t="s">
        <v>101</v>
      </c>
      <c r="BY8" s="33" t="s">
        <v>145</v>
      </c>
      <c r="BZ8" s="11" t="s">
        <v>146</v>
      </c>
      <c r="CA8" s="11" t="s">
        <v>147</v>
      </c>
      <c r="CB8" s="11" t="s">
        <v>148</v>
      </c>
      <c r="CC8" s="11" t="s">
        <v>149</v>
      </c>
      <c r="CD8" s="11" t="s">
        <v>150</v>
      </c>
      <c r="CE8" s="11" t="s">
        <v>61</v>
      </c>
      <c r="CF8" s="11" t="s">
        <v>62</v>
      </c>
      <c r="CG8" s="11" t="s">
        <v>63</v>
      </c>
      <c r="CH8" s="11" t="s">
        <v>137</v>
      </c>
      <c r="CI8" s="11" t="s">
        <v>138</v>
      </c>
      <c r="CJ8" s="11" t="s">
        <v>139</v>
      </c>
      <c r="CK8" s="11" t="s">
        <v>140</v>
      </c>
      <c r="CL8" s="11" t="s">
        <v>141</v>
      </c>
      <c r="CM8" s="11" t="s">
        <v>151</v>
      </c>
      <c r="CN8" s="11" t="s">
        <v>142</v>
      </c>
      <c r="CO8" s="11" t="s">
        <v>143</v>
      </c>
      <c r="CP8" s="11" t="s">
        <v>64</v>
      </c>
      <c r="CQ8" s="33" t="s">
        <v>145</v>
      </c>
      <c r="CR8" s="11" t="s">
        <v>146</v>
      </c>
      <c r="CS8" s="11" t="s">
        <v>147</v>
      </c>
      <c r="CT8" s="11" t="s">
        <v>148</v>
      </c>
      <c r="CU8" s="11" t="s">
        <v>149</v>
      </c>
      <c r="CV8" s="11" t="s">
        <v>150</v>
      </c>
      <c r="CW8" s="11" t="s">
        <v>61</v>
      </c>
      <c r="CX8" s="11" t="s">
        <v>62</v>
      </c>
      <c r="CY8" s="11" t="s">
        <v>63</v>
      </c>
      <c r="CZ8" s="11" t="s">
        <v>137</v>
      </c>
      <c r="DA8" s="11" t="s">
        <v>138</v>
      </c>
      <c r="DB8" s="11" t="s">
        <v>139</v>
      </c>
      <c r="DC8" s="11" t="s">
        <v>140</v>
      </c>
      <c r="DD8" s="11" t="s">
        <v>141</v>
      </c>
      <c r="DE8" s="11" t="s">
        <v>151</v>
      </c>
      <c r="DF8" s="11" t="s">
        <v>142</v>
      </c>
      <c r="DG8" s="11" t="s">
        <v>143</v>
      </c>
      <c r="DH8" s="12" t="s">
        <v>64</v>
      </c>
      <c r="DI8" s="5" t="s">
        <v>65</v>
      </c>
      <c r="DJ8" s="7" t="s">
        <v>101</v>
      </c>
      <c r="DK8" s="1" t="s">
        <v>66</v>
      </c>
      <c r="DL8" s="7" t="s">
        <v>101</v>
      </c>
      <c r="DM8" s="1" t="s">
        <v>67</v>
      </c>
      <c r="DN8" s="7" t="s">
        <v>101</v>
      </c>
      <c r="DO8" s="1" t="s">
        <v>68</v>
      </c>
      <c r="DP8" s="7" t="s">
        <v>101</v>
      </c>
      <c r="DQ8" s="1" t="s">
        <v>69</v>
      </c>
      <c r="DR8" s="7" t="s">
        <v>101</v>
      </c>
      <c r="DS8" s="1" t="s">
        <v>70</v>
      </c>
      <c r="DT8" s="7" t="s">
        <v>101</v>
      </c>
      <c r="DU8" s="1" t="s">
        <v>71</v>
      </c>
      <c r="DV8" s="7" t="s">
        <v>101</v>
      </c>
      <c r="DW8" s="1" t="s">
        <v>72</v>
      </c>
      <c r="DX8" s="7" t="s">
        <v>101</v>
      </c>
      <c r="DY8" s="1" t="s">
        <v>73</v>
      </c>
      <c r="DZ8" s="7" t="s">
        <v>101</v>
      </c>
      <c r="EA8" s="1" t="s">
        <v>74</v>
      </c>
      <c r="EB8" s="7" t="s">
        <v>101</v>
      </c>
      <c r="EC8" s="1" t="s">
        <v>75</v>
      </c>
      <c r="ED8" s="7" t="s">
        <v>101</v>
      </c>
      <c r="EE8" s="1" t="s">
        <v>16</v>
      </c>
      <c r="EF8" s="7" t="s">
        <v>101</v>
      </c>
      <c r="EG8" s="5" t="s">
        <v>8</v>
      </c>
      <c r="EH8" s="1" t="s">
        <v>9</v>
      </c>
      <c r="EI8" s="6" t="s">
        <v>10</v>
      </c>
      <c r="EJ8" s="5" t="s">
        <v>121</v>
      </c>
      <c r="EK8" s="1" t="s">
        <v>101</v>
      </c>
      <c r="EL8" s="6" t="s">
        <v>122</v>
      </c>
    </row>
    <row r="9" spans="2:142" x14ac:dyDescent="0.25">
      <c r="B9" s="35">
        <v>1</v>
      </c>
      <c r="C9" s="35">
        <v>997</v>
      </c>
      <c r="D9" s="35">
        <v>1</v>
      </c>
    </row>
    <row r="10" spans="2:142" s="15" customFormat="1" x14ac:dyDescent="0.25">
      <c r="B10" s="36">
        <v>1</v>
      </c>
      <c r="C10" s="36">
        <v>101</v>
      </c>
      <c r="D10" s="36">
        <v>2</v>
      </c>
    </row>
    <row r="11" spans="2:142" s="15" customFormat="1" x14ac:dyDescent="0.25">
      <c r="B11" s="36">
        <v>1</v>
      </c>
      <c r="C11" s="36">
        <v>102</v>
      </c>
      <c r="D11" s="36">
        <v>2</v>
      </c>
    </row>
    <row r="12" spans="2:142" s="15" customFormat="1" x14ac:dyDescent="0.25">
      <c r="B12" s="36">
        <v>1</v>
      </c>
      <c r="C12" s="36">
        <v>103</v>
      </c>
      <c r="D12" s="36">
        <v>2</v>
      </c>
    </row>
    <row r="13" spans="2:142" s="15" customFormat="1" x14ac:dyDescent="0.25">
      <c r="B13" s="36">
        <v>1</v>
      </c>
      <c r="C13" s="36">
        <v>104</v>
      </c>
      <c r="D13" s="36">
        <v>2</v>
      </c>
    </row>
    <row r="14" spans="2:142" s="15" customFormat="1" x14ac:dyDescent="0.25">
      <c r="B14" s="36">
        <v>1</v>
      </c>
      <c r="C14" s="36">
        <v>105</v>
      </c>
      <c r="D14" s="36">
        <v>2</v>
      </c>
    </row>
  </sheetData>
  <mergeCells count="12">
    <mergeCell ref="EJ7:EL7"/>
    <mergeCell ref="CQ7:DH7"/>
    <mergeCell ref="DI7:EF7"/>
    <mergeCell ref="EG7:EI7"/>
    <mergeCell ref="B2:K2"/>
    <mergeCell ref="Q7:AN7"/>
    <mergeCell ref="AO7:BX7"/>
    <mergeCell ref="BY7:CP7"/>
    <mergeCell ref="E7:P7"/>
    <mergeCell ref="B3:K3"/>
    <mergeCell ref="C4:K4"/>
    <mergeCell ref="C5:K5"/>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jurisdiction &amp; LHN level specs</vt:lpstr>
      <vt:lpstr>Example data file</vt:lpstr>
      <vt:lpstr>'jurisdiction &amp; LHN level specs'!Print_Titles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laokim</dc:creator>
  <cp:lastModifiedBy>Hicks, Katrina</cp:lastModifiedBy>
  <cp:lastPrinted>2020-06-26T00:09:51Z</cp:lastPrinted>
  <dcterms:created xsi:type="dcterms:W3CDTF">2005-08-27T01:38:06Z</dcterms:created>
  <dcterms:modified xsi:type="dcterms:W3CDTF">2021-06-09T23:17:44Z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