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PU\Web\Content\02- Reports-publication\CVD\90\"/>
    </mc:Choice>
  </mc:AlternateContent>
  <bookViews>
    <workbookView xWindow="0" yWindow="0" windowWidth="25200" windowHeight="11850" tabRatio="709"/>
  </bookViews>
  <sheets>
    <sheet name="Table of contents" sheetId="20" r:id="rId1"/>
    <sheet name="symbols" sheetId="22" r:id="rId2"/>
    <sheet name="Table 1" sheetId="23" r:id="rId3"/>
    <sheet name="Table 2" sheetId="26" r:id="rId4"/>
    <sheet name="Table 3" sheetId="27" r:id="rId5"/>
    <sheet name="Table 4" sheetId="28" r:id="rId6"/>
    <sheet name="Table 5" sheetId="34" r:id="rId7"/>
    <sheet name="Table 6" sheetId="35" r:id="rId8"/>
    <sheet name="Table 7" sheetId="24" r:id="rId9"/>
    <sheet name="Table 8" sheetId="2" r:id="rId10"/>
    <sheet name="Table 9" sheetId="1" r:id="rId11"/>
    <sheet name="Table 10" sheetId="5" r:id="rId12"/>
    <sheet name="Table 11" sheetId="4" r:id="rId13"/>
    <sheet name="Table 12" sheetId="6" r:id="rId14"/>
    <sheet name="Table 13" sheetId="36" r:id="rId15"/>
    <sheet name="Table 14" sheetId="30" r:id="rId16"/>
    <sheet name="Table 15" sheetId="31" r:id="rId17"/>
    <sheet name="Table 16" sheetId="32" r:id="rId18"/>
    <sheet name="Table 17" sheetId="33" r:id="rId19"/>
    <sheet name="Table 18" sheetId="15" r:id="rId20"/>
    <sheet name="Table 19" sheetId="21" r:id="rId21"/>
    <sheet name="Table 20" sheetId="12" r:id="rId22"/>
    <sheet name="Table 21" sheetId="17" r:id="rId23"/>
  </sheets>
  <definedNames>
    <definedName name="_Toc3800098" localSheetId="11">'Table 10'!$A$3</definedName>
    <definedName name="_Toc3800103" localSheetId="21">'Table 20'!#REF!</definedName>
    <definedName name="_Toc3800104" localSheetId="22">'Table 21'!#REF!</definedName>
    <definedName name="_Toc3800130" localSheetId="12">'Table 11'!$A$3</definedName>
    <definedName name="_Toc3800135" localSheetId="19">'Table 18'!#REF!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5" l="1"/>
  <c r="H11" i="35" l="1"/>
  <c r="H8" i="35"/>
  <c r="H9" i="35"/>
  <c r="H10" i="35"/>
  <c r="H7" i="35"/>
  <c r="D11" i="35"/>
  <c r="D8" i="35"/>
  <c r="D9" i="35"/>
  <c r="D10" i="35"/>
  <c r="D7" i="35"/>
  <c r="B27" i="20" l="1"/>
  <c r="B26" i="20"/>
  <c r="B25" i="20"/>
  <c r="B24" i="20"/>
  <c r="B23" i="20"/>
  <c r="B22" i="20"/>
  <c r="B21" i="20"/>
  <c r="B20" i="20"/>
  <c r="B13" i="20"/>
  <c r="B12" i="20"/>
  <c r="B28" i="20"/>
  <c r="B19" i="20" l="1"/>
  <c r="B18" i="20"/>
  <c r="B17" i="20"/>
  <c r="B16" i="20"/>
  <c r="B15" i="20"/>
  <c r="B14" i="20"/>
  <c r="B11" i="20" l="1"/>
  <c r="B10" i="20"/>
  <c r="B9" i="20"/>
  <c r="B8" i="20"/>
  <c r="D16" i="6" l="1"/>
</calcChain>
</file>

<file path=xl/sharedStrings.xml><?xml version="1.0" encoding="utf-8"?>
<sst xmlns="http://schemas.openxmlformats.org/spreadsheetml/2006/main" count="500" uniqueCount="189">
  <si>
    <t>Indigenous</t>
  </si>
  <si>
    <t xml:space="preserve">Total </t>
  </si>
  <si>
    <t>Non-Indigenous</t>
  </si>
  <si>
    <t>Number</t>
  </si>
  <si>
    <t>Per 100,000</t>
  </si>
  <si>
    <t>Western Australia</t>
  </si>
  <si>
    <t>South Australia</t>
  </si>
  <si>
    <t xml:space="preserve">Northern Territory </t>
  </si>
  <si>
    <t xml:space="preserve">Queensland </t>
  </si>
  <si>
    <t xml:space="preserve">Number </t>
  </si>
  <si>
    <t>5–14</t>
  </si>
  <si>
    <t>15–24</t>
  </si>
  <si>
    <t>25–44</t>
  </si>
  <si>
    <t>Male</t>
  </si>
  <si>
    <t>Female</t>
  </si>
  <si>
    <t xml:space="preserve">0–4 </t>
  </si>
  <si>
    <t>45 and over</t>
  </si>
  <si>
    <t>Goldfields</t>
  </si>
  <si>
    <t>Great Southern</t>
  </si>
  <si>
    <t>Midwest</t>
  </si>
  <si>
    <t>Pilbara</t>
  </si>
  <si>
    <t>Wheatbelt</t>
  </si>
  <si>
    <t>Alice Springs Rural</t>
  </si>
  <si>
    <t>Alice Springs Urban</t>
  </si>
  <si>
    <t>Barkly</t>
  </si>
  <si>
    <t>Darwin Rural</t>
  </si>
  <si>
    <t>Darwin Urban</t>
  </si>
  <si>
    <t>East Arnhem</t>
  </si>
  <si>
    <t>Katherine</t>
  </si>
  <si>
    <t>Urban SA</t>
  </si>
  <si>
    <t>Regional SA</t>
  </si>
  <si>
    <t>Remote SA</t>
  </si>
  <si>
    <t>Cairns and Hinterland</t>
  </si>
  <si>
    <t>Central Queensland</t>
  </si>
  <si>
    <t>Central West</t>
  </si>
  <si>
    <t>Darling Downs</t>
  </si>
  <si>
    <t>Gold Coast</t>
  </si>
  <si>
    <t>Mackay</t>
  </si>
  <si>
    <t>Metro North</t>
  </si>
  <si>
    <t>North West</t>
  </si>
  <si>
    <t>South West</t>
  </si>
  <si>
    <t>Sunshine Coast</t>
  </si>
  <si>
    <t>Townsville</t>
  </si>
  <si>
    <t>West Moreton</t>
  </si>
  <si>
    <t>Wide Bay</t>
  </si>
  <si>
    <t>Metro South</t>
  </si>
  <si>
    <t>Northern Territory</t>
  </si>
  <si>
    <t>Queensland</t>
  </si>
  <si>
    <t>Total</t>
  </si>
  <si>
    <t>Per cent</t>
  </si>
  <si>
    <t xml:space="preserve">Western Australia </t>
  </si>
  <si>
    <t xml:space="preserve">45 and over </t>
  </si>
  <si>
    <t xml:space="preserve">Northern Territory  </t>
  </si>
  <si>
    <t xml:space="preserve">Acute rheumatic fever and rheumatic heart disease data collection report 2013–2017 </t>
  </si>
  <si>
    <t xml:space="preserve">Region </t>
  </si>
  <si>
    <t>—</t>
  </si>
  <si>
    <t>n.p.</t>
  </si>
  <si>
    <t>Symbols</t>
  </si>
  <si>
    <t>— nil or rounded to zero</t>
  </si>
  <si>
    <t>n.p. not publishable because of small numbers, confidentiality or other concerns about the quality of the data</t>
  </si>
  <si>
    <t>Repair valvuloplasty</t>
  </si>
  <si>
    <t>Mitral valve</t>
  </si>
  <si>
    <t>Aortic valve</t>
  </si>
  <si>
    <t>Tricuspid valve</t>
  </si>
  <si>
    <t xml:space="preserve">Indigenous </t>
  </si>
  <si>
    <t xml:space="preserve">Non-Indigenous </t>
  </si>
  <si>
    <t>Notes</t>
  </si>
  <si>
    <t xml:space="preserve">Per cent </t>
  </si>
  <si>
    <t xml:space="preserve">Female </t>
  </si>
  <si>
    <t>25–34</t>
  </si>
  <si>
    <t>35–44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</si>
  <si>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</si>
  <si>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</si>
  <si>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</si>
  <si>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</si>
  <si>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</si>
  <si>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</si>
  <si>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</si>
  <si>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</si>
  <si>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</si>
  <si>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 xml:space="preserve">(a) Metropolitan population counts include South and North Metropolitan regions. </t>
  </si>
  <si>
    <t>2 . Data from NT, Qld, SA and WA combined.</t>
  </si>
  <si>
    <t>Kimberley</t>
  </si>
  <si>
    <t>Year</t>
  </si>
  <si>
    <t xml:space="preserve">Age group </t>
  </si>
  <si>
    <t xml:space="preserve">Year </t>
  </si>
  <si>
    <t xml:space="preserve">State and Territory </t>
  </si>
  <si>
    <t>Other or unknown type</t>
  </si>
  <si>
    <t>2. Data from NT, Qld, SA and WA combined.</t>
  </si>
  <si>
    <t xml:space="preserve">1. More than one surgical procedure can occur in a single surgery event, therefore the total number of surgical procedures exceeds the number of surgeries. </t>
  </si>
  <si>
    <t>Torres Strait and Cape</t>
  </si>
  <si>
    <t xml:space="preserve">2. 2013–2017 total includes the Northern Territory, Queensland, Western Australia and South Australia combined.  </t>
  </si>
  <si>
    <t xml:space="preserve">Table 10 </t>
  </si>
  <si>
    <t>Table 11</t>
  </si>
  <si>
    <t xml:space="preserve">3. there were 20 people with Indigenous status not stated. </t>
  </si>
  <si>
    <t xml:space="preserve">Age group  </t>
  </si>
  <si>
    <t xml:space="preserve">35–44  </t>
  </si>
  <si>
    <t xml:space="preserve"> Number</t>
  </si>
  <si>
    <t xml:space="preserve">Male </t>
  </si>
  <si>
    <r>
      <t>Source:</t>
    </r>
    <r>
      <rPr>
        <sz val="7"/>
        <color theme="1"/>
        <rFont val="Arial"/>
        <family val="2"/>
      </rPr>
      <t xml:space="preserve"> AIHW analysis of National Rheumatic Heart Disease data collection.</t>
    </r>
  </si>
  <si>
    <t>Severe</t>
  </si>
  <si>
    <t>Moderate</t>
  </si>
  <si>
    <t>Mild</t>
  </si>
  <si>
    <t>Table 12</t>
  </si>
  <si>
    <t>Table 13</t>
  </si>
  <si>
    <t>Table 14</t>
  </si>
  <si>
    <t>State and territory</t>
  </si>
  <si>
    <t>Surgey type</t>
  </si>
  <si>
    <t xml:space="preserve">Mild </t>
  </si>
  <si>
    <t>Severe RHD at diagnosis</t>
  </si>
  <si>
    <t>Per cent of all severe</t>
  </si>
  <si>
    <t>Per cent of all diagnosed in age group</t>
  </si>
  <si>
    <t>Per cent of all diagnosed in group</t>
  </si>
  <si>
    <t>Table 15</t>
  </si>
  <si>
    <t>Table 16</t>
  </si>
  <si>
    <t>Table 17</t>
  </si>
  <si>
    <t>Table 18</t>
  </si>
  <si>
    <r>
      <t xml:space="preserve">Note: </t>
    </r>
    <r>
      <rPr>
        <sz val="7"/>
        <color theme="1"/>
        <rFont val="Arial"/>
        <family val="2"/>
      </rPr>
      <t xml:space="preserve">For NT, RHD diagnoses have been recorded in a Register since 1997. Registers began in 2009 in Qld, in 2009 in WA and in 2012 in SA. </t>
    </r>
    <r>
      <rPr>
        <i/>
        <sz val="7"/>
        <color theme="1"/>
        <rFont val="Arial"/>
        <family val="2"/>
      </rPr>
      <t xml:space="preserve"> </t>
    </r>
  </si>
  <si>
    <r>
      <t>Source:</t>
    </r>
    <r>
      <rPr>
        <sz val="7"/>
        <color theme="1"/>
        <rFont val="Arial"/>
        <family val="2"/>
      </rPr>
      <t xml:space="preserve"> AIHW analysis of National Rheumatic Heart Disease data collection</t>
    </r>
  </si>
  <si>
    <r>
      <t>Total</t>
    </r>
    <r>
      <rPr>
        <b/>
        <vertAlign val="superscript"/>
        <sz val="8"/>
        <color theme="1"/>
        <rFont val="Arial"/>
        <family val="2"/>
      </rPr>
      <t xml:space="preserve">(a) </t>
    </r>
  </si>
  <si>
    <t>State and Territory</t>
  </si>
  <si>
    <r>
      <t>Total</t>
    </r>
    <r>
      <rPr>
        <b/>
        <vertAlign val="superscript"/>
        <sz val="8"/>
        <color theme="1"/>
        <rFont val="Arial"/>
        <family val="2"/>
      </rPr>
      <t>(a)</t>
    </r>
  </si>
  <si>
    <r>
      <t>Source:</t>
    </r>
    <r>
      <rPr>
        <sz val="7"/>
        <rFont val="Arial"/>
        <family val="2"/>
      </rPr>
      <t xml:space="preserve"> AIHW analysis of the National Rheumatic Heart Disease data collection.</t>
    </r>
  </si>
  <si>
    <r>
      <rPr>
        <i/>
        <sz val="7"/>
        <color theme="1"/>
        <rFont val="Arial"/>
        <family val="2"/>
      </rPr>
      <t xml:space="preserve">Note: </t>
    </r>
    <r>
      <rPr>
        <sz val="7"/>
        <color theme="1"/>
        <rFont val="Arial"/>
        <family val="2"/>
      </rPr>
      <t>Crude rates per 100,000 population.</t>
    </r>
  </si>
  <si>
    <r>
      <t>Source:</t>
    </r>
    <r>
      <rPr>
        <sz val="7"/>
        <color theme="1"/>
        <rFont val="Arial"/>
        <family val="2"/>
      </rPr>
      <t xml:space="preserve"> AIHW analysis of National Rheumatic Heart Disease data collection. </t>
    </r>
  </si>
  <si>
    <r>
      <t>Metropolitan</t>
    </r>
    <r>
      <rPr>
        <vertAlign val="superscript"/>
        <sz val="8"/>
        <color theme="1"/>
        <rFont val="Arial"/>
        <family val="2"/>
      </rPr>
      <t xml:space="preserve">(a) </t>
    </r>
  </si>
  <si>
    <r>
      <t>Source</t>
    </r>
    <r>
      <rPr>
        <sz val="7"/>
        <color theme="1"/>
        <rFont val="Arial"/>
        <family val="2"/>
      </rPr>
      <t>: AIHW analysis of National Rheumatic Heart Disease data collection.</t>
    </r>
  </si>
  <si>
    <t xml:space="preserve"> </t>
  </si>
  <si>
    <r>
      <rPr>
        <i/>
        <sz val="7"/>
        <color theme="1"/>
        <rFont val="Arial"/>
        <family val="2"/>
      </rPr>
      <t>Note:</t>
    </r>
    <r>
      <rPr>
        <sz val="7"/>
        <color theme="1"/>
        <rFont val="Arial"/>
        <family val="2"/>
      </rPr>
      <t xml:space="preserve"> Data from NT, Qld, SA and WA combined.</t>
    </r>
  </si>
  <si>
    <r>
      <rPr>
        <sz val="7"/>
        <color theme="1"/>
        <rFont val="Arial"/>
        <family val="2"/>
      </rPr>
      <t>(a)Totals include 5 cases with an inactive status and 2 cases were severity was not stated or unknown.</t>
    </r>
    <r>
      <rPr>
        <i/>
        <sz val="7"/>
        <color theme="1"/>
        <rFont val="Arial"/>
        <family val="2"/>
      </rPr>
      <t xml:space="preserve"> </t>
    </r>
  </si>
  <si>
    <t xml:space="preserve">RHD with a prior ARF episode </t>
  </si>
  <si>
    <t>Age group at diagnosis</t>
  </si>
  <si>
    <t>0–4</t>
  </si>
  <si>
    <t xml:space="preserve">RHD with no prior ARF episode </t>
  </si>
  <si>
    <t>Table 19</t>
  </si>
  <si>
    <t>Table 20</t>
  </si>
  <si>
    <t>Table 5: Number and proportion of new RHD diagnoses among Indigenous Australians where  prior ARF was or was not recorded, by age, 2013–2017</t>
  </si>
  <si>
    <t xml:space="preserve">Number of new RHD diagnoses </t>
  </si>
  <si>
    <t xml:space="preserve">Number with no prior ARF recorded </t>
  </si>
  <si>
    <t xml:space="preserve">Per cent with no prior ARF recorded </t>
  </si>
  <si>
    <t>Table 6: Number and proportion of new RHD diagnoses among Indigenous Australians where  prior ARF was not recorded, by age and sex, 2013–2017</t>
  </si>
  <si>
    <t>Table 21</t>
  </si>
  <si>
    <t>Table 8: Number and rate of new RHD diagnoses among all Australians, by state and territory, 2013–2017</t>
  </si>
  <si>
    <t xml:space="preserve">Table 9: Number and rate of new RHD diagnoses, by Indigenous status, 2013–2017 </t>
  </si>
  <si>
    <t>Table 10: Number and rate of new RHD diagnoses among Indigenous Australians, by state and territory, 2013–2017</t>
  </si>
  <si>
    <t>Table 11: Number and rate of RHD diagnoses among Indigenous Australians, by age group and sex, 2013–2017</t>
  </si>
  <si>
    <t xml:space="preserve">Table 15: Severity (priority level) at diagnosis among Indigenous Australians newly diagnosed with RHD, by state and territory, 2013–2017 </t>
  </si>
  <si>
    <t xml:space="preserve">Table 16: Proportion of Indigenous Australians with severe RHD at diagnosis, by age group, 2013–2017 </t>
  </si>
  <si>
    <t xml:space="preserve">Table 17: Proportion of Indigenous Australians with severe RHD at diagnosis, by sex, 2013–2017 </t>
  </si>
  <si>
    <t>Table 18: RHD surgeries, by Indigenous status and age group, 2013–2017</t>
  </si>
  <si>
    <t>Table 19: RHD surgeries among Indigenous Australians, by sex and age group, 2013–2017</t>
  </si>
  <si>
    <t>Table 20: Surgical procedures by surgery type and affected valve among Indigenous Australians, 2013–2017</t>
  </si>
  <si>
    <t>Table 21: Number and rate of deaths among Indigenous Australians with an RHD diagnosis, by year of death and state and territory, 2013–2017</t>
  </si>
  <si>
    <t xml:space="preserve">Table 14: Severity status (priority level) at diagnosis among Indigenous Australians newly diagnosed with RHD, 2013–2017 </t>
  </si>
  <si>
    <t>Table 12: Number and rate of RHD diagnoses among Indigenous Australians by state and territory regions of management, 2013–2017</t>
  </si>
  <si>
    <t>Table 1: Prevalence of RHD, by Indigenous status and state and territory, 31 December 2017</t>
  </si>
  <si>
    <t xml:space="preserve">(a) Totals exclude 30 unknown severity cases, 7 cases where severity was not stated and 162 cases with an inactive priority level. </t>
  </si>
  <si>
    <t xml:space="preserve">(a)  Totals include 78 diagnoses with unknown Indigenous status.  </t>
  </si>
  <si>
    <r>
      <t>Total</t>
    </r>
    <r>
      <rPr>
        <b/>
        <vertAlign val="superscript"/>
        <sz val="8"/>
        <rFont val="Arial"/>
        <family val="2"/>
      </rPr>
      <t>(a)</t>
    </r>
  </si>
  <si>
    <r>
      <t>Total</t>
    </r>
    <r>
      <rPr>
        <b/>
        <vertAlign val="superscript"/>
        <sz val="8"/>
        <rFont val="Arial"/>
        <family val="2"/>
      </rPr>
      <t>(a)</t>
    </r>
    <r>
      <rPr>
        <b/>
        <sz val="8"/>
        <rFont val="Arial"/>
        <family val="2"/>
      </rPr>
      <t xml:space="preserve"> </t>
    </r>
  </si>
  <si>
    <t xml:space="preserve">(a) Total number includes 2 cases missing with age not stated </t>
  </si>
  <si>
    <t xml:space="preserve">2. Cases investigated for RHD but with no clinical signs in their latest investigations may be categorised as inactive. </t>
  </si>
  <si>
    <r>
      <rPr>
        <i/>
        <sz val="7"/>
        <rFont val="Arial"/>
        <family val="2"/>
      </rPr>
      <t xml:space="preserve">Note: </t>
    </r>
    <r>
      <rPr>
        <sz val="7"/>
        <rFont val="Arial"/>
        <family val="2"/>
      </rPr>
      <t xml:space="preserve">Cases investigated for RHD but with no clinical signs in their latest investigations may be categorised as inactive. </t>
    </r>
  </si>
  <si>
    <t>Table 3: Severity (priority level) among all people living with RHD, by state and territory, 31 December 2017</t>
  </si>
  <si>
    <t>Table 4: Severity (priority level) among all people living with RHD, by age, 31 December 2017</t>
  </si>
  <si>
    <t>1. Crude age-specific rates per 1,000 calculated using the number of registrations of each calendar year divided by the corresponding 30 June populations of each year based on the 2016 Census.</t>
  </si>
  <si>
    <r>
      <rPr>
        <i/>
        <sz val="7"/>
        <rFont val="Arial"/>
        <family val="2"/>
      </rPr>
      <t>Note</t>
    </r>
    <r>
      <rPr>
        <sz val="7"/>
        <rFont val="Arial"/>
        <family val="2"/>
      </rPr>
      <t>: Crude age-specific rates per 1,000 calculated using the number of registrations of each calendar year divided by the corresponding 30 June populations of each year based on the 2016 Census.</t>
    </r>
  </si>
  <si>
    <t>Table 7: Number and rate of new diagnoses of rheumatic heart disease among Indigenous Australians, by state and territories, 2010 to 2017</t>
  </si>
  <si>
    <t>1.  Crude age-specific rates per 1,000 calculated using the number of registrations of each calendar year divided by the corresponding 30 June populations of each year based on the 2016 Census.</t>
  </si>
  <si>
    <r>
      <rPr>
        <i/>
        <sz val="7"/>
        <rFont val="Arial"/>
        <family val="2"/>
      </rPr>
      <t xml:space="preserve">Note: </t>
    </r>
    <r>
      <rPr>
        <sz val="7"/>
        <rFont val="Arial"/>
        <family val="2"/>
      </rPr>
      <t>Crude age-specific rates per 1,000 calculated using the number of registrations of each calendar year divided by the corresponding 30 June populations of each year based on the 2016 Census.</t>
    </r>
  </si>
  <si>
    <t xml:space="preserve">Table 13: Severity status (priority level) of new RHD diagnoses among Indigenous Australians, by age at 31 December 2017, 2013–2017  </t>
  </si>
  <si>
    <t xml:space="preserve">age group </t>
  </si>
  <si>
    <r>
      <t>Total</t>
    </r>
    <r>
      <rPr>
        <b/>
        <vertAlign val="superscript"/>
        <sz val="10"/>
        <color theme="1"/>
        <rFont val="Calibri"/>
        <family val="2"/>
        <scheme val="minor"/>
      </rPr>
      <t>(a)</t>
    </r>
  </si>
  <si>
    <r>
      <rPr>
        <sz val="7"/>
        <color theme="1"/>
        <rFont val="Arial"/>
        <family val="2"/>
      </rPr>
      <t>(a)Totals include 7 cases where severity status was not stated or unknown.</t>
    </r>
    <r>
      <rPr>
        <i/>
        <sz val="7"/>
        <color theme="1"/>
        <rFont val="Arial"/>
        <family val="2"/>
      </rPr>
      <t xml:space="preserve"> </t>
    </r>
  </si>
  <si>
    <r>
      <t>Note</t>
    </r>
    <r>
      <rPr>
        <sz val="7"/>
        <color theme="1"/>
        <rFont val="Arial"/>
        <family val="2"/>
      </rPr>
      <t>: Totals include 5 cases with an inactive status and 2 cases where severity was not stated or unknown.</t>
    </r>
    <r>
      <rPr>
        <i/>
        <sz val="7"/>
        <color theme="1"/>
        <rFont val="Arial"/>
        <family val="2"/>
      </rPr>
      <t xml:space="preserve"> </t>
    </r>
  </si>
  <si>
    <t xml:space="preserve">(a) Totals include 13 cases where Indigenous status was not stated. </t>
  </si>
  <si>
    <t>Replacement mechanical</t>
  </si>
  <si>
    <t xml:space="preserve">Replacement bioprosthetic </t>
  </si>
  <si>
    <t>Percutaneous balloon valvuloplasty</t>
  </si>
  <si>
    <t>1. There were no cases of RHD in people aged 0–4 years at 31 December 2017</t>
  </si>
  <si>
    <t xml:space="preserve">(a) Totals exclude 30 unknown severity cases, 7 cases where severity was not stated,  2 cases where age was unknown and 162 cases with an inactive priority status. </t>
  </si>
  <si>
    <r>
      <rPr>
        <i/>
        <sz val="7"/>
        <color theme="1"/>
        <rFont val="Arial"/>
        <family val="2"/>
      </rPr>
      <t>Note:</t>
    </r>
    <r>
      <rPr>
        <sz val="7"/>
        <color theme="1"/>
        <rFont val="Arial"/>
        <family val="2"/>
      </rPr>
      <t xml:space="preserve"> There were no severe RHD at first diagnosis for those aged 0–4 years. </t>
    </r>
  </si>
  <si>
    <t>–</t>
  </si>
  <si>
    <t>Table 2: Prevalence of RHD, by age group and sex, 31 December 2017</t>
  </si>
  <si>
    <t>25-44</t>
  </si>
  <si>
    <t>Archived data tables</t>
  </si>
  <si>
    <r>
      <t xml:space="preserve">These data tables were published as part of the 2019 release of the </t>
    </r>
    <r>
      <rPr>
        <i/>
        <sz val="11"/>
        <color rgb="FFC00000"/>
        <rFont val="Calibri"/>
        <family val="2"/>
        <scheme val="minor"/>
      </rPr>
      <t xml:space="preserve">Acute rheumatic fever and rheumatic heart disease in Australia, 2013-2017 </t>
    </r>
    <r>
      <rPr>
        <sz val="11"/>
        <color rgb="FFC00000"/>
        <rFont val="Calibri"/>
        <family val="2"/>
        <scheme val="minor"/>
      </rPr>
      <t>web report.</t>
    </r>
  </si>
  <si>
    <t>NOTE: archived data tables. See AIHW website (www.aihw.gov.au) for latest release.</t>
  </si>
  <si>
    <t>A more recent version of this web report is available on the AIHW website: https://www.aihw.gov.au/reports/heart-stroke-vascular-diseases/acute-rheumatic-fever-and-rheumatic-heart-disease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</si>
</sst>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perscript"/>
      <sz val="8"/>
      <color theme="1"/>
      <name val="Arial"/>
      <family val="2"/>
    </font>
    <font>
      <sz val="11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8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006699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>
      <alignment vertical="top"/>
    </xf>
    <xf numFmtId="0" fontId="5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20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vertical="center"/>
    </xf>
    <xf numFmtId="0" fontId="0" fillId="2" borderId="0" xfId="0" applyFill="1"/>
    <xf numFmtId="164" fontId="2" fillId="2" borderId="0" xfId="0" applyNumberFormat="1" applyFont="1" applyFill="1"/>
    <xf numFmtId="0" fontId="2" fillId="2" borderId="0" xfId="0" applyFont="1" applyFill="1"/>
    <xf numFmtId="0" fontId="5" fillId="2" borderId="0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shrinkToFit="1"/>
    </xf>
    <xf numFmtId="0" fontId="5" fillId="3" borderId="0" xfId="0" applyFont="1" applyFill="1" applyBorder="1"/>
    <xf numFmtId="0" fontId="5" fillId="4" borderId="0" xfId="2" applyFont="1" applyFill="1" applyBorder="1" applyAlignment="1">
      <alignment vertical="top"/>
    </xf>
    <xf numFmtId="0" fontId="5" fillId="2" borderId="1" xfId="1" applyFont="1" applyFill="1" applyBorder="1" applyAlignment="1">
      <alignment vertical="top"/>
    </xf>
    <xf numFmtId="0" fontId="0" fillId="2" borderId="0" xfId="0" applyFont="1" applyFill="1" applyBorder="1"/>
    <xf numFmtId="0" fontId="5" fillId="5" borderId="0" xfId="0" applyFont="1" applyFill="1" applyBorder="1"/>
    <xf numFmtId="0" fontId="0" fillId="2" borderId="0" xfId="0" applyFont="1" applyFill="1"/>
    <xf numFmtId="0" fontId="6" fillId="2" borderId="0" xfId="3" applyFill="1" applyAlignment="1" applyProtection="1">
      <alignment vertical="top"/>
    </xf>
    <xf numFmtId="0" fontId="5" fillId="6" borderId="0" xfId="0" applyFont="1" applyFill="1" applyBorder="1"/>
    <xf numFmtId="0" fontId="5" fillId="7" borderId="0" xfId="0" applyFont="1" applyFill="1" applyBorder="1"/>
    <xf numFmtId="0" fontId="3" fillId="2" borderId="0" xfId="0" applyFont="1" applyFill="1"/>
    <xf numFmtId="0" fontId="6" fillId="2" borderId="0" xfId="3" applyFont="1" applyFill="1" applyAlignment="1" applyProtection="1"/>
    <xf numFmtId="0" fontId="6" fillId="6" borderId="0" xfId="3" applyFont="1" applyFill="1" applyBorder="1" applyAlignment="1" applyProtection="1"/>
    <xf numFmtId="0" fontId="8" fillId="2" borderId="5" xfId="1" applyFont="1" applyFill="1" applyBorder="1" applyAlignment="1">
      <alignment vertical="top"/>
    </xf>
    <xf numFmtId="0" fontId="10" fillId="2" borderId="0" xfId="0" applyFont="1" applyFill="1" applyAlignment="1">
      <alignment vertical="center"/>
    </xf>
    <xf numFmtId="0" fontId="6" fillId="6" borderId="0" xfId="3" applyFill="1" applyBorder="1" applyAlignment="1" applyProtection="1"/>
    <xf numFmtId="0" fontId="5" fillId="2" borderId="0" xfId="1" applyFont="1" applyFill="1" applyBorder="1" applyAlignment="1"/>
    <xf numFmtId="0" fontId="5" fillId="2" borderId="0" xfId="3" applyFont="1" applyFill="1" applyAlignment="1" applyProtection="1"/>
    <xf numFmtId="0" fontId="5" fillId="2" borderId="0" xfId="0" applyFont="1" applyFill="1" applyAlignment="1">
      <alignment horizontal="left" wrapText="1"/>
    </xf>
    <xf numFmtId="0" fontId="5" fillId="6" borderId="0" xfId="0" applyFont="1" applyFill="1" applyBorder="1" applyAlignment="1"/>
    <xf numFmtId="0" fontId="0" fillId="2" borderId="1" xfId="0" applyFont="1" applyFill="1" applyBorder="1"/>
    <xf numFmtId="0" fontId="7" fillId="2" borderId="1" xfId="0" applyFont="1" applyFill="1" applyBorder="1"/>
    <xf numFmtId="0" fontId="13" fillId="2" borderId="0" xfId="0" applyFont="1" applyFill="1"/>
    <xf numFmtId="0" fontId="3" fillId="2" borderId="1" xfId="0" applyFont="1" applyFill="1" applyBorder="1"/>
    <xf numFmtId="3" fontId="7" fillId="2" borderId="0" xfId="0" applyNumberFormat="1" applyFont="1" applyFill="1"/>
    <xf numFmtId="164" fontId="7" fillId="2" borderId="0" xfId="0" applyNumberFormat="1" applyFont="1" applyFill="1"/>
    <xf numFmtId="165" fontId="7" fillId="2" borderId="0" xfId="0" applyNumberFormat="1" applyFont="1" applyFill="1"/>
    <xf numFmtId="0" fontId="13" fillId="2" borderId="1" xfId="0" applyFont="1" applyFill="1" applyBorder="1"/>
    <xf numFmtId="0" fontId="13" fillId="2" borderId="0" xfId="0" applyFont="1" applyFill="1" applyAlignment="1"/>
    <xf numFmtId="164" fontId="13" fillId="2" borderId="0" xfId="0" applyNumberFormat="1" applyFont="1" applyFill="1"/>
    <xf numFmtId="0" fontId="14" fillId="2" borderId="0" xfId="0" applyFont="1" applyFill="1" applyAlignment="1"/>
    <xf numFmtId="0" fontId="14" fillId="2" borderId="1" xfId="0" applyFont="1" applyFill="1" applyBorder="1"/>
    <xf numFmtId="0" fontId="2" fillId="2" borderId="0" xfId="0" applyFont="1" applyFill="1" applyAlignment="1"/>
    <xf numFmtId="3" fontId="2" fillId="2" borderId="0" xfId="0" applyNumberFormat="1" applyFont="1" applyFill="1"/>
    <xf numFmtId="165" fontId="2" fillId="2" borderId="0" xfId="0" applyNumberFormat="1" applyFont="1" applyFill="1"/>
    <xf numFmtId="0" fontId="2" fillId="2" borderId="1" xfId="0" applyFont="1" applyFill="1" applyBorder="1" applyAlignment="1"/>
    <xf numFmtId="164" fontId="2" fillId="2" borderId="1" xfId="0" applyNumberFormat="1" applyFont="1" applyFill="1" applyBorder="1"/>
    <xf numFmtId="0" fontId="9" fillId="2" borderId="0" xfId="0" applyFont="1" applyFill="1" applyAlignment="1">
      <alignment horizontal="left" vertical="center"/>
    </xf>
    <xf numFmtId="0" fontId="15" fillId="2" borderId="1" xfId="0" applyFont="1" applyFill="1" applyBorder="1"/>
    <xf numFmtId="0" fontId="16" fillId="2" borderId="0" xfId="0" applyFont="1" applyFill="1"/>
    <xf numFmtId="0" fontId="8" fillId="2" borderId="1" xfId="0" applyFont="1" applyFill="1" applyBorder="1"/>
    <xf numFmtId="3" fontId="16" fillId="2" borderId="0" xfId="0" applyNumberFormat="1" applyFont="1" applyFill="1"/>
    <xf numFmtId="0" fontId="17" fillId="2" borderId="0" xfId="0" applyFont="1" applyFill="1"/>
    <xf numFmtId="0" fontId="18" fillId="2" borderId="1" xfId="0" applyFont="1" applyFill="1" applyBorder="1"/>
    <xf numFmtId="0" fontId="18" fillId="2" borderId="1" xfId="0" applyFont="1" applyFill="1" applyBorder="1" applyAlignment="1">
      <alignment wrapText="1"/>
    </xf>
    <xf numFmtId="3" fontId="18" fillId="2" borderId="1" xfId="0" applyNumberFormat="1" applyFont="1" applyFill="1" applyBorder="1" applyAlignment="1">
      <alignment wrapText="1"/>
    </xf>
    <xf numFmtId="0" fontId="18" fillId="2" borderId="0" xfId="0" applyFont="1" applyFill="1"/>
    <xf numFmtId="3" fontId="17" fillId="2" borderId="0" xfId="0" applyNumberFormat="1" applyFont="1" applyFill="1"/>
    <xf numFmtId="3" fontId="17" fillId="2" borderId="1" xfId="0" applyNumberFormat="1" applyFont="1" applyFill="1" applyBorder="1"/>
    <xf numFmtId="164" fontId="17" fillId="2" borderId="1" xfId="0" applyNumberFormat="1" applyFont="1" applyFill="1" applyBorder="1"/>
    <xf numFmtId="165" fontId="17" fillId="2" borderId="1" xfId="0" applyNumberFormat="1" applyFont="1" applyFill="1" applyBorder="1"/>
    <xf numFmtId="165" fontId="2" fillId="2" borderId="1" xfId="0" applyNumberFormat="1" applyFont="1" applyFill="1" applyBorder="1"/>
    <xf numFmtId="0" fontId="9" fillId="2" borderId="0" xfId="0" applyFont="1" applyFill="1"/>
    <xf numFmtId="0" fontId="14" fillId="2" borderId="0" xfId="0" applyFont="1" applyFill="1"/>
    <xf numFmtId="3" fontId="14" fillId="2" borderId="1" xfId="0" applyNumberFormat="1" applyFont="1" applyFill="1" applyBorder="1"/>
    <xf numFmtId="164" fontId="14" fillId="2" borderId="1" xfId="0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164" fontId="1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164" fontId="7" fillId="2" borderId="0" xfId="0" applyNumberFormat="1" applyFont="1" applyFill="1" applyBorder="1"/>
    <xf numFmtId="0" fontId="2" fillId="2" borderId="0" xfId="0" applyFont="1" applyFill="1" applyBorder="1"/>
    <xf numFmtId="0" fontId="14" fillId="2" borderId="1" xfId="0" applyFont="1" applyFill="1" applyBorder="1" applyAlignment="1">
      <alignment wrapText="1"/>
    </xf>
    <xf numFmtId="0" fontId="14" fillId="2" borderId="0" xfId="0" applyFont="1" applyFill="1" applyBorder="1"/>
    <xf numFmtId="164" fontId="2" fillId="2" borderId="0" xfId="0" applyNumberFormat="1" applyFont="1" applyFill="1" applyBorder="1"/>
    <xf numFmtId="0" fontId="14" fillId="2" borderId="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14" fillId="2" borderId="2" xfId="0" applyFont="1" applyFill="1" applyBorder="1" applyAlignment="1">
      <alignment wrapText="1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/>
    <xf numFmtId="0" fontId="14" fillId="2" borderId="4" xfId="0" applyFont="1" applyFill="1" applyBorder="1" applyAlignment="1">
      <alignment vertical="center"/>
    </xf>
    <xf numFmtId="0" fontId="14" fillId="2" borderId="1" xfId="0" applyFont="1" applyFill="1" applyBorder="1" applyAlignment="1"/>
    <xf numFmtId="0" fontId="2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/>
    </xf>
    <xf numFmtId="0" fontId="2" fillId="2" borderId="0" xfId="0" applyFont="1" applyFill="1" applyAlignment="1">
      <alignment wrapText="1"/>
    </xf>
    <xf numFmtId="0" fontId="14" fillId="2" borderId="2" xfId="0" applyFont="1" applyFill="1" applyBorder="1"/>
    <xf numFmtId="164" fontId="14" fillId="2" borderId="2" xfId="0" applyNumberFormat="1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wrapText="1"/>
    </xf>
    <xf numFmtId="164" fontId="2" fillId="2" borderId="3" xfId="0" applyNumberFormat="1" applyFont="1" applyFill="1" applyBorder="1"/>
    <xf numFmtId="0" fontId="13" fillId="2" borderId="0" xfId="0" applyFont="1" applyFill="1" applyBorder="1"/>
    <xf numFmtId="0" fontId="9" fillId="2" borderId="0" xfId="0" applyFont="1" applyFill="1" applyBorder="1"/>
    <xf numFmtId="165" fontId="7" fillId="2" borderId="0" xfId="0" applyNumberFormat="1" applyFont="1" applyFill="1" applyBorder="1"/>
    <xf numFmtId="0" fontId="14" fillId="2" borderId="1" xfId="0" applyFont="1" applyFill="1" applyBorder="1" applyAlignment="1">
      <alignment horizontal="right" wrapText="1"/>
    </xf>
    <xf numFmtId="49" fontId="2" fillId="2" borderId="0" xfId="0" applyNumberFormat="1" applyFont="1" applyFill="1"/>
    <xf numFmtId="0" fontId="10" fillId="2" borderId="0" xfId="0" applyFont="1" applyFill="1" applyBorder="1"/>
    <xf numFmtId="0" fontId="24" fillId="2" borderId="1" xfId="0" applyFont="1" applyFill="1" applyBorder="1" applyAlignment="1">
      <alignment horizontal="left" wrapText="1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top"/>
    </xf>
    <xf numFmtId="0" fontId="25" fillId="2" borderId="1" xfId="0" applyFont="1" applyFill="1" applyBorder="1" applyAlignment="1">
      <alignment horizontal="right" vertical="center" wrapText="1"/>
    </xf>
    <xf numFmtId="0" fontId="17" fillId="2" borderId="0" xfId="0" applyFont="1" applyFill="1" applyBorder="1"/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/>
    <xf numFmtId="17" fontId="17" fillId="2" borderId="0" xfId="0" applyNumberFormat="1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/>
    <xf numFmtId="0" fontId="17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right"/>
    </xf>
    <xf numFmtId="0" fontId="0" fillId="2" borderId="1" xfId="0" applyFill="1" applyBorder="1"/>
    <xf numFmtId="0" fontId="14" fillId="2" borderId="0" xfId="0" applyFont="1" applyFill="1" applyBorder="1" applyAlignment="1">
      <alignment horizontal="center"/>
    </xf>
    <xf numFmtId="0" fontId="7" fillId="2" borderId="0" xfId="0" applyFont="1" applyFill="1"/>
    <xf numFmtId="3" fontId="2" fillId="2" borderId="0" xfId="0" applyNumberFormat="1" applyFont="1" applyFill="1" applyBorder="1"/>
    <xf numFmtId="0" fontId="14" fillId="2" borderId="1" xfId="0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4" fontId="7" fillId="2" borderId="0" xfId="0" applyNumberFormat="1" applyFont="1" applyFill="1"/>
    <xf numFmtId="164" fontId="9" fillId="2" borderId="0" xfId="0" applyNumberFormat="1" applyFont="1" applyFill="1"/>
    <xf numFmtId="0" fontId="20" fillId="2" borderId="0" xfId="0" applyFont="1" applyFill="1"/>
    <xf numFmtId="0" fontId="26" fillId="2" borderId="1" xfId="0" applyFont="1" applyFill="1" applyBorder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2" borderId="1" xfId="0" applyFont="1" applyFill="1" applyBorder="1"/>
    <xf numFmtId="164" fontId="1" fillId="2" borderId="1" xfId="0" applyNumberFormat="1" applyFont="1" applyFill="1" applyBorder="1"/>
    <xf numFmtId="3" fontId="1" fillId="2" borderId="1" xfId="0" applyNumberFormat="1" applyFont="1" applyFill="1" applyBorder="1"/>
    <xf numFmtId="3" fontId="2" fillId="2" borderId="1" xfId="4" applyNumberFormat="1" applyFont="1" applyFill="1" applyBorder="1"/>
    <xf numFmtId="0" fontId="1" fillId="2" borderId="0" xfId="0" applyFont="1" applyFill="1" applyBorder="1"/>
    <xf numFmtId="3" fontId="14" fillId="2" borderId="1" xfId="0" applyNumberFormat="1" applyFont="1" applyFill="1" applyBorder="1" applyAlignment="1"/>
    <xf numFmtId="165" fontId="17" fillId="2" borderId="0" xfId="0" applyNumberFormat="1" applyFont="1" applyFill="1" applyBorder="1"/>
    <xf numFmtId="164" fontId="17" fillId="2" borderId="0" xfId="0" applyNumberFormat="1" applyFont="1" applyFill="1"/>
    <xf numFmtId="3" fontId="17" fillId="2" borderId="0" xfId="0" applyNumberFormat="1" applyFont="1" applyFill="1" applyBorder="1" applyAlignment="1">
      <alignment horizontal="right"/>
    </xf>
    <xf numFmtId="165" fontId="17" fillId="2" borderId="0" xfId="0" applyNumberFormat="1" applyFont="1" applyFill="1" applyBorder="1" applyAlignment="1">
      <alignment horizontal="right"/>
    </xf>
    <xf numFmtId="3" fontId="17" fillId="2" borderId="0" xfId="0" applyNumberFormat="1" applyFont="1" applyFill="1" applyAlignment="1">
      <alignment horizontal="right"/>
    </xf>
    <xf numFmtId="164" fontId="17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3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4" fontId="2" fillId="2" borderId="1" xfId="0" applyNumberFormat="1" applyFont="1" applyFill="1" applyBorder="1"/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 wrapText="1"/>
    </xf>
    <xf numFmtId="164" fontId="14" fillId="2" borderId="0" xfId="0" applyNumberFormat="1" applyFont="1" applyFill="1" applyBorder="1" applyAlignment="1">
      <alignment horizontal="right" wrapText="1"/>
    </xf>
    <xf numFmtId="0" fontId="18" fillId="2" borderId="2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31" fillId="2" borderId="0" xfId="0" applyFont="1" applyFill="1"/>
    <xf numFmtId="0" fontId="0" fillId="8" borderId="0" xfId="0" applyFill="1"/>
    <xf numFmtId="0" fontId="1" fillId="8" borderId="0" xfId="0" applyFont="1" applyFill="1"/>
    <xf numFmtId="0" fontId="7" fillId="8" borderId="0" xfId="0" applyFont="1" applyFill="1"/>
    <xf numFmtId="0" fontId="13" fillId="8" borderId="0" xfId="0" applyFont="1" applyFill="1"/>
    <xf numFmtId="0" fontId="13" fillId="8" borderId="0" xfId="0" applyFont="1" applyFill="1" applyBorder="1"/>
    <xf numFmtId="0" fontId="31" fillId="2" borderId="0" xfId="0" applyFont="1" applyFill="1" applyAlignment="1"/>
    <xf numFmtId="0" fontId="31" fillId="8" borderId="0" xfId="0" applyFont="1" applyFill="1" applyAlignment="1"/>
    <xf numFmtId="0" fontId="0" fillId="8" borderId="0" xfId="0" applyFill="1" applyBorder="1"/>
    <xf numFmtId="0" fontId="2" fillId="8" borderId="0" xfId="0" applyFont="1" applyFill="1"/>
    <xf numFmtId="164" fontId="13" fillId="8" borderId="0" xfId="0" applyNumberFormat="1" applyFont="1" applyFill="1"/>
    <xf numFmtId="0" fontId="11" fillId="8" borderId="0" xfId="0" applyFont="1" applyFill="1"/>
    <xf numFmtId="0" fontId="7" fillId="8" borderId="0" xfId="0" applyFont="1" applyFill="1" applyBorder="1"/>
    <xf numFmtId="0" fontId="28" fillId="2" borderId="0" xfId="0" applyFont="1" applyFill="1"/>
    <xf numFmtId="0" fontId="13" fillId="8" borderId="0" xfId="0" applyFont="1" applyFill="1" applyAlignment="1"/>
    <xf numFmtId="0" fontId="0" fillId="8" borderId="0" xfId="0" applyFont="1" applyFill="1"/>
    <xf numFmtId="0" fontId="7" fillId="2" borderId="0" xfId="0" applyFont="1" applyFill="1"/>
    <xf numFmtId="0" fontId="4" fillId="2" borderId="0" xfId="0" applyFont="1" applyFill="1"/>
    <xf numFmtId="0" fontId="0" fillId="8" borderId="0" xfId="0" applyNumberFormat="1" applyFill="1"/>
    <xf numFmtId="17" fontId="1" fillId="8" borderId="0" xfId="0" applyNumberFormat="1" applyFont="1" applyFill="1"/>
    <xf numFmtId="0" fontId="1" fillId="8" borderId="0" xfId="0" applyFont="1" applyFill="1" applyBorder="1"/>
    <xf numFmtId="164" fontId="7" fillId="8" borderId="0" xfId="0" applyNumberFormat="1" applyFont="1" applyFill="1"/>
    <xf numFmtId="0" fontId="23" fillId="8" borderId="0" xfId="0" applyFont="1" applyFill="1"/>
    <xf numFmtId="3" fontId="13" fillId="8" borderId="0" xfId="0" applyNumberFormat="1" applyFont="1" applyFill="1"/>
    <xf numFmtId="1" fontId="7" fillId="8" borderId="0" xfId="0" applyNumberFormat="1" applyFont="1" applyFill="1"/>
    <xf numFmtId="0" fontId="30" fillId="2" borderId="0" xfId="0" applyFont="1" applyFill="1"/>
    <xf numFmtId="0" fontId="31" fillId="2" borderId="0" xfId="0" applyFont="1" applyFill="1"/>
    <xf numFmtId="0" fontId="31" fillId="2" borderId="0" xfId="0" applyFont="1" applyFill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20" fillId="2" borderId="4" xfId="0" applyFont="1" applyFill="1" applyBorder="1" applyAlignment="1">
      <alignment horizontal="left" vertical="center" wrapText="1"/>
    </xf>
    <xf numFmtId="0" fontId="7" fillId="2" borderId="0" xfId="0" applyFont="1" applyFill="1"/>
    <xf numFmtId="0" fontId="14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wrapText="1"/>
    </xf>
    <xf numFmtId="0" fontId="20" fillId="2" borderId="0" xfId="0" applyFont="1" applyFill="1" applyAlignment="1">
      <alignment vertical="center" wrapText="1"/>
    </xf>
    <xf numFmtId="0" fontId="9" fillId="2" borderId="0" xfId="0" applyFont="1" applyFill="1" applyAlignment="1">
      <alignment wrapText="1"/>
    </xf>
    <xf numFmtId="0" fontId="1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0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</cellXfs>
  <cellStyles count="5">
    <cellStyle name="Comma" xfId="4" builtinId="3"/>
    <cellStyle name="Hyperlink" xfId="3" builtinId="8"/>
    <cellStyle name="Normal" xfId="0" builtinId="0"/>
    <cellStyle name="Normal_Sheet1" xfId="1"/>
    <cellStyle name="Normal_Sheet1 2" xfId="2"/>
  </cellStyles>
  <dxfs count="0"/>
  <tableStyles count="0" defaultTableStyle="TableStyleMedium2" defaultPivotStyle="PivotStyleLight16"/>
  <colors>
    <mruColors>
      <color rgb="FFB1EBFC"/>
      <color rgb="FF32B4DC"/>
      <color rgb="FF297D96"/>
      <color rgb="FF418899"/>
      <color rgb="FF70B2C2"/>
      <color rgb="FF1F5F73"/>
      <color rgb="FF86BFCC"/>
      <color rgb="FF7863B0"/>
      <color rgb="FFA1C7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2</xdr:col>
      <xdr:colOff>1114424</xdr:colOff>
      <xdr:row>0</xdr:row>
      <xdr:rowOff>771525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3190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3" sqref="A3"/>
    </sheetView>
  </sheetViews>
  <sheetFormatPr defaultColWidth="0.85546875" defaultRowHeight="23.25" customHeight="1" x14ac:dyDescent="0.2"/>
  <cols>
    <col min="1" max="1" width="9.28515625" style="12" customWidth="1"/>
    <col min="2" max="2" width="22.140625" style="12" customWidth="1"/>
    <col min="3" max="3" width="135.85546875" style="12" customWidth="1"/>
    <col min="4" max="4" width="14.5703125" style="12" customWidth="1"/>
    <col min="5" max="5" width="3.85546875" style="12" customWidth="1"/>
    <col min="6" max="255" width="9.140625" style="12" customWidth="1"/>
    <col min="256" max="16384" width="0.85546875" style="12"/>
  </cols>
  <sheetData>
    <row r="1" spans="1:5" s="8" customFormat="1" ht="71.25" customHeight="1" x14ac:dyDescent="0.2">
      <c r="A1" s="6"/>
      <c r="B1" s="6"/>
      <c r="C1" s="7"/>
      <c r="D1" s="6"/>
      <c r="E1" s="15"/>
    </row>
    <row r="2" spans="1:5" s="8" customFormat="1" ht="15.75" customHeight="1" x14ac:dyDescent="0.2">
      <c r="A2" s="9"/>
      <c r="B2" s="9"/>
      <c r="C2" s="9"/>
      <c r="D2" s="9"/>
      <c r="E2" s="15"/>
    </row>
    <row r="3" spans="1:5" ht="15.75" customHeight="1" thickBot="1" x14ac:dyDescent="0.3">
      <c r="A3" s="20" t="s">
        <v>53</v>
      </c>
      <c r="B3" s="10"/>
      <c r="C3" s="10"/>
      <c r="D3" s="27"/>
      <c r="E3" s="15"/>
    </row>
    <row r="4" spans="1:5" ht="15.75" customHeight="1" x14ac:dyDescent="0.3">
      <c r="A4" s="179" t="s">
        <v>185</v>
      </c>
      <c r="B4" s="179"/>
      <c r="C4" s="179"/>
      <c r="D4" s="179"/>
      <c r="E4" s="15"/>
    </row>
    <row r="5" spans="1:5" ht="15.75" customHeight="1" x14ac:dyDescent="0.25">
      <c r="A5" s="180" t="s">
        <v>186</v>
      </c>
      <c r="B5" s="180"/>
      <c r="C5" s="180"/>
      <c r="D5" s="180"/>
      <c r="E5" s="15"/>
    </row>
    <row r="6" spans="1:5" ht="15.75" customHeight="1" x14ac:dyDescent="0.25">
      <c r="A6" s="180" t="s">
        <v>188</v>
      </c>
      <c r="B6" s="180"/>
      <c r="C6" s="180"/>
      <c r="D6" s="180"/>
      <c r="E6" s="15"/>
    </row>
    <row r="7" spans="1:5" ht="15.75" customHeight="1" x14ac:dyDescent="0.25">
      <c r="A7" s="154"/>
      <c r="B7" s="154"/>
      <c r="C7" s="154"/>
      <c r="D7" s="154"/>
      <c r="E7" s="15"/>
    </row>
    <row r="8" spans="1:5" ht="15" x14ac:dyDescent="0.25">
      <c r="A8" s="18" t="s">
        <v>71</v>
      </c>
      <c r="B8" s="23" t="str">
        <f>'Table 1'!A3</f>
        <v>Table 1: Prevalence of RHD, by Indigenous status and state and territory, 31 December 2017</v>
      </c>
      <c r="C8" s="23"/>
      <c r="D8" s="11"/>
      <c r="E8" s="15"/>
    </row>
    <row r="9" spans="1:5" ht="15" x14ac:dyDescent="0.25">
      <c r="A9" s="18" t="s">
        <v>72</v>
      </c>
      <c r="B9" s="24" t="str">
        <f>'Table 2'!A3</f>
        <v>Table 2: Prevalence of RHD, by age group and sex, 31 December 2017</v>
      </c>
      <c r="C9" s="25"/>
      <c r="D9" s="13"/>
      <c r="E9" s="15"/>
    </row>
    <row r="10" spans="1:5" s="16" customFormat="1" ht="15.75" customHeight="1" x14ac:dyDescent="0.25">
      <c r="A10" s="18" t="s">
        <v>73</v>
      </c>
      <c r="B10" s="24" t="str">
        <f>'Table 3'!A3</f>
        <v>Table 3: Severity (priority level) among all people living with RHD, by state and territory, 31 December 2017</v>
      </c>
      <c r="C10" s="25"/>
      <c r="D10" s="13"/>
      <c r="E10" s="15"/>
    </row>
    <row r="11" spans="1:5" s="16" customFormat="1" ht="15.75" customHeight="1" x14ac:dyDescent="0.25">
      <c r="A11" s="18" t="s">
        <v>74</v>
      </c>
      <c r="B11" s="24" t="str">
        <f>'Table 4'!A3</f>
        <v>Table 4: Severity (priority level) among all people living with RHD, by age, 31 December 2017</v>
      </c>
      <c r="C11" s="25"/>
      <c r="D11" s="13"/>
      <c r="E11" s="15"/>
    </row>
    <row r="12" spans="1:5" s="16" customFormat="1" ht="15.75" customHeight="1" x14ac:dyDescent="0.25">
      <c r="A12" s="18" t="s">
        <v>75</v>
      </c>
      <c r="B12" s="24" t="str">
        <f>'Table 5'!A3</f>
        <v>Table 5: Number and proportion of new RHD diagnoses among Indigenous Australians where  prior ARF was or was not recorded, by age, 2013–2017</v>
      </c>
      <c r="C12" s="25"/>
      <c r="D12" s="13"/>
      <c r="E12" s="15"/>
    </row>
    <row r="13" spans="1:5" s="16" customFormat="1" ht="15.75" customHeight="1" x14ac:dyDescent="0.2">
      <c r="A13" s="18" t="s">
        <v>76</v>
      </c>
      <c r="B13" s="26" t="str">
        <f>'Table 6'!A3</f>
        <v>Table 6: Number and proportion of new RHD diagnoses among Indigenous Australians where  prior ARF was not recorded, by age and sex, 2013–2017</v>
      </c>
      <c r="C13" s="26"/>
      <c r="D13" s="15"/>
      <c r="E13" s="15"/>
    </row>
    <row r="14" spans="1:5" s="16" customFormat="1" ht="15.75" customHeight="1" x14ac:dyDescent="0.2">
      <c r="A14" s="18" t="s">
        <v>77</v>
      </c>
      <c r="B14" s="26" t="str">
        <f>'Table 7'!A3</f>
        <v>Table 7: Number and rate of new diagnoses of rheumatic heart disease among Indigenous Australians, by state and territories, 2010 to 2017</v>
      </c>
      <c r="C14" s="26"/>
      <c r="D14" s="15"/>
      <c r="E14" s="15"/>
    </row>
    <row r="15" spans="1:5" s="16" customFormat="1" ht="15.75" customHeight="1" x14ac:dyDescent="0.2">
      <c r="A15" s="18" t="s">
        <v>78</v>
      </c>
      <c r="B15" s="26" t="str">
        <f>'Table 8'!A3</f>
        <v>Table 8: Number and rate of new RHD diagnoses among all Australians, by state and territory, 2013–2017</v>
      </c>
      <c r="C15" s="26"/>
      <c r="D15" s="15"/>
      <c r="E15" s="15"/>
    </row>
    <row r="16" spans="1:5" s="16" customFormat="1" ht="15.75" customHeight="1" x14ac:dyDescent="0.2">
      <c r="A16" s="18" t="s">
        <v>79</v>
      </c>
      <c r="B16" s="26" t="str">
        <f>'Table 9'!A3</f>
        <v xml:space="preserve">Table 9: Number and rate of new RHD diagnoses, by Indigenous status, 2013–2017 </v>
      </c>
      <c r="C16" s="26"/>
      <c r="D16" s="15"/>
      <c r="E16" s="15"/>
    </row>
    <row r="17" spans="1:5" s="16" customFormat="1" ht="15.75" customHeight="1" x14ac:dyDescent="0.2">
      <c r="A17" s="19" t="s">
        <v>92</v>
      </c>
      <c r="B17" s="26" t="str">
        <f>'Table 10'!A3</f>
        <v>Table 10: Number and rate of new RHD diagnoses among Indigenous Australians, by state and territory, 2013–2017</v>
      </c>
      <c r="C17" s="26"/>
      <c r="D17" s="15"/>
      <c r="E17" s="15"/>
    </row>
    <row r="18" spans="1:5" s="16" customFormat="1" ht="15.75" customHeight="1" x14ac:dyDescent="0.2">
      <c r="A18" s="19" t="s">
        <v>93</v>
      </c>
      <c r="B18" s="26" t="str">
        <f>'Table 11'!A3</f>
        <v>Table 11: Number and rate of RHD diagnoses among Indigenous Australians, by age group and sex, 2013–2017</v>
      </c>
      <c r="C18" s="26"/>
      <c r="D18" s="15"/>
      <c r="E18" s="15"/>
    </row>
    <row r="19" spans="1:5" ht="15.75" customHeight="1" x14ac:dyDescent="0.2">
      <c r="A19" s="22" t="s">
        <v>103</v>
      </c>
      <c r="B19" s="26" t="str">
        <f>'Table 12'!A3</f>
        <v>Table 12: Number and rate of RHD diagnoses among Indigenous Australians by state and territory regions of management, 2013–2017</v>
      </c>
      <c r="C19" s="26"/>
      <c r="D19" s="15"/>
      <c r="E19" s="15"/>
    </row>
    <row r="20" spans="1:5" ht="15.75" customHeight="1" x14ac:dyDescent="0.2">
      <c r="A20" s="22" t="s">
        <v>104</v>
      </c>
      <c r="B20" s="26" t="str">
        <f>'Table 13'!A3</f>
        <v xml:space="preserve">Table 13: Severity status (priority level) of new RHD diagnoses among Indigenous Australians, by age at 31 December 2017, 2013–2017  </v>
      </c>
      <c r="C20" s="26"/>
      <c r="D20" s="15"/>
      <c r="E20" s="15"/>
    </row>
    <row r="21" spans="1:5" ht="15.75" customHeight="1" x14ac:dyDescent="0.2">
      <c r="A21" s="22" t="s">
        <v>105</v>
      </c>
      <c r="B21" s="26" t="str">
        <f>'Table 14'!A3</f>
        <v xml:space="preserve">Table 14: Severity status (priority level) at diagnosis among Indigenous Australians newly diagnosed with RHD, 2013–2017 </v>
      </c>
      <c r="C21" s="26"/>
      <c r="D21" s="15"/>
      <c r="E21" s="15"/>
    </row>
    <row r="22" spans="1:5" ht="15.75" customHeight="1" x14ac:dyDescent="0.2">
      <c r="A22" s="22" t="s">
        <v>113</v>
      </c>
      <c r="B22" s="26" t="str">
        <f>'Table 15'!A3</f>
        <v xml:space="preserve">Table 15: Severity (priority level) at diagnosis among Indigenous Australians newly diagnosed with RHD, by state and territory, 2013–2017 </v>
      </c>
      <c r="C22" s="26"/>
      <c r="D22" s="15"/>
      <c r="E22" s="15"/>
    </row>
    <row r="23" spans="1:5" ht="15.75" customHeight="1" x14ac:dyDescent="0.2">
      <c r="A23" s="22" t="s">
        <v>114</v>
      </c>
      <c r="B23" s="26" t="str">
        <f>'Table 16'!A3</f>
        <v xml:space="preserve">Table 16: Proportion of Indigenous Australians with severe RHD at diagnosis, by age group, 2013–2017 </v>
      </c>
      <c r="C23" s="26"/>
      <c r="D23" s="15"/>
      <c r="E23" s="15"/>
    </row>
    <row r="24" spans="1:5" ht="15.75" customHeight="1" x14ac:dyDescent="0.2">
      <c r="A24" s="22" t="s">
        <v>115</v>
      </c>
      <c r="B24" s="26" t="str">
        <f>'Table 17'!A3</f>
        <v xml:space="preserve">Table 17: Proportion of Indigenous Australians with severe RHD at diagnosis, by sex, 2013–2017 </v>
      </c>
      <c r="C24" s="26"/>
      <c r="D24" s="15"/>
      <c r="E24" s="15"/>
    </row>
    <row r="25" spans="1:5" ht="15.75" customHeight="1" x14ac:dyDescent="0.2">
      <c r="A25" s="22" t="s">
        <v>116</v>
      </c>
      <c r="B25" s="15" t="str">
        <f>'Table 18'!A3</f>
        <v>Table 18: RHD surgeries, by Indigenous status and age group, 2013–2017</v>
      </c>
      <c r="C25" s="15"/>
      <c r="D25" s="15"/>
      <c r="E25" s="15"/>
    </row>
    <row r="26" spans="1:5" ht="12.75" x14ac:dyDescent="0.2">
      <c r="A26" s="22" t="s">
        <v>134</v>
      </c>
      <c r="B26" s="15" t="str">
        <f>'Table 19'!A3</f>
        <v>Table 19: RHD surgeries among Indigenous Australians, by sex and age group, 2013–2017</v>
      </c>
      <c r="C26" s="15"/>
      <c r="D26" s="15"/>
      <c r="E26" s="15"/>
    </row>
    <row r="27" spans="1:5" ht="12.75" x14ac:dyDescent="0.2">
      <c r="A27" s="22" t="s">
        <v>135</v>
      </c>
      <c r="B27" s="15" t="str">
        <f>'Table 20'!A3</f>
        <v>Table 20: Surgical procedures by surgery type and affected valve among Indigenous Australians, 2013–2017</v>
      </c>
      <c r="C27" s="15"/>
      <c r="D27" s="15"/>
      <c r="E27" s="15"/>
    </row>
    <row r="28" spans="1:5" ht="12.75" x14ac:dyDescent="0.2">
      <c r="A28" s="22" t="s">
        <v>141</v>
      </c>
      <c r="B28" s="15" t="str">
        <f>'Table 21'!A3</f>
        <v>Table 21: Number and rate of deaths among Indigenous Australians with an RHD diagnosis, by year of death and state and territory, 2013–2017</v>
      </c>
      <c r="C28" s="15"/>
      <c r="D28" s="15"/>
      <c r="E28" s="15"/>
    </row>
  </sheetData>
  <mergeCells count="3">
    <mergeCell ref="A4:D4"/>
    <mergeCell ref="A5:D5"/>
    <mergeCell ref="A6:D6"/>
  </mergeCells>
  <hyperlinks>
    <hyperlink ref="A8" location="'Table 1'!A1" display="Table 1"/>
    <hyperlink ref="A9" location="'Table 2'!A1" display="Table 2"/>
    <hyperlink ref="A10" location="'Table 3'!A1" display="Table 3"/>
    <hyperlink ref="A11" location="'Table 4'!A1" display="Table 4"/>
    <hyperlink ref="A12" location="'Table 5'!A1" display="Table 5"/>
    <hyperlink ref="A13" location="'Table 6'!A1" display="Table 6"/>
    <hyperlink ref="A14" location="'table 7'!A1" display="Table 7"/>
    <hyperlink ref="A15" location="'Table 8'!A1" display="Table 8"/>
    <hyperlink ref="A16" location="'Table 9'!A1" display="Table 9"/>
    <hyperlink ref="A17" location="'Table 10'!A1" display="Table 10 "/>
    <hyperlink ref="A18" location="'Table 11'!A1" display="Table 11"/>
    <hyperlink ref="A19" location="'Table 12'!A1" display="Table 12"/>
    <hyperlink ref="A20" location="'Table 13'!A1" display="Table 13"/>
    <hyperlink ref="A21" location="'Table 14'!A1" display="Table 14"/>
    <hyperlink ref="A22" location="'Table 15'!A1" display="Table 15"/>
    <hyperlink ref="A23" location="'Table 16'!A1" display="Table 16"/>
    <hyperlink ref="A24" location="'Table 17'!A1" display="Table 17"/>
    <hyperlink ref="A25" location="'Table 18'!A1" display="Table 18"/>
    <hyperlink ref="A26" location="'Table 19'!A1" display="Table 19"/>
    <hyperlink ref="A27" location="'Table 20'!A1" display="Table 20"/>
    <hyperlink ref="A28" location="'Table 21'!A1" display="Table 2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K24" sqref="K24"/>
    </sheetView>
  </sheetViews>
  <sheetFormatPr defaultRowHeight="15" x14ac:dyDescent="0.25"/>
  <cols>
    <col min="1" max="1" width="8.140625" style="155" customWidth="1"/>
    <col min="2" max="11" width="9.140625" style="155"/>
    <col min="12" max="12" width="4" style="155" customWidth="1"/>
    <col min="13" max="16384" width="9.140625" style="155"/>
  </cols>
  <sheetData>
    <row r="1" spans="1:12" s="157" customFormat="1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s="157" customFormat="1" ht="12.75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15.75" thickBot="1" x14ac:dyDescent="0.3">
      <c r="A3" s="30" t="s">
        <v>142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"/>
    </row>
    <row r="4" spans="1:12" ht="15.75" thickBot="1" x14ac:dyDescent="0.3">
      <c r="A4" s="71"/>
      <c r="B4" s="184" t="s">
        <v>8</v>
      </c>
      <c r="C4" s="184"/>
      <c r="D4" s="184" t="s">
        <v>5</v>
      </c>
      <c r="E4" s="184"/>
      <c r="F4" s="184" t="s">
        <v>6</v>
      </c>
      <c r="G4" s="184"/>
      <c r="H4" s="184" t="s">
        <v>7</v>
      </c>
      <c r="I4" s="184"/>
      <c r="J4" s="184" t="s">
        <v>1</v>
      </c>
      <c r="K4" s="184"/>
      <c r="L4" s="171"/>
    </row>
    <row r="5" spans="1:12" ht="24" thickBot="1" x14ac:dyDescent="0.3">
      <c r="A5" s="38" t="s">
        <v>83</v>
      </c>
      <c r="B5" s="38" t="s">
        <v>9</v>
      </c>
      <c r="C5" s="72" t="s">
        <v>4</v>
      </c>
      <c r="D5" s="38" t="s">
        <v>9</v>
      </c>
      <c r="E5" s="72" t="s">
        <v>4</v>
      </c>
      <c r="F5" s="38" t="s">
        <v>9</v>
      </c>
      <c r="G5" s="72" t="s">
        <v>4</v>
      </c>
      <c r="H5" s="38" t="s">
        <v>9</v>
      </c>
      <c r="I5" s="72" t="s">
        <v>4</v>
      </c>
      <c r="J5" s="38" t="s">
        <v>9</v>
      </c>
      <c r="K5" s="72" t="s">
        <v>4</v>
      </c>
      <c r="L5" s="171"/>
    </row>
    <row r="6" spans="1:12" x14ac:dyDescent="0.25">
      <c r="A6" s="73">
        <v>2013</v>
      </c>
      <c r="B6" s="71">
        <v>103</v>
      </c>
      <c r="C6" s="74">
        <v>2.2137093515999999</v>
      </c>
      <c r="D6" s="71">
        <v>47</v>
      </c>
      <c r="E6" s="74">
        <v>1.8898696553000001</v>
      </c>
      <c r="F6" s="71">
        <v>17</v>
      </c>
      <c r="G6" s="74">
        <v>1.017057855</v>
      </c>
      <c r="H6" s="71">
        <v>79</v>
      </c>
      <c r="I6" s="74">
        <v>32.682172082000001</v>
      </c>
      <c r="J6" s="40">
        <v>246</v>
      </c>
      <c r="K6" s="4">
        <v>2.7173378748959736</v>
      </c>
      <c r="L6" s="171"/>
    </row>
    <row r="7" spans="1:12" x14ac:dyDescent="0.25">
      <c r="A7" s="73">
        <v>2014</v>
      </c>
      <c r="B7" s="71">
        <v>118</v>
      </c>
      <c r="C7" s="74">
        <v>2.5001838058999999</v>
      </c>
      <c r="D7" s="71">
        <v>29</v>
      </c>
      <c r="E7" s="74">
        <v>1.1518870293000001</v>
      </c>
      <c r="F7" s="71">
        <v>20</v>
      </c>
      <c r="G7" s="74">
        <v>1.1855751077000001</v>
      </c>
      <c r="H7" s="71">
        <v>97</v>
      </c>
      <c r="I7" s="74">
        <v>39.935115729000003</v>
      </c>
      <c r="J7" s="5">
        <v>264</v>
      </c>
      <c r="K7" s="4">
        <v>2.8798638609811174</v>
      </c>
      <c r="L7" s="171"/>
    </row>
    <row r="8" spans="1:12" x14ac:dyDescent="0.25">
      <c r="A8" s="73">
        <v>2015</v>
      </c>
      <c r="B8" s="71">
        <v>100</v>
      </c>
      <c r="C8" s="74">
        <v>2.0930608336000001</v>
      </c>
      <c r="D8" s="71">
        <v>32</v>
      </c>
      <c r="E8" s="74">
        <v>1.2595092952</v>
      </c>
      <c r="F8" s="71">
        <v>15</v>
      </c>
      <c r="G8" s="74">
        <v>0.88200636460000004</v>
      </c>
      <c r="H8" s="71">
        <v>91</v>
      </c>
      <c r="I8" s="74">
        <v>37.189609795000003</v>
      </c>
      <c r="J8" s="5">
        <v>238</v>
      </c>
      <c r="K8" s="4">
        <v>2.5691611710366158</v>
      </c>
      <c r="L8" s="171"/>
    </row>
    <row r="9" spans="1:12" x14ac:dyDescent="0.25">
      <c r="A9" s="73">
        <v>2016</v>
      </c>
      <c r="B9" s="71">
        <v>107</v>
      </c>
      <c r="C9" s="74">
        <v>2.2083930494000001</v>
      </c>
      <c r="D9" s="71">
        <v>57</v>
      </c>
      <c r="E9" s="74">
        <v>2.2300661430000002</v>
      </c>
      <c r="F9" s="71">
        <v>14</v>
      </c>
      <c r="G9" s="74">
        <v>0.81735453859999996</v>
      </c>
      <c r="H9" s="71">
        <v>74</v>
      </c>
      <c r="I9" s="74">
        <v>30.120727130999999</v>
      </c>
      <c r="J9" s="5">
        <v>252</v>
      </c>
      <c r="K9" s="4">
        <v>2.6924080823099068</v>
      </c>
      <c r="L9" s="171"/>
    </row>
    <row r="10" spans="1:12" x14ac:dyDescent="0.25">
      <c r="A10" s="73">
        <v>2017</v>
      </c>
      <c r="B10" s="71">
        <v>96</v>
      </c>
      <c r="C10" s="74">
        <v>1.9481986164</v>
      </c>
      <c r="D10" s="71">
        <v>47</v>
      </c>
      <c r="E10" s="74">
        <v>1.8258149253</v>
      </c>
      <c r="F10" s="71">
        <v>10</v>
      </c>
      <c r="G10" s="74">
        <v>0.58007231179999996</v>
      </c>
      <c r="H10" s="71">
        <v>108</v>
      </c>
      <c r="I10" s="74">
        <v>43.633366596999998</v>
      </c>
      <c r="J10" s="5">
        <v>261</v>
      </c>
      <c r="K10" s="4">
        <v>2.7551227866388577</v>
      </c>
      <c r="L10" s="171"/>
    </row>
    <row r="11" spans="1:12" ht="15.75" thickBot="1" x14ac:dyDescent="0.3">
      <c r="A11" s="75" t="s">
        <v>1</v>
      </c>
      <c r="B11" s="63">
        <v>524</v>
      </c>
      <c r="C11" s="43">
        <v>2.1903653186584431</v>
      </c>
      <c r="D11" s="63">
        <v>212</v>
      </c>
      <c r="E11" s="43">
        <v>1.6725317041401866</v>
      </c>
      <c r="F11" s="63">
        <v>76</v>
      </c>
      <c r="G11" s="43">
        <v>0.89455261011030418</v>
      </c>
      <c r="H11" s="63">
        <v>449</v>
      </c>
      <c r="I11" s="43">
        <v>36.72792623003788</v>
      </c>
      <c r="J11" s="64">
        <v>1261</v>
      </c>
      <c r="K11" s="43">
        <v>2.7225592315862643</v>
      </c>
      <c r="L11" s="171"/>
    </row>
    <row r="12" spans="1:12" ht="27.75" customHeight="1" x14ac:dyDescent="0.25">
      <c r="A12" s="189" t="s">
        <v>166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71"/>
    </row>
    <row r="13" spans="1:12" x14ac:dyDescent="0.25">
      <c r="A13" s="21" t="s">
        <v>99</v>
      </c>
      <c r="B13" s="5"/>
      <c r="C13" s="5"/>
      <c r="D13" s="5"/>
      <c r="E13" s="4"/>
      <c r="F13" s="5"/>
      <c r="G13" s="5"/>
      <c r="H13" s="5"/>
      <c r="I13" s="5"/>
      <c r="J13" s="29"/>
      <c r="K13" s="29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</sheetData>
  <mergeCells count="8">
    <mergeCell ref="A1:L1"/>
    <mergeCell ref="A2:L2"/>
    <mergeCell ref="A12:K12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6" sqref="G6"/>
    </sheetView>
  </sheetViews>
  <sheetFormatPr defaultRowHeight="15" x14ac:dyDescent="0.25"/>
  <cols>
    <col min="1" max="2" width="9.140625" style="155"/>
    <col min="3" max="3" width="10.28515625" style="155" customWidth="1"/>
    <col min="4" max="4" width="8.5703125" style="155" customWidth="1"/>
    <col min="5" max="5" width="9.140625" style="155"/>
    <col min="6" max="6" width="4.85546875" style="155" customWidth="1"/>
    <col min="7" max="7" width="10.5703125" style="155" customWidth="1"/>
    <col min="8" max="8" width="11.7109375" style="155" customWidth="1"/>
    <col min="9" max="16384" width="9.140625" style="155"/>
  </cols>
  <sheetData>
    <row r="1" spans="1:10" s="157" customFormat="1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61"/>
      <c r="J1" s="161"/>
    </row>
    <row r="2" spans="1:10" s="157" customFormat="1" ht="12.75" x14ac:dyDescent="0.2">
      <c r="A2" s="121"/>
      <c r="B2" s="121"/>
      <c r="C2" s="121"/>
      <c r="D2" s="121"/>
      <c r="E2" s="121"/>
      <c r="F2" s="121"/>
      <c r="G2" s="121"/>
      <c r="H2" s="121"/>
    </row>
    <row r="3" spans="1:10" ht="27" customHeight="1" thickBot="1" x14ac:dyDescent="0.3">
      <c r="A3" s="188" t="s">
        <v>143</v>
      </c>
      <c r="B3" s="188"/>
      <c r="C3" s="188"/>
      <c r="D3" s="188"/>
      <c r="E3" s="188"/>
      <c r="F3" s="68"/>
      <c r="G3" s="157"/>
      <c r="H3" s="158"/>
    </row>
    <row r="4" spans="1:10" ht="15.75" thickBot="1" x14ac:dyDescent="0.3">
      <c r="A4" s="3"/>
      <c r="B4" s="184" t="s">
        <v>0</v>
      </c>
      <c r="C4" s="184"/>
      <c r="D4" s="184" t="s">
        <v>2</v>
      </c>
      <c r="E4" s="184"/>
      <c r="F4" s="115"/>
    </row>
    <row r="5" spans="1:10" ht="24" thickBot="1" x14ac:dyDescent="0.3">
      <c r="A5" s="119"/>
      <c r="B5" s="38" t="s">
        <v>9</v>
      </c>
      <c r="C5" s="72" t="s">
        <v>4</v>
      </c>
      <c r="D5" s="38" t="s">
        <v>9</v>
      </c>
      <c r="E5" s="72" t="s">
        <v>4</v>
      </c>
      <c r="F5" s="115"/>
    </row>
    <row r="6" spans="1:10" x14ac:dyDescent="0.25">
      <c r="A6" s="78">
        <v>2013</v>
      </c>
      <c r="B6" s="5">
        <v>202</v>
      </c>
      <c r="C6" s="4">
        <v>50.475267119111635</v>
      </c>
      <c r="D6" s="5">
        <v>38</v>
      </c>
      <c r="E6" s="4">
        <v>0.42854647299999998</v>
      </c>
      <c r="F6" s="115"/>
    </row>
    <row r="7" spans="1:10" x14ac:dyDescent="0.25">
      <c r="A7" s="78">
        <v>2014</v>
      </c>
      <c r="B7" s="5">
        <v>214</v>
      </c>
      <c r="C7" s="4">
        <v>52.338862339009083</v>
      </c>
      <c r="D7" s="5">
        <v>46</v>
      </c>
      <c r="E7" s="4">
        <v>0.51217723650000002</v>
      </c>
      <c r="F7" s="115"/>
    </row>
    <row r="8" spans="1:10" x14ac:dyDescent="0.25">
      <c r="A8" s="78">
        <v>2015</v>
      </c>
      <c r="B8" s="5">
        <v>199</v>
      </c>
      <c r="C8" s="4">
        <v>47.633295434145175</v>
      </c>
      <c r="D8" s="5">
        <v>34</v>
      </c>
      <c r="E8" s="4">
        <v>0.37461907300000002</v>
      </c>
      <c r="F8" s="115"/>
    </row>
    <row r="9" spans="1:10" x14ac:dyDescent="0.25">
      <c r="A9" s="78">
        <v>2016</v>
      </c>
      <c r="B9" s="5">
        <v>204</v>
      </c>
      <c r="C9" s="4">
        <v>47.786478768982832</v>
      </c>
      <c r="D9" s="5">
        <v>46</v>
      </c>
      <c r="E9" s="4">
        <v>0.50191540739999996</v>
      </c>
      <c r="F9" s="3"/>
    </row>
    <row r="10" spans="1:10" x14ac:dyDescent="0.25">
      <c r="A10" s="78">
        <v>2017</v>
      </c>
      <c r="B10" s="5">
        <v>224</v>
      </c>
      <c r="C10" s="4">
        <v>51.347528785562169</v>
      </c>
      <c r="D10" s="5">
        <v>34</v>
      </c>
      <c r="E10" s="4">
        <v>0.36658476369999998</v>
      </c>
      <c r="F10" s="3"/>
    </row>
    <row r="11" spans="1:10" ht="15.75" thickBot="1" x14ac:dyDescent="0.3">
      <c r="A11" s="79" t="s">
        <v>1</v>
      </c>
      <c r="B11" s="64">
        <v>1043</v>
      </c>
      <c r="C11" s="43">
        <v>49.9</v>
      </c>
      <c r="D11" s="63">
        <v>198</v>
      </c>
      <c r="E11" s="43">
        <v>0.43646920660148653</v>
      </c>
      <c r="F11" s="3"/>
    </row>
    <row r="12" spans="1:10" x14ac:dyDescent="0.25">
      <c r="A12" s="80" t="s">
        <v>66</v>
      </c>
      <c r="B12" s="3"/>
      <c r="C12" s="3"/>
      <c r="D12" s="3"/>
      <c r="E12" s="3"/>
      <c r="F12" s="3"/>
    </row>
    <row r="13" spans="1:10" ht="30" customHeight="1" x14ac:dyDescent="0.25">
      <c r="A13" s="194" t="s">
        <v>168</v>
      </c>
      <c r="B13" s="194"/>
      <c r="C13" s="194"/>
      <c r="D13" s="194"/>
      <c r="E13" s="194"/>
      <c r="F13" s="3"/>
    </row>
    <row r="14" spans="1:10" ht="24" customHeight="1" x14ac:dyDescent="0.25">
      <c r="A14" s="195" t="s">
        <v>91</v>
      </c>
      <c r="B14" s="195"/>
      <c r="C14" s="195"/>
      <c r="D14" s="195"/>
      <c r="E14" s="195"/>
      <c r="F14" s="3"/>
    </row>
    <row r="15" spans="1:10" x14ac:dyDescent="0.25">
      <c r="A15" s="195" t="s">
        <v>94</v>
      </c>
      <c r="B15" s="195"/>
      <c r="C15" s="195"/>
      <c r="D15" s="195"/>
      <c r="E15" s="195"/>
      <c r="F15" s="3"/>
    </row>
    <row r="16" spans="1:10" x14ac:dyDescent="0.25">
      <c r="A16" s="193" t="s">
        <v>124</v>
      </c>
      <c r="B16" s="193"/>
      <c r="C16" s="193"/>
      <c r="D16" s="193"/>
      <c r="E16" s="193"/>
      <c r="F16" s="3"/>
    </row>
  </sheetData>
  <mergeCells count="8">
    <mergeCell ref="A16:E16"/>
    <mergeCell ref="B4:C4"/>
    <mergeCell ref="D4:E4"/>
    <mergeCell ref="A1:H1"/>
    <mergeCell ref="A3:E3"/>
    <mergeCell ref="A13:E13"/>
    <mergeCell ref="A14:E14"/>
    <mergeCell ref="A15:E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K17" sqref="K17"/>
    </sheetView>
  </sheetViews>
  <sheetFormatPr defaultRowHeight="15" x14ac:dyDescent="0.25"/>
  <cols>
    <col min="1" max="9" width="9.140625" style="155"/>
    <col min="10" max="10" width="4" style="155" customWidth="1"/>
    <col min="11" max="16384" width="9.140625" style="155"/>
  </cols>
  <sheetData>
    <row r="1" spans="1:17" s="157" customFormat="1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  <c r="J1" s="160"/>
    </row>
    <row r="2" spans="1:17" s="157" customFormat="1" ht="12.75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</row>
    <row r="3" spans="1:17" ht="27.75" customHeight="1" thickBot="1" x14ac:dyDescent="0.3">
      <c r="A3" s="197" t="s">
        <v>144</v>
      </c>
      <c r="B3" s="197"/>
      <c r="C3" s="197"/>
      <c r="D3" s="197"/>
      <c r="E3" s="197"/>
      <c r="F3" s="197"/>
      <c r="G3" s="197"/>
      <c r="H3" s="197"/>
      <c r="I3" s="197"/>
      <c r="J3" s="29"/>
      <c r="K3" s="158"/>
      <c r="L3" s="158"/>
    </row>
    <row r="4" spans="1:17" ht="15.75" thickBot="1" x14ac:dyDescent="0.3">
      <c r="A4" s="82"/>
      <c r="B4" s="196" t="s">
        <v>47</v>
      </c>
      <c r="C4" s="196"/>
      <c r="D4" s="196" t="s">
        <v>5</v>
      </c>
      <c r="E4" s="196"/>
      <c r="F4" s="196" t="s">
        <v>6</v>
      </c>
      <c r="G4" s="196"/>
      <c r="H4" s="196" t="s">
        <v>46</v>
      </c>
      <c r="I4" s="196"/>
      <c r="J4" s="29"/>
      <c r="K4" s="158"/>
      <c r="L4" s="158"/>
    </row>
    <row r="5" spans="1:17" ht="24" thickBot="1" x14ac:dyDescent="0.3">
      <c r="A5" s="83" t="s">
        <v>83</v>
      </c>
      <c r="B5" s="38" t="s">
        <v>3</v>
      </c>
      <c r="C5" s="72" t="s">
        <v>4</v>
      </c>
      <c r="D5" s="38" t="s">
        <v>3</v>
      </c>
      <c r="E5" s="72" t="s">
        <v>4</v>
      </c>
      <c r="F5" s="38" t="s">
        <v>3</v>
      </c>
      <c r="G5" s="72" t="s">
        <v>4</v>
      </c>
      <c r="H5" s="38" t="s">
        <v>3</v>
      </c>
      <c r="I5" s="72" t="s">
        <v>4</v>
      </c>
      <c r="J5" s="29"/>
      <c r="K5" s="158"/>
      <c r="L5" s="158"/>
      <c r="M5" s="172"/>
      <c r="N5" s="172"/>
      <c r="Q5" s="172"/>
    </row>
    <row r="6" spans="1:17" x14ac:dyDescent="0.25">
      <c r="A6" s="84">
        <v>2013</v>
      </c>
      <c r="B6" s="84">
        <v>71</v>
      </c>
      <c r="C6" s="84">
        <v>35.799999999999997</v>
      </c>
      <c r="D6" s="84">
        <v>43</v>
      </c>
      <c r="E6" s="84">
        <v>46.8</v>
      </c>
      <c r="F6" s="84">
        <v>14</v>
      </c>
      <c r="G6" s="84">
        <v>35.9</v>
      </c>
      <c r="H6" s="84">
        <v>74</v>
      </c>
      <c r="I6" s="84">
        <v>104.1</v>
      </c>
      <c r="J6" s="29"/>
      <c r="K6" s="158"/>
      <c r="L6" s="158"/>
      <c r="M6" s="172"/>
      <c r="N6" s="172"/>
      <c r="Q6" s="172"/>
    </row>
    <row r="7" spans="1:17" x14ac:dyDescent="0.25">
      <c r="A7" s="84">
        <v>2014</v>
      </c>
      <c r="B7" s="84">
        <v>77</v>
      </c>
      <c r="C7" s="84">
        <v>37.9</v>
      </c>
      <c r="D7" s="84">
        <v>28</v>
      </c>
      <c r="E7" s="84">
        <v>29.9</v>
      </c>
      <c r="F7" s="84">
        <v>16</v>
      </c>
      <c r="G7" s="84">
        <v>40.200000000000003</v>
      </c>
      <c r="H7" s="84">
        <v>93</v>
      </c>
      <c r="I7" s="84">
        <v>128.69999999999999</v>
      </c>
      <c r="J7" s="29"/>
      <c r="K7" s="158"/>
      <c r="L7" s="158"/>
      <c r="M7" s="172"/>
      <c r="N7" s="172"/>
      <c r="Q7" s="172"/>
    </row>
    <row r="8" spans="1:17" x14ac:dyDescent="0.25">
      <c r="A8" s="84">
        <v>2015</v>
      </c>
      <c r="B8" s="84">
        <v>68</v>
      </c>
      <c r="C8" s="84">
        <v>32.700000000000003</v>
      </c>
      <c r="D8" s="84">
        <v>28</v>
      </c>
      <c r="E8" s="84">
        <v>29.3</v>
      </c>
      <c r="F8" s="84">
        <v>14</v>
      </c>
      <c r="G8" s="84">
        <v>34.4</v>
      </c>
      <c r="H8" s="84">
        <v>89</v>
      </c>
      <c r="I8" s="84">
        <v>121.3</v>
      </c>
      <c r="J8" s="29"/>
      <c r="K8" s="158"/>
      <c r="L8" s="158"/>
      <c r="M8" s="172"/>
      <c r="N8" s="172"/>
      <c r="Q8" s="172"/>
    </row>
    <row r="9" spans="1:17" x14ac:dyDescent="0.25">
      <c r="A9" s="84">
        <v>2016</v>
      </c>
      <c r="B9" s="84">
        <v>73</v>
      </c>
      <c r="C9" s="84">
        <v>34.200000000000003</v>
      </c>
      <c r="D9" s="84">
        <v>47</v>
      </c>
      <c r="E9" s="84">
        <v>48.1</v>
      </c>
      <c r="F9" s="84">
        <v>13</v>
      </c>
      <c r="G9" s="84">
        <v>31.3</v>
      </c>
      <c r="H9" s="84">
        <v>71</v>
      </c>
      <c r="I9" s="84">
        <v>95.2</v>
      </c>
      <c r="J9" s="29"/>
      <c r="K9" s="158"/>
      <c r="L9" s="158"/>
      <c r="M9" s="172"/>
      <c r="N9" s="172"/>
      <c r="Q9" s="172"/>
    </row>
    <row r="10" spans="1:17" x14ac:dyDescent="0.25">
      <c r="A10" s="84">
        <v>2017</v>
      </c>
      <c r="B10" s="84">
        <v>67</v>
      </c>
      <c r="C10" s="84">
        <v>30.7</v>
      </c>
      <c r="D10" s="84">
        <v>42</v>
      </c>
      <c r="E10" s="84">
        <v>42.1</v>
      </c>
      <c r="F10" s="84">
        <v>10</v>
      </c>
      <c r="G10" s="84">
        <v>23.6</v>
      </c>
      <c r="H10" s="84">
        <v>105</v>
      </c>
      <c r="I10" s="84">
        <v>138.69999999999999</v>
      </c>
      <c r="J10" s="29"/>
      <c r="K10" s="158"/>
      <c r="L10" s="158"/>
    </row>
    <row r="11" spans="1:17" ht="15.75" thickBot="1" x14ac:dyDescent="0.3">
      <c r="A11" s="85" t="s">
        <v>48</v>
      </c>
      <c r="B11" s="86">
        <v>356</v>
      </c>
      <c r="C11" s="86">
        <v>34.200000000000003</v>
      </c>
      <c r="D11" s="86">
        <v>188</v>
      </c>
      <c r="E11" s="86">
        <v>39.299999999999997</v>
      </c>
      <c r="F11" s="86">
        <v>67</v>
      </c>
      <c r="G11" s="86">
        <v>32.9</v>
      </c>
      <c r="H11" s="86">
        <v>432</v>
      </c>
      <c r="I11" s="86">
        <v>117.7</v>
      </c>
      <c r="J11" s="29"/>
      <c r="K11" s="158"/>
      <c r="L11" s="158"/>
    </row>
    <row r="12" spans="1:17" ht="22.5" customHeight="1" x14ac:dyDescent="0.25">
      <c r="A12" s="189" t="s">
        <v>166</v>
      </c>
      <c r="B12" s="189"/>
      <c r="C12" s="189"/>
      <c r="D12" s="189"/>
      <c r="E12" s="189"/>
      <c r="F12" s="189"/>
      <c r="G12" s="189"/>
      <c r="H12" s="189"/>
      <c r="I12" s="189"/>
      <c r="J12" s="29"/>
      <c r="K12" s="158"/>
      <c r="L12" s="158"/>
    </row>
    <row r="13" spans="1:17" x14ac:dyDescent="0.25">
      <c r="A13" s="21" t="s">
        <v>99</v>
      </c>
      <c r="B13" s="29"/>
      <c r="C13" s="29"/>
      <c r="D13" s="29"/>
      <c r="E13" s="29"/>
      <c r="F13" s="29"/>
      <c r="G13" s="29"/>
      <c r="H13" s="29"/>
      <c r="I13" s="29"/>
      <c r="J13" s="29"/>
      <c r="K13" s="158"/>
      <c r="L13" s="158"/>
    </row>
    <row r="14" spans="1:17" x14ac:dyDescent="0.25">
      <c r="A14" s="59"/>
      <c r="B14" s="29"/>
      <c r="C14" s="29"/>
      <c r="D14" s="29"/>
      <c r="E14" s="29"/>
      <c r="F14" s="29"/>
      <c r="G14" s="29"/>
      <c r="H14" s="29"/>
      <c r="I14" s="29"/>
      <c r="J14" s="29"/>
      <c r="K14" s="158"/>
      <c r="L14" s="158"/>
    </row>
  </sheetData>
  <mergeCells count="7">
    <mergeCell ref="A12:I12"/>
    <mergeCell ref="A1:I1"/>
    <mergeCell ref="B4:C4"/>
    <mergeCell ref="D4:E4"/>
    <mergeCell ref="F4:G4"/>
    <mergeCell ref="H4:I4"/>
    <mergeCell ref="A3: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J20" sqref="J20"/>
    </sheetView>
  </sheetViews>
  <sheetFormatPr defaultRowHeight="15" x14ac:dyDescent="0.25"/>
  <cols>
    <col min="1" max="1" width="11.140625" style="155" customWidth="1"/>
    <col min="2" max="7" width="9.140625" style="155"/>
    <col min="8" max="8" width="4.5703125" style="155" customWidth="1"/>
    <col min="9" max="16384" width="9.140625" style="155"/>
  </cols>
  <sheetData>
    <row r="1" spans="1:18" s="157" customFormat="1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  <c r="J1" s="161"/>
    </row>
    <row r="2" spans="1:18" s="157" customFormat="1" ht="12.75" x14ac:dyDescent="0.2">
      <c r="A2" s="121"/>
      <c r="B2" s="121"/>
      <c r="C2" s="121"/>
      <c r="D2" s="121"/>
      <c r="E2" s="121"/>
      <c r="F2" s="121"/>
      <c r="G2" s="121"/>
      <c r="H2" s="121"/>
    </row>
    <row r="3" spans="1:18" ht="28.5" customHeight="1" thickBot="1" x14ac:dyDescent="0.3">
      <c r="A3" s="197" t="s">
        <v>145</v>
      </c>
      <c r="B3" s="197"/>
      <c r="C3" s="197"/>
      <c r="D3" s="197"/>
      <c r="E3" s="197"/>
      <c r="F3" s="197"/>
      <c r="G3" s="197"/>
      <c r="H3" s="121"/>
      <c r="I3" s="157"/>
      <c r="J3" s="157"/>
      <c r="K3" s="157"/>
      <c r="L3" s="157"/>
      <c r="M3" s="156"/>
      <c r="N3" s="156"/>
    </row>
    <row r="4" spans="1:18" ht="15.75" thickBot="1" x14ac:dyDescent="0.3">
      <c r="A4" s="5"/>
      <c r="B4" s="182" t="s">
        <v>13</v>
      </c>
      <c r="C4" s="182"/>
      <c r="D4" s="182" t="s">
        <v>14</v>
      </c>
      <c r="E4" s="182"/>
      <c r="F4" s="182" t="s">
        <v>1</v>
      </c>
      <c r="G4" s="182"/>
      <c r="H4" s="5"/>
      <c r="I4" s="163"/>
      <c r="J4" s="157"/>
      <c r="K4" s="157"/>
      <c r="L4" s="157"/>
      <c r="M4" s="156"/>
      <c r="N4" s="156"/>
    </row>
    <row r="5" spans="1:18" ht="24" thickBot="1" x14ac:dyDescent="0.3">
      <c r="A5" s="38" t="s">
        <v>84</v>
      </c>
      <c r="B5" s="38" t="s">
        <v>3</v>
      </c>
      <c r="C5" s="72" t="s">
        <v>4</v>
      </c>
      <c r="D5" s="38" t="s">
        <v>3</v>
      </c>
      <c r="E5" s="72" t="s">
        <v>4</v>
      </c>
      <c r="F5" s="38" t="s">
        <v>3</v>
      </c>
      <c r="G5" s="72" t="s">
        <v>4</v>
      </c>
      <c r="H5" s="5"/>
      <c r="I5" s="163"/>
      <c r="J5" s="157"/>
      <c r="K5" s="157"/>
      <c r="L5" s="157"/>
      <c r="M5" s="156"/>
      <c r="N5" s="156"/>
      <c r="O5" s="156"/>
      <c r="P5" s="156"/>
      <c r="Q5" s="156"/>
      <c r="R5" s="156"/>
    </row>
    <row r="6" spans="1:18" x14ac:dyDescent="0.25">
      <c r="A6" s="5" t="s">
        <v>15</v>
      </c>
      <c r="B6" s="5">
        <v>8</v>
      </c>
      <c r="C6" s="4">
        <v>6.3643595863166267</v>
      </c>
      <c r="D6" s="5">
        <v>7</v>
      </c>
      <c r="E6" s="4">
        <v>5.8523045539289864</v>
      </c>
      <c r="F6" s="5">
        <v>15</v>
      </c>
      <c r="G6" s="4">
        <v>6.1146870706980119</v>
      </c>
      <c r="H6" s="5"/>
      <c r="I6" s="163"/>
      <c r="J6" s="157"/>
      <c r="K6" s="157"/>
      <c r="L6" s="157"/>
      <c r="M6" s="156"/>
      <c r="N6" s="156"/>
      <c r="O6" s="156"/>
      <c r="P6" s="156"/>
      <c r="Q6" s="156"/>
      <c r="R6" s="156"/>
    </row>
    <row r="7" spans="1:18" x14ac:dyDescent="0.25">
      <c r="A7" s="5" t="s">
        <v>10</v>
      </c>
      <c r="B7" s="5">
        <v>164</v>
      </c>
      <c r="C7" s="4">
        <v>69.681081586349308</v>
      </c>
      <c r="D7" s="5">
        <v>195</v>
      </c>
      <c r="E7" s="4">
        <v>85.475330504611279</v>
      </c>
      <c r="F7" s="5">
        <v>359</v>
      </c>
      <c r="G7" s="4">
        <v>77.455155838047531</v>
      </c>
      <c r="H7" s="5"/>
      <c r="I7" s="163"/>
      <c r="J7" s="157"/>
      <c r="K7" s="157"/>
      <c r="L7" s="157"/>
      <c r="M7" s="173"/>
      <c r="N7" s="156"/>
      <c r="O7" s="156"/>
      <c r="P7" s="156"/>
      <c r="Q7" s="156"/>
      <c r="R7" s="156"/>
    </row>
    <row r="8" spans="1:18" x14ac:dyDescent="0.25">
      <c r="A8" s="5" t="s">
        <v>11</v>
      </c>
      <c r="B8" s="5">
        <v>71</v>
      </c>
      <c r="C8" s="4">
        <v>33.174004663050233</v>
      </c>
      <c r="D8" s="5">
        <v>167</v>
      </c>
      <c r="E8" s="4">
        <v>81.786571330623431</v>
      </c>
      <c r="F8" s="5">
        <v>238</v>
      </c>
      <c r="G8" s="4">
        <v>56.908800061212823</v>
      </c>
      <c r="H8" s="5"/>
      <c r="I8" s="163"/>
      <c r="J8" s="157"/>
      <c r="K8" s="157"/>
      <c r="L8" s="157"/>
      <c r="M8" s="156"/>
      <c r="N8" s="156"/>
      <c r="O8" s="156"/>
      <c r="P8" s="156"/>
      <c r="Q8" s="156"/>
      <c r="R8" s="156"/>
    </row>
    <row r="9" spans="1:18" x14ac:dyDescent="0.25">
      <c r="A9" s="5" t="s">
        <v>12</v>
      </c>
      <c r="B9" s="5">
        <v>79</v>
      </c>
      <c r="C9" s="4">
        <v>28.53633867938159</v>
      </c>
      <c r="D9" s="5">
        <v>218</v>
      </c>
      <c r="E9" s="4">
        <v>77.413123299929694</v>
      </c>
      <c r="F9" s="5">
        <v>297</v>
      </c>
      <c r="G9" s="4">
        <v>53.183297937490821</v>
      </c>
      <c r="H9" s="5"/>
      <c r="I9" s="163"/>
      <c r="J9" s="157"/>
      <c r="K9" s="157"/>
      <c r="L9" s="157"/>
      <c r="M9" s="156"/>
      <c r="N9" s="156"/>
      <c r="O9" s="156"/>
      <c r="P9" s="156"/>
      <c r="Q9" s="156"/>
      <c r="R9" s="156"/>
    </row>
    <row r="10" spans="1:18" x14ac:dyDescent="0.25">
      <c r="A10" s="87" t="s">
        <v>16</v>
      </c>
      <c r="B10" s="5">
        <v>36</v>
      </c>
      <c r="C10" s="4">
        <v>18.838896040692013</v>
      </c>
      <c r="D10" s="5">
        <v>98</v>
      </c>
      <c r="E10" s="4">
        <v>45.916909136059296</v>
      </c>
      <c r="F10" s="5">
        <v>134</v>
      </c>
      <c r="G10" s="4">
        <v>33.125434153311431</v>
      </c>
      <c r="H10" s="5"/>
      <c r="I10" s="163"/>
      <c r="J10" s="157"/>
      <c r="K10" s="157"/>
      <c r="L10" s="157"/>
      <c r="M10" s="156"/>
      <c r="N10" s="156"/>
      <c r="O10" s="156"/>
      <c r="P10" s="156"/>
      <c r="Q10" s="156"/>
      <c r="R10" s="156"/>
    </row>
    <row r="11" spans="1:18" ht="15.75" thickBot="1" x14ac:dyDescent="0.3">
      <c r="A11" s="63" t="s">
        <v>1</v>
      </c>
      <c r="B11" s="63">
        <v>358</v>
      </c>
      <c r="C11" s="43">
        <v>34.323571568961135</v>
      </c>
      <c r="D11" s="63">
        <v>685</v>
      </c>
      <c r="E11" s="43">
        <v>65.426773590888772</v>
      </c>
      <c r="F11" s="64">
        <v>1043</v>
      </c>
      <c r="G11" s="43">
        <v>49.904616631586705</v>
      </c>
      <c r="H11" s="5"/>
      <c r="I11" s="163"/>
      <c r="J11" s="157"/>
      <c r="K11" s="157"/>
      <c r="L11" s="157"/>
      <c r="M11" s="156"/>
      <c r="N11" s="156"/>
      <c r="O11" s="156"/>
      <c r="P11" s="156"/>
      <c r="Q11" s="156"/>
      <c r="R11" s="156"/>
    </row>
    <row r="12" spans="1:18" x14ac:dyDescent="0.25">
      <c r="A12" s="80" t="s">
        <v>66</v>
      </c>
      <c r="B12" s="121"/>
      <c r="C12" s="121"/>
      <c r="D12" s="121"/>
      <c r="E12" s="121"/>
      <c r="F12" s="121"/>
      <c r="G12" s="121"/>
      <c r="H12" s="121"/>
      <c r="I12" s="157"/>
      <c r="J12" s="157"/>
      <c r="K12" s="157"/>
      <c r="L12" s="157"/>
      <c r="M12" s="156"/>
      <c r="N12" s="156"/>
      <c r="O12" s="156"/>
      <c r="P12" s="156"/>
      <c r="Q12" s="156"/>
      <c r="R12" s="156"/>
    </row>
    <row r="13" spans="1:18" ht="24" customHeight="1" x14ac:dyDescent="0.25">
      <c r="A13" s="198" t="s">
        <v>165</v>
      </c>
      <c r="B13" s="198"/>
      <c r="C13" s="198"/>
      <c r="D13" s="198"/>
      <c r="E13" s="198"/>
      <c r="F13" s="198"/>
      <c r="G13" s="198"/>
      <c r="H13" s="121"/>
      <c r="I13" s="157"/>
      <c r="J13" s="157"/>
      <c r="K13" s="157"/>
      <c r="L13" s="157"/>
      <c r="M13" s="156"/>
      <c r="N13" s="156"/>
      <c r="O13" s="156"/>
      <c r="P13" s="156"/>
      <c r="Q13" s="156"/>
      <c r="R13" s="156"/>
    </row>
    <row r="14" spans="1:18" x14ac:dyDescent="0.25">
      <c r="A14" s="76" t="s">
        <v>81</v>
      </c>
      <c r="B14" s="121"/>
      <c r="C14" s="121"/>
      <c r="D14" s="121"/>
      <c r="E14" s="121"/>
      <c r="F14" s="121"/>
      <c r="G14" s="121"/>
      <c r="H14" s="121"/>
      <c r="I14" s="157"/>
      <c r="J14" s="157"/>
      <c r="K14" s="157"/>
      <c r="L14" s="157"/>
      <c r="M14" s="156"/>
      <c r="N14" s="156"/>
      <c r="O14" s="156"/>
      <c r="P14" s="156"/>
      <c r="Q14" s="156"/>
      <c r="R14" s="156"/>
    </row>
    <row r="15" spans="1:18" x14ac:dyDescent="0.25">
      <c r="A15" s="81" t="s">
        <v>124</v>
      </c>
      <c r="B15" s="121"/>
      <c r="C15" s="121"/>
      <c r="D15" s="121"/>
      <c r="E15" s="121"/>
      <c r="F15" s="121"/>
      <c r="G15" s="121"/>
      <c r="H15" s="121"/>
      <c r="I15" s="157"/>
      <c r="J15" s="157"/>
      <c r="K15" s="157"/>
      <c r="L15" s="157"/>
      <c r="M15" s="156"/>
      <c r="N15" s="156"/>
      <c r="O15" s="156"/>
      <c r="P15" s="156"/>
      <c r="Q15" s="156"/>
      <c r="R15" s="156"/>
    </row>
  </sheetData>
  <mergeCells count="6">
    <mergeCell ref="A13:G13"/>
    <mergeCell ref="A1:I1"/>
    <mergeCell ref="B4:C4"/>
    <mergeCell ref="D4:E4"/>
    <mergeCell ref="F4:G4"/>
    <mergeCell ref="A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5" workbookViewId="0">
      <selection activeCell="A40" sqref="A40:E40"/>
    </sheetView>
  </sheetViews>
  <sheetFormatPr defaultRowHeight="15" x14ac:dyDescent="0.25"/>
  <cols>
    <col min="1" max="1" width="12.5703125" style="155" customWidth="1"/>
    <col min="2" max="2" width="20.28515625" style="155" bestFit="1" customWidth="1"/>
    <col min="3" max="16384" width="9.140625" style="155"/>
  </cols>
  <sheetData>
    <row r="1" spans="1:11" s="158" customFormat="1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</row>
    <row r="2" spans="1:11" s="158" customFormat="1" x14ac:dyDescent="0.25">
      <c r="A2" s="154"/>
      <c r="B2" s="29"/>
      <c r="C2" s="29"/>
      <c r="D2" s="29"/>
      <c r="E2" s="98"/>
    </row>
    <row r="3" spans="1:11" ht="48" customHeight="1" thickBot="1" x14ac:dyDescent="0.3">
      <c r="A3" s="199" t="s">
        <v>154</v>
      </c>
      <c r="B3" s="199"/>
      <c r="C3" s="199"/>
      <c r="D3" s="199"/>
      <c r="E3" s="29"/>
      <c r="F3" s="158"/>
      <c r="G3" s="158"/>
      <c r="H3" s="158"/>
      <c r="I3" s="158"/>
      <c r="J3" s="158"/>
      <c r="K3" s="158"/>
    </row>
    <row r="4" spans="1:11" ht="24" thickBot="1" x14ac:dyDescent="0.3">
      <c r="A4" s="72" t="s">
        <v>86</v>
      </c>
      <c r="B4" s="88" t="s">
        <v>54</v>
      </c>
      <c r="C4" s="88" t="s">
        <v>3</v>
      </c>
      <c r="D4" s="89" t="s">
        <v>4</v>
      </c>
      <c r="E4" s="5"/>
      <c r="F4" s="158"/>
      <c r="G4" s="158"/>
      <c r="H4" s="158"/>
      <c r="I4" s="158"/>
      <c r="J4" s="158"/>
      <c r="K4" s="158"/>
    </row>
    <row r="5" spans="1:11" x14ac:dyDescent="0.25">
      <c r="A5" s="90" t="s">
        <v>8</v>
      </c>
      <c r="B5" s="5" t="s">
        <v>32</v>
      </c>
      <c r="C5" s="39">
        <v>76</v>
      </c>
      <c r="D5" s="4">
        <v>51.08350809270312</v>
      </c>
      <c r="E5" s="5"/>
      <c r="F5" s="158"/>
      <c r="G5" s="158"/>
      <c r="H5" s="158"/>
      <c r="I5" s="158"/>
      <c r="J5" s="158"/>
      <c r="K5" s="158"/>
    </row>
    <row r="6" spans="1:11" x14ac:dyDescent="0.25">
      <c r="A6" s="5"/>
      <c r="B6" s="5" t="s">
        <v>33</v>
      </c>
      <c r="C6" s="5">
        <v>15</v>
      </c>
      <c r="D6" s="4">
        <v>21.2</v>
      </c>
      <c r="E6" s="5"/>
      <c r="F6" s="158"/>
      <c r="G6" s="158"/>
      <c r="H6" s="158"/>
      <c r="I6" s="158"/>
      <c r="J6" s="158"/>
      <c r="K6" s="158"/>
    </row>
    <row r="7" spans="1:11" x14ac:dyDescent="0.25">
      <c r="A7" s="5"/>
      <c r="B7" s="5" t="s">
        <v>34</v>
      </c>
      <c r="C7" s="78">
        <v>4</v>
      </c>
      <c r="D7" s="78" t="s">
        <v>56</v>
      </c>
      <c r="E7" s="5"/>
      <c r="F7" s="158"/>
      <c r="G7" s="158"/>
      <c r="H7" s="158"/>
      <c r="I7" s="158"/>
      <c r="J7" s="158"/>
      <c r="K7" s="158"/>
    </row>
    <row r="8" spans="1:11" x14ac:dyDescent="0.25">
      <c r="A8" s="5"/>
      <c r="B8" s="5" t="s">
        <v>35</v>
      </c>
      <c r="C8" s="5">
        <v>9</v>
      </c>
      <c r="D8" s="4">
        <v>11.7</v>
      </c>
      <c r="E8" s="5"/>
      <c r="F8" s="158"/>
      <c r="G8" s="158"/>
      <c r="H8" s="158"/>
      <c r="I8" s="158"/>
      <c r="J8" s="158"/>
      <c r="K8" s="158"/>
    </row>
    <row r="9" spans="1:11" x14ac:dyDescent="0.25">
      <c r="A9" s="5"/>
      <c r="B9" s="5" t="s">
        <v>36</v>
      </c>
      <c r="C9" s="78" t="s">
        <v>55</v>
      </c>
      <c r="D9" s="91" t="s">
        <v>55</v>
      </c>
      <c r="E9" s="5"/>
      <c r="F9" s="158"/>
      <c r="G9" s="158"/>
      <c r="H9" s="158"/>
      <c r="I9" s="158"/>
      <c r="J9" s="158"/>
      <c r="K9" s="158"/>
    </row>
    <row r="10" spans="1:11" x14ac:dyDescent="0.25">
      <c r="A10" s="5"/>
      <c r="B10" s="5" t="s">
        <v>37</v>
      </c>
      <c r="C10" s="78">
        <v>1</v>
      </c>
      <c r="D10" s="78" t="s">
        <v>56</v>
      </c>
      <c r="E10" s="5"/>
      <c r="F10" s="158"/>
      <c r="G10" s="158"/>
      <c r="H10" s="158"/>
      <c r="I10" s="158"/>
      <c r="J10" s="158"/>
      <c r="K10" s="158"/>
    </row>
    <row r="11" spans="1:11" x14ac:dyDescent="0.25">
      <c r="A11" s="5"/>
      <c r="B11" s="5" t="s">
        <v>38</v>
      </c>
      <c r="C11" s="78">
        <v>3</v>
      </c>
      <c r="D11" s="78" t="s">
        <v>56</v>
      </c>
      <c r="E11" s="5"/>
      <c r="F11" s="158"/>
      <c r="G11" s="158"/>
      <c r="H11" s="158"/>
      <c r="I11" s="158"/>
      <c r="J11" s="158"/>
      <c r="K11" s="158"/>
    </row>
    <row r="12" spans="1:11" x14ac:dyDescent="0.25">
      <c r="A12" s="5"/>
      <c r="B12" s="71" t="s">
        <v>45</v>
      </c>
      <c r="C12" s="71">
        <v>13</v>
      </c>
      <c r="D12" s="74">
        <v>10.199999999999999</v>
      </c>
      <c r="E12" s="5"/>
      <c r="F12" s="158"/>
      <c r="G12" s="158"/>
      <c r="H12" s="158"/>
      <c r="I12" s="158"/>
      <c r="J12" s="158"/>
      <c r="K12" s="158"/>
    </row>
    <row r="13" spans="1:11" x14ac:dyDescent="0.25">
      <c r="A13" s="5"/>
      <c r="B13" s="71" t="s">
        <v>39</v>
      </c>
      <c r="C13" s="92">
        <v>64</v>
      </c>
      <c r="D13" s="74">
        <v>145.6</v>
      </c>
      <c r="E13" s="5"/>
      <c r="F13" s="158"/>
      <c r="G13" s="158"/>
      <c r="H13" s="158"/>
      <c r="I13" s="158"/>
      <c r="J13" s="158"/>
      <c r="K13" s="158"/>
    </row>
    <row r="14" spans="1:11" x14ac:dyDescent="0.25">
      <c r="A14" s="5"/>
      <c r="B14" s="71" t="s">
        <v>40</v>
      </c>
      <c r="C14" s="92">
        <v>2</v>
      </c>
      <c r="D14" s="78" t="s">
        <v>56</v>
      </c>
      <c r="E14" s="5"/>
      <c r="F14" s="158"/>
      <c r="G14" s="158"/>
      <c r="H14" s="158"/>
      <c r="I14" s="158"/>
      <c r="J14" s="158"/>
      <c r="K14" s="158"/>
    </row>
    <row r="15" spans="1:11" x14ac:dyDescent="0.25">
      <c r="A15" s="5"/>
      <c r="B15" s="5" t="s">
        <v>41</v>
      </c>
      <c r="C15" s="78" t="s">
        <v>55</v>
      </c>
      <c r="D15" s="91" t="s">
        <v>55</v>
      </c>
      <c r="E15" s="5"/>
      <c r="F15" s="158"/>
      <c r="G15" s="158"/>
      <c r="H15" s="158"/>
      <c r="I15" s="158"/>
      <c r="J15" s="158"/>
      <c r="K15" s="158"/>
    </row>
    <row r="16" spans="1:11" x14ac:dyDescent="0.25">
      <c r="A16" s="5"/>
      <c r="B16" s="5" t="s">
        <v>90</v>
      </c>
      <c r="C16" s="5">
        <v>81</v>
      </c>
      <c r="D16" s="4">
        <f>81/90301*100000</f>
        <v>89.700003322222344</v>
      </c>
      <c r="E16" s="5"/>
      <c r="F16" s="158"/>
      <c r="G16" s="158"/>
      <c r="H16" s="158"/>
      <c r="I16" s="158"/>
      <c r="J16" s="158"/>
      <c r="K16" s="158"/>
    </row>
    <row r="17" spans="1:11" x14ac:dyDescent="0.25">
      <c r="A17" s="5"/>
      <c r="B17" s="5" t="s">
        <v>42</v>
      </c>
      <c r="C17" s="5">
        <v>73</v>
      </c>
      <c r="D17" s="4">
        <v>71.400000000000006</v>
      </c>
      <c r="E17" s="5"/>
      <c r="F17" s="158"/>
      <c r="G17" s="158"/>
      <c r="H17" s="158"/>
      <c r="I17" s="158"/>
      <c r="J17" s="158"/>
      <c r="K17" s="158"/>
    </row>
    <row r="18" spans="1:11" x14ac:dyDescent="0.25">
      <c r="A18" s="5"/>
      <c r="B18" s="71" t="s">
        <v>43</v>
      </c>
      <c r="C18" s="92">
        <v>4</v>
      </c>
      <c r="D18" s="78" t="s">
        <v>56</v>
      </c>
      <c r="E18" s="5"/>
      <c r="F18" s="158"/>
      <c r="G18" s="158"/>
      <c r="H18" s="158"/>
      <c r="I18" s="158"/>
      <c r="J18" s="158"/>
      <c r="K18" s="158"/>
    </row>
    <row r="19" spans="1:11" x14ac:dyDescent="0.25">
      <c r="A19" s="93"/>
      <c r="B19" s="93" t="s">
        <v>44</v>
      </c>
      <c r="C19" s="94" t="s">
        <v>55</v>
      </c>
      <c r="D19" s="95" t="s">
        <v>55</v>
      </c>
      <c r="E19" s="5"/>
      <c r="F19" s="158"/>
      <c r="G19" s="158"/>
      <c r="H19" s="158"/>
      <c r="I19" s="158"/>
      <c r="J19" s="158"/>
      <c r="K19" s="158"/>
    </row>
    <row r="20" spans="1:11" ht="23.25" x14ac:dyDescent="0.25">
      <c r="A20" s="96" t="s">
        <v>50</v>
      </c>
      <c r="B20" s="5" t="s">
        <v>17</v>
      </c>
      <c r="C20" s="5">
        <v>17</v>
      </c>
      <c r="D20" s="4">
        <v>47.008074328061056</v>
      </c>
      <c r="E20" s="5"/>
      <c r="F20" s="158"/>
      <c r="G20" s="158"/>
      <c r="H20" s="158"/>
      <c r="I20" s="158"/>
      <c r="J20" s="158"/>
      <c r="K20" s="158"/>
    </row>
    <row r="21" spans="1:11" x14ac:dyDescent="0.25">
      <c r="A21" s="5"/>
      <c r="B21" s="5" t="s">
        <v>18</v>
      </c>
      <c r="C21" s="78">
        <v>2</v>
      </c>
      <c r="D21" s="78" t="s">
        <v>56</v>
      </c>
      <c r="E21" s="5"/>
      <c r="F21" s="158"/>
      <c r="G21" s="158"/>
      <c r="H21" s="158"/>
      <c r="I21" s="158"/>
      <c r="J21" s="158"/>
      <c r="K21" s="158"/>
    </row>
    <row r="22" spans="1:11" x14ac:dyDescent="0.25">
      <c r="A22" s="5"/>
      <c r="B22" s="5" t="s">
        <v>82</v>
      </c>
      <c r="C22" s="5">
        <v>100</v>
      </c>
      <c r="D22" s="4">
        <v>111.24955500178</v>
      </c>
      <c r="E22" s="5"/>
      <c r="F22" s="158"/>
      <c r="G22" s="158"/>
      <c r="H22" s="158"/>
      <c r="I22" s="158"/>
      <c r="J22" s="158"/>
      <c r="K22" s="158"/>
    </row>
    <row r="23" spans="1:11" x14ac:dyDescent="0.25">
      <c r="A23" s="5"/>
      <c r="B23" s="87" t="s">
        <v>125</v>
      </c>
      <c r="C23" s="5">
        <v>27</v>
      </c>
      <c r="D23" s="4">
        <v>27.6</v>
      </c>
      <c r="E23" s="5"/>
      <c r="F23" s="158"/>
      <c r="G23" s="158"/>
      <c r="H23" s="158"/>
      <c r="I23" s="158"/>
      <c r="J23" s="158"/>
      <c r="K23" s="158"/>
    </row>
    <row r="24" spans="1:11" x14ac:dyDescent="0.25">
      <c r="A24" s="5"/>
      <c r="B24" s="5" t="s">
        <v>19</v>
      </c>
      <c r="C24" s="5">
        <v>15</v>
      </c>
      <c r="D24" s="4">
        <v>33.133794261226839</v>
      </c>
      <c r="E24" s="5"/>
      <c r="F24" s="158"/>
      <c r="G24" s="158"/>
      <c r="H24" s="158"/>
      <c r="I24" s="158"/>
      <c r="J24" s="158"/>
      <c r="K24" s="158"/>
    </row>
    <row r="25" spans="1:11" x14ac:dyDescent="0.25">
      <c r="A25" s="5"/>
      <c r="B25" s="5" t="s">
        <v>20</v>
      </c>
      <c r="C25" s="5">
        <v>20</v>
      </c>
      <c r="D25" s="4">
        <v>38.298768694586464</v>
      </c>
      <c r="E25" s="5"/>
      <c r="F25" s="158"/>
      <c r="G25" s="158"/>
      <c r="H25" s="158"/>
      <c r="I25" s="158"/>
      <c r="J25" s="158"/>
      <c r="K25" s="158"/>
    </row>
    <row r="26" spans="1:11" x14ac:dyDescent="0.25">
      <c r="A26" s="93"/>
      <c r="B26" s="93" t="s">
        <v>21</v>
      </c>
      <c r="C26" s="94">
        <v>1</v>
      </c>
      <c r="D26" s="94" t="s">
        <v>56</v>
      </c>
      <c r="E26" s="5"/>
      <c r="F26" s="158"/>
      <c r="G26" s="158"/>
      <c r="H26" s="158"/>
      <c r="I26" s="158"/>
      <c r="J26" s="158"/>
      <c r="K26" s="158"/>
    </row>
    <row r="27" spans="1:11" ht="23.25" x14ac:dyDescent="0.25">
      <c r="A27" s="90" t="s">
        <v>6</v>
      </c>
      <c r="B27" s="5" t="s">
        <v>29</v>
      </c>
      <c r="C27" s="5">
        <v>18</v>
      </c>
      <c r="D27" s="4">
        <v>17.224709627428489</v>
      </c>
      <c r="E27" s="5"/>
      <c r="F27" s="158"/>
      <c r="G27" s="158"/>
      <c r="H27" s="158"/>
      <c r="I27" s="158"/>
      <c r="J27" s="158"/>
      <c r="K27" s="158"/>
    </row>
    <row r="28" spans="1:11" x14ac:dyDescent="0.25">
      <c r="A28" s="5"/>
      <c r="B28" s="5" t="s">
        <v>30</v>
      </c>
      <c r="C28" s="5">
        <v>12</v>
      </c>
      <c r="D28" s="4">
        <v>17.551567810435284</v>
      </c>
      <c r="E28" s="5"/>
      <c r="F28" s="158"/>
      <c r="G28" s="158"/>
      <c r="H28" s="158"/>
      <c r="I28" s="158"/>
      <c r="J28" s="158"/>
      <c r="K28" s="158"/>
    </row>
    <row r="29" spans="1:11" x14ac:dyDescent="0.25">
      <c r="A29" s="93"/>
      <c r="B29" s="93" t="s">
        <v>31</v>
      </c>
      <c r="C29" s="93">
        <v>37</v>
      </c>
      <c r="D29" s="97">
        <v>113.3405924886858</v>
      </c>
      <c r="E29" s="5"/>
      <c r="F29" s="158"/>
      <c r="G29" s="158"/>
      <c r="H29" s="158"/>
      <c r="I29" s="158"/>
      <c r="J29" s="158"/>
      <c r="K29" s="158"/>
    </row>
    <row r="30" spans="1:11" ht="23.25" x14ac:dyDescent="0.25">
      <c r="A30" s="90" t="s">
        <v>7</v>
      </c>
      <c r="B30" s="5" t="s">
        <v>22</v>
      </c>
      <c r="C30" s="71">
        <v>58</v>
      </c>
      <c r="D30" s="4">
        <v>109.47527368818423</v>
      </c>
      <c r="E30" s="5"/>
      <c r="F30" s="158"/>
      <c r="G30" s="158"/>
      <c r="H30" s="158"/>
      <c r="I30" s="158"/>
      <c r="J30" s="158"/>
      <c r="K30" s="158"/>
    </row>
    <row r="31" spans="1:11" x14ac:dyDescent="0.25">
      <c r="A31" s="5"/>
      <c r="B31" s="5" t="s">
        <v>23</v>
      </c>
      <c r="C31" s="71">
        <v>46</v>
      </c>
      <c r="D31" s="4">
        <v>137.75342137573745</v>
      </c>
      <c r="E31" s="5"/>
      <c r="F31" s="158"/>
      <c r="G31" s="158"/>
      <c r="H31" s="158"/>
      <c r="I31" s="158"/>
      <c r="J31" s="158"/>
      <c r="K31" s="158"/>
    </row>
    <row r="32" spans="1:11" x14ac:dyDescent="0.25">
      <c r="A32" s="5"/>
      <c r="B32" s="5" t="s">
        <v>24</v>
      </c>
      <c r="C32" s="5">
        <v>23</v>
      </c>
      <c r="D32" s="4">
        <v>96.407762920736047</v>
      </c>
      <c r="E32" s="5"/>
      <c r="F32" s="158"/>
      <c r="G32" s="158"/>
      <c r="H32" s="158"/>
      <c r="I32" s="158"/>
      <c r="J32" s="158"/>
      <c r="K32" s="158"/>
    </row>
    <row r="33" spans="1:11" x14ac:dyDescent="0.25">
      <c r="A33" s="5"/>
      <c r="B33" s="5" t="s">
        <v>25</v>
      </c>
      <c r="C33" s="5">
        <v>87</v>
      </c>
      <c r="D33" s="4">
        <v>135.03236120380575</v>
      </c>
      <c r="E33" s="5"/>
      <c r="F33" s="158"/>
      <c r="G33" s="158"/>
      <c r="H33" s="158"/>
      <c r="I33" s="158"/>
      <c r="J33" s="158"/>
      <c r="K33" s="158"/>
    </row>
    <row r="34" spans="1:11" x14ac:dyDescent="0.25">
      <c r="A34" s="5"/>
      <c r="B34" s="5" t="s">
        <v>26</v>
      </c>
      <c r="C34" s="5">
        <v>35</v>
      </c>
      <c r="D34" s="4">
        <v>44.766192571370105</v>
      </c>
      <c r="E34" s="5"/>
      <c r="F34" s="158"/>
      <c r="G34" s="158"/>
      <c r="H34" s="158"/>
      <c r="I34" s="158"/>
      <c r="J34" s="158"/>
      <c r="K34" s="158"/>
    </row>
    <row r="35" spans="1:11" x14ac:dyDescent="0.25">
      <c r="A35" s="5"/>
      <c r="B35" s="5" t="s">
        <v>27</v>
      </c>
      <c r="C35" s="5">
        <v>104</v>
      </c>
      <c r="D35" s="4">
        <v>179.30725332321856</v>
      </c>
      <c r="E35" s="5"/>
      <c r="F35" s="158"/>
      <c r="G35" s="158"/>
      <c r="H35" s="158"/>
      <c r="I35" s="158"/>
      <c r="J35" s="158"/>
      <c r="K35" s="158"/>
    </row>
    <row r="36" spans="1:11" ht="15.75" thickBot="1" x14ac:dyDescent="0.3">
      <c r="A36" s="63"/>
      <c r="B36" s="63" t="s">
        <v>28</v>
      </c>
      <c r="C36" s="63">
        <v>73</v>
      </c>
      <c r="D36" s="43">
        <v>130.25944827093966</v>
      </c>
      <c r="E36" s="5"/>
      <c r="F36" s="158"/>
      <c r="G36" s="158"/>
      <c r="H36" s="158"/>
      <c r="I36" s="158"/>
      <c r="J36" s="158"/>
      <c r="K36" s="158"/>
    </row>
    <row r="37" spans="1:11" x14ac:dyDescent="0.25">
      <c r="A37" s="59" t="s">
        <v>80</v>
      </c>
      <c r="B37" s="29"/>
      <c r="C37" s="68"/>
      <c r="D37" s="70"/>
      <c r="E37" s="29"/>
      <c r="F37" s="158"/>
      <c r="G37" s="158"/>
      <c r="H37" s="158"/>
      <c r="I37" s="158"/>
      <c r="J37" s="158"/>
      <c r="K37" s="158"/>
    </row>
    <row r="38" spans="1:11" x14ac:dyDescent="0.25">
      <c r="A38" s="65" t="s">
        <v>169</v>
      </c>
      <c r="B38" s="29"/>
      <c r="C38" s="68"/>
      <c r="D38" s="70"/>
      <c r="E38" s="29"/>
      <c r="F38" s="158"/>
      <c r="G38" s="158"/>
      <c r="H38" s="158"/>
      <c r="I38" s="158"/>
      <c r="J38" s="158"/>
      <c r="K38" s="158"/>
    </row>
    <row r="39" spans="1:11" x14ac:dyDescent="0.25">
      <c r="A39" s="21" t="s">
        <v>124</v>
      </c>
      <c r="B39" s="29"/>
      <c r="C39" s="29"/>
      <c r="D39" s="29"/>
      <c r="E39" s="29"/>
      <c r="F39" s="158"/>
      <c r="G39" s="158"/>
      <c r="H39" s="158"/>
      <c r="I39" s="158"/>
      <c r="J39" s="158"/>
      <c r="K39" s="158"/>
    </row>
    <row r="40" spans="1:11" x14ac:dyDescent="0.25">
      <c r="A40" s="3"/>
      <c r="B40" s="3"/>
      <c r="C40" s="3"/>
      <c r="D40" s="3"/>
      <c r="E40" s="3"/>
    </row>
  </sheetData>
  <mergeCells count="2">
    <mergeCell ref="A1:I1"/>
    <mergeCell ref="A3:D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18" sqref="D18"/>
    </sheetView>
  </sheetViews>
  <sheetFormatPr defaultRowHeight="15" x14ac:dyDescent="0.25"/>
  <cols>
    <col min="1" max="1" width="10.85546875" style="155" customWidth="1"/>
    <col min="2" max="16384" width="9.140625" style="155"/>
  </cols>
  <sheetData>
    <row r="1" spans="1:10" s="158" customFormat="1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  <c r="J1" s="29"/>
    </row>
    <row r="2" spans="1:10" s="158" customFormat="1" x14ac:dyDescent="0.25">
      <c r="A2" s="154"/>
      <c r="B2" s="29"/>
      <c r="C2" s="29"/>
      <c r="D2" s="29"/>
      <c r="E2" s="98"/>
      <c r="F2" s="29"/>
      <c r="G2" s="29"/>
      <c r="H2" s="29"/>
      <c r="I2" s="29"/>
      <c r="J2" s="29"/>
    </row>
    <row r="3" spans="1:10" ht="36.75" customHeight="1" thickBot="1" x14ac:dyDescent="0.3">
      <c r="A3" s="188" t="s">
        <v>170</v>
      </c>
      <c r="B3" s="188"/>
      <c r="C3" s="188"/>
      <c r="D3" s="188"/>
      <c r="E3" s="188"/>
      <c r="F3" s="188"/>
      <c r="G3" s="188"/>
      <c r="H3" s="188"/>
      <c r="I3" s="188"/>
      <c r="J3" s="3"/>
    </row>
    <row r="4" spans="1:10" ht="16.5" thickBot="1" x14ac:dyDescent="0.3">
      <c r="A4" s="3"/>
      <c r="B4" s="200" t="s">
        <v>100</v>
      </c>
      <c r="C4" s="200"/>
      <c r="D4" s="200" t="s">
        <v>101</v>
      </c>
      <c r="E4" s="200"/>
      <c r="F4" s="200" t="s">
        <v>102</v>
      </c>
      <c r="G4" s="200"/>
      <c r="H4" s="200" t="s">
        <v>172</v>
      </c>
      <c r="I4" s="200"/>
      <c r="J4" s="3"/>
    </row>
    <row r="5" spans="1:10" ht="15.75" thickBot="1" x14ac:dyDescent="0.3">
      <c r="A5" s="129" t="s">
        <v>171</v>
      </c>
      <c r="B5" s="129" t="s">
        <v>3</v>
      </c>
      <c r="C5" s="129" t="s">
        <v>49</v>
      </c>
      <c r="D5" s="129" t="s">
        <v>3</v>
      </c>
      <c r="E5" s="129" t="s">
        <v>49</v>
      </c>
      <c r="F5" s="129" t="s">
        <v>3</v>
      </c>
      <c r="G5" s="129" t="s">
        <v>49</v>
      </c>
      <c r="H5" s="129" t="s">
        <v>3</v>
      </c>
      <c r="I5" s="129" t="s">
        <v>49</v>
      </c>
      <c r="J5" s="3"/>
    </row>
    <row r="6" spans="1:10" x14ac:dyDescent="0.25">
      <c r="A6" s="130" t="s">
        <v>132</v>
      </c>
      <c r="B6" s="1">
        <v>0</v>
      </c>
      <c r="C6" s="131">
        <v>0</v>
      </c>
      <c r="D6" s="1">
        <v>8</v>
      </c>
      <c r="E6" s="131">
        <v>53.333333333333336</v>
      </c>
      <c r="F6" s="1">
        <v>7</v>
      </c>
      <c r="G6" s="131">
        <v>46.666666666666664</v>
      </c>
      <c r="H6" s="1">
        <v>15</v>
      </c>
      <c r="I6" s="131">
        <v>100</v>
      </c>
      <c r="J6" s="3"/>
    </row>
    <row r="7" spans="1:10" x14ac:dyDescent="0.25">
      <c r="A7" s="1" t="s">
        <v>10</v>
      </c>
      <c r="B7" s="1">
        <v>40</v>
      </c>
      <c r="C7" s="131">
        <v>11.142061281337048</v>
      </c>
      <c r="D7" s="1">
        <v>87</v>
      </c>
      <c r="E7" s="131">
        <v>24.233983286908078</v>
      </c>
      <c r="F7" s="1">
        <v>230</v>
      </c>
      <c r="G7" s="131">
        <v>64.066852367688014</v>
      </c>
      <c r="H7" s="1">
        <v>359</v>
      </c>
      <c r="I7" s="131">
        <v>100</v>
      </c>
      <c r="J7" s="3"/>
    </row>
    <row r="8" spans="1:10" x14ac:dyDescent="0.25">
      <c r="A8" s="1" t="s">
        <v>11</v>
      </c>
      <c r="B8" s="1">
        <v>44</v>
      </c>
      <c r="C8" s="131">
        <v>18.487394957983195</v>
      </c>
      <c r="D8" s="1">
        <v>58</v>
      </c>
      <c r="E8" s="131">
        <v>24.369747899159663</v>
      </c>
      <c r="F8" s="1">
        <v>135</v>
      </c>
      <c r="G8" s="131">
        <v>56.72268907563025</v>
      </c>
      <c r="H8" s="1">
        <v>238</v>
      </c>
      <c r="I8" s="131">
        <v>100</v>
      </c>
      <c r="J8" s="3"/>
    </row>
    <row r="9" spans="1:10" x14ac:dyDescent="0.25">
      <c r="A9" s="1" t="s">
        <v>12</v>
      </c>
      <c r="B9" s="1">
        <v>77</v>
      </c>
      <c r="C9" s="131">
        <v>25.925925925925924</v>
      </c>
      <c r="D9" s="1">
        <v>87</v>
      </c>
      <c r="E9" s="131">
        <v>29.292929292929294</v>
      </c>
      <c r="F9" s="1">
        <v>132</v>
      </c>
      <c r="G9" s="131">
        <v>44.444444444444443</v>
      </c>
      <c r="H9" s="1">
        <v>297</v>
      </c>
      <c r="I9" s="131">
        <v>100</v>
      </c>
      <c r="J9" s="3"/>
    </row>
    <row r="10" spans="1:10" x14ac:dyDescent="0.25">
      <c r="A10" s="1" t="s">
        <v>16</v>
      </c>
      <c r="B10" s="1">
        <v>35</v>
      </c>
      <c r="C10" s="131">
        <v>26.119402985074625</v>
      </c>
      <c r="D10" s="1">
        <v>48</v>
      </c>
      <c r="E10" s="131">
        <v>35.820895522388057</v>
      </c>
      <c r="F10" s="1">
        <v>48</v>
      </c>
      <c r="G10" s="131">
        <v>35.820895522388057</v>
      </c>
      <c r="H10" s="1">
        <v>134</v>
      </c>
      <c r="I10" s="131">
        <v>100</v>
      </c>
      <c r="J10" s="3"/>
    </row>
    <row r="11" spans="1:10" ht="15.75" thickBot="1" x14ac:dyDescent="0.3">
      <c r="A11" s="132" t="s">
        <v>48</v>
      </c>
      <c r="B11" s="132">
        <v>196</v>
      </c>
      <c r="C11" s="133">
        <v>18.791946308724832</v>
      </c>
      <c r="D11" s="132">
        <v>288</v>
      </c>
      <c r="E11" s="133">
        <v>27.612655800575265</v>
      </c>
      <c r="F11" s="132">
        <v>552</v>
      </c>
      <c r="G11" s="133">
        <v>52.924256951102592</v>
      </c>
      <c r="H11" s="134">
        <v>1043</v>
      </c>
      <c r="I11" s="133">
        <v>100</v>
      </c>
      <c r="J11" s="3"/>
    </row>
    <row r="12" spans="1:10" x14ac:dyDescent="0.25">
      <c r="A12" s="21" t="s">
        <v>173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21" t="s">
        <v>126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</sheetData>
  <mergeCells count="6">
    <mergeCell ref="B4:C4"/>
    <mergeCell ref="D4:E4"/>
    <mergeCell ref="F4:G4"/>
    <mergeCell ref="H4:I4"/>
    <mergeCell ref="A1:I1"/>
    <mergeCell ref="A3:I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L8" sqref="L8"/>
    </sheetView>
  </sheetViews>
  <sheetFormatPr defaultRowHeight="15" x14ac:dyDescent="0.25"/>
  <cols>
    <col min="1" max="9" width="9.140625" style="155"/>
    <col min="10" max="10" width="2.7109375" style="155" customWidth="1"/>
    <col min="11" max="16384" width="9.140625" style="155"/>
  </cols>
  <sheetData>
    <row r="1" spans="1:14" s="158" customFormat="1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  <c r="J1" s="29"/>
    </row>
    <row r="2" spans="1:14" s="158" customFormat="1" x14ac:dyDescent="0.25">
      <c r="A2" s="154"/>
      <c r="B2" s="29"/>
      <c r="C2" s="29"/>
      <c r="D2" s="29"/>
      <c r="E2" s="98"/>
      <c r="F2" s="29"/>
      <c r="G2" s="29"/>
      <c r="H2" s="29"/>
      <c r="I2" s="29"/>
      <c r="J2" s="29"/>
    </row>
    <row r="3" spans="1:14" ht="30" customHeight="1" thickBot="1" x14ac:dyDescent="0.3">
      <c r="A3" s="188" t="s">
        <v>153</v>
      </c>
      <c r="B3" s="188"/>
      <c r="C3" s="188"/>
      <c r="D3" s="188"/>
      <c r="E3" s="188"/>
      <c r="F3" s="188"/>
      <c r="G3" s="188"/>
      <c r="H3" s="188"/>
      <c r="I3" s="188"/>
      <c r="J3" s="68"/>
      <c r="K3" s="166"/>
      <c r="L3" s="166"/>
      <c r="M3" s="174"/>
      <c r="N3" s="162"/>
    </row>
    <row r="4" spans="1:14" ht="15.75" thickBot="1" x14ac:dyDescent="0.3">
      <c r="A4" s="60"/>
      <c r="B4" s="182" t="s">
        <v>100</v>
      </c>
      <c r="C4" s="182"/>
      <c r="D4" s="182" t="s">
        <v>101</v>
      </c>
      <c r="E4" s="182"/>
      <c r="F4" s="182" t="s">
        <v>108</v>
      </c>
      <c r="G4" s="182"/>
      <c r="H4" s="182" t="s">
        <v>1</v>
      </c>
      <c r="I4" s="182"/>
      <c r="J4" s="68"/>
      <c r="K4" s="174"/>
      <c r="L4" s="162"/>
      <c r="M4" s="162"/>
      <c r="N4" s="162"/>
    </row>
    <row r="5" spans="1:14" ht="15.75" thickBot="1" x14ac:dyDescent="0.3">
      <c r="A5" s="38" t="s">
        <v>85</v>
      </c>
      <c r="B5" s="38" t="s">
        <v>9</v>
      </c>
      <c r="C5" s="38" t="s">
        <v>67</v>
      </c>
      <c r="D5" s="38" t="s">
        <v>9</v>
      </c>
      <c r="E5" s="38" t="s">
        <v>67</v>
      </c>
      <c r="F5" s="38" t="s">
        <v>9</v>
      </c>
      <c r="G5" s="38" t="s">
        <v>67</v>
      </c>
      <c r="H5" s="38" t="s">
        <v>9</v>
      </c>
      <c r="I5" s="38" t="s">
        <v>67</v>
      </c>
      <c r="J5" s="68"/>
      <c r="K5" s="174"/>
      <c r="L5" s="162"/>
      <c r="M5" s="162"/>
      <c r="N5" s="162"/>
    </row>
    <row r="6" spans="1:14" x14ac:dyDescent="0.25">
      <c r="A6" s="78">
        <v>2013</v>
      </c>
      <c r="B6" s="5">
        <v>39</v>
      </c>
      <c r="C6" s="4">
        <v>19.306930693069308</v>
      </c>
      <c r="D6" s="5">
        <v>49</v>
      </c>
      <c r="E6" s="4">
        <v>24.257425742574256</v>
      </c>
      <c r="F6" s="5">
        <v>113</v>
      </c>
      <c r="G6" s="4">
        <v>55.940594059405946</v>
      </c>
      <c r="H6" s="40">
        <v>202</v>
      </c>
      <c r="I6" s="4">
        <v>100</v>
      </c>
      <c r="J6" s="68"/>
      <c r="K6" s="174"/>
      <c r="L6" s="162"/>
      <c r="M6" s="162"/>
      <c r="N6" s="162"/>
    </row>
    <row r="7" spans="1:14" x14ac:dyDescent="0.25">
      <c r="A7" s="78">
        <v>2014</v>
      </c>
      <c r="B7" s="5">
        <v>38</v>
      </c>
      <c r="C7" s="4">
        <v>17.75700934579439</v>
      </c>
      <c r="D7" s="5">
        <v>67</v>
      </c>
      <c r="E7" s="4">
        <v>31.308411214953267</v>
      </c>
      <c r="F7" s="5">
        <v>109</v>
      </c>
      <c r="G7" s="4">
        <v>50.934579439252339</v>
      </c>
      <c r="H7" s="40">
        <v>214</v>
      </c>
      <c r="I7" s="4">
        <v>100</v>
      </c>
      <c r="J7" s="68"/>
      <c r="K7" s="174"/>
      <c r="L7" s="162"/>
      <c r="M7" s="162"/>
      <c r="N7" s="162"/>
    </row>
    <row r="8" spans="1:14" x14ac:dyDescent="0.25">
      <c r="A8" s="78">
        <v>2015</v>
      </c>
      <c r="B8" s="5">
        <v>30</v>
      </c>
      <c r="C8" s="4">
        <v>15.075376884422109</v>
      </c>
      <c r="D8" s="5">
        <v>61</v>
      </c>
      <c r="E8" s="4">
        <v>30.653266331658291</v>
      </c>
      <c r="F8" s="5">
        <v>104</v>
      </c>
      <c r="G8" s="4">
        <v>52.261306532663319</v>
      </c>
      <c r="H8" s="40">
        <v>199</v>
      </c>
      <c r="I8" s="4">
        <v>100</v>
      </c>
      <c r="J8" s="68"/>
      <c r="K8" s="174"/>
      <c r="L8" s="162"/>
      <c r="M8" s="162"/>
      <c r="N8" s="162"/>
    </row>
    <row r="9" spans="1:14" x14ac:dyDescent="0.25">
      <c r="A9" s="78">
        <v>2016</v>
      </c>
      <c r="B9" s="5">
        <v>34</v>
      </c>
      <c r="C9" s="4">
        <v>16.666666666666664</v>
      </c>
      <c r="D9" s="5">
        <v>51</v>
      </c>
      <c r="E9" s="4">
        <v>25</v>
      </c>
      <c r="F9" s="5">
        <v>117</v>
      </c>
      <c r="G9" s="4">
        <v>57.352941176470587</v>
      </c>
      <c r="H9" s="40">
        <v>204</v>
      </c>
      <c r="I9" s="4">
        <v>100</v>
      </c>
      <c r="J9" s="68"/>
      <c r="K9" s="174"/>
      <c r="L9" s="162"/>
      <c r="M9" s="162"/>
      <c r="N9" s="162"/>
    </row>
    <row r="10" spans="1:14" x14ac:dyDescent="0.25">
      <c r="A10" s="78">
        <v>2017</v>
      </c>
      <c r="B10" s="5">
        <v>55</v>
      </c>
      <c r="C10" s="4">
        <v>24.553571428571427</v>
      </c>
      <c r="D10" s="5">
        <v>61</v>
      </c>
      <c r="E10" s="4">
        <v>27.232142857142854</v>
      </c>
      <c r="F10" s="5">
        <v>108</v>
      </c>
      <c r="G10" s="4">
        <v>48.214285714285715</v>
      </c>
      <c r="H10" s="40">
        <v>224</v>
      </c>
      <c r="I10" s="4">
        <v>100</v>
      </c>
      <c r="J10" s="68"/>
      <c r="K10" s="174"/>
      <c r="L10" s="162"/>
      <c r="M10" s="162"/>
      <c r="N10" s="162"/>
    </row>
    <row r="11" spans="1:14" ht="15.75" thickBot="1" x14ac:dyDescent="0.3">
      <c r="A11" s="79" t="s">
        <v>48</v>
      </c>
      <c r="B11" s="63">
        <v>196</v>
      </c>
      <c r="C11" s="43">
        <v>18.791946308724832</v>
      </c>
      <c r="D11" s="63">
        <v>289</v>
      </c>
      <c r="E11" s="43">
        <v>27.708533077660597</v>
      </c>
      <c r="F11" s="63">
        <v>551</v>
      </c>
      <c r="G11" s="43">
        <v>52.828379674017256</v>
      </c>
      <c r="H11" s="135">
        <v>1043</v>
      </c>
      <c r="I11" s="43">
        <v>100</v>
      </c>
      <c r="J11" s="170"/>
      <c r="K11" s="156"/>
    </row>
    <row r="12" spans="1:14" x14ac:dyDescent="0.25">
      <c r="A12" s="21" t="s">
        <v>174</v>
      </c>
      <c r="B12" s="170"/>
      <c r="C12" s="32"/>
      <c r="D12" s="170"/>
      <c r="E12" s="32"/>
      <c r="F12" s="170"/>
      <c r="G12" s="170"/>
      <c r="H12" s="170"/>
      <c r="I12" s="170"/>
      <c r="J12" s="170"/>
      <c r="K12" s="175"/>
      <c r="L12" s="157"/>
      <c r="M12" s="156"/>
    </row>
    <row r="13" spans="1:14" x14ac:dyDescent="0.25">
      <c r="A13" s="21" t="s">
        <v>126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57"/>
      <c r="L13" s="157"/>
      <c r="M13" s="156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</sheetData>
  <mergeCells count="6">
    <mergeCell ref="B4:C4"/>
    <mergeCell ref="D4:E4"/>
    <mergeCell ref="F4:G4"/>
    <mergeCell ref="H4:I4"/>
    <mergeCell ref="A1:I1"/>
    <mergeCell ref="A3:I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L9" sqref="L9"/>
    </sheetView>
  </sheetViews>
  <sheetFormatPr defaultRowHeight="14.25" x14ac:dyDescent="0.2"/>
  <cols>
    <col min="1" max="1" width="15.85546875" style="158" bestFit="1" customWidth="1"/>
    <col min="2" max="9" width="9.140625" style="158"/>
    <col min="10" max="10" width="4.7109375" style="158" customWidth="1"/>
    <col min="11" max="16384" width="9.140625" style="158"/>
  </cols>
  <sheetData>
    <row r="1" spans="1:13" ht="15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  <c r="J1" s="29"/>
    </row>
    <row r="2" spans="1:13" ht="15" x14ac:dyDescent="0.25">
      <c r="A2" s="154"/>
      <c r="B2" s="29"/>
      <c r="C2" s="29"/>
      <c r="D2" s="29"/>
      <c r="E2" s="98"/>
      <c r="F2" s="29"/>
      <c r="G2" s="29"/>
      <c r="H2" s="29"/>
      <c r="I2" s="29"/>
      <c r="J2" s="29"/>
    </row>
    <row r="3" spans="1:13" ht="31.5" customHeight="1" thickBot="1" x14ac:dyDescent="0.25">
      <c r="A3" s="188" t="s">
        <v>146</v>
      </c>
      <c r="B3" s="188"/>
      <c r="C3" s="188"/>
      <c r="D3" s="188"/>
      <c r="E3" s="188"/>
      <c r="F3" s="188"/>
      <c r="G3" s="188"/>
      <c r="H3" s="188"/>
      <c r="I3" s="188"/>
      <c r="J3" s="98"/>
      <c r="K3" s="159"/>
    </row>
    <row r="4" spans="1:13" ht="15" thickBot="1" x14ac:dyDescent="0.25">
      <c r="A4" s="5"/>
      <c r="B4" s="182" t="s">
        <v>100</v>
      </c>
      <c r="C4" s="182"/>
      <c r="D4" s="182" t="s">
        <v>101</v>
      </c>
      <c r="E4" s="182"/>
      <c r="F4" s="182" t="s">
        <v>108</v>
      </c>
      <c r="G4" s="182"/>
      <c r="H4" s="182" t="s">
        <v>119</v>
      </c>
      <c r="I4" s="182"/>
      <c r="J4" s="98"/>
      <c r="K4" s="159"/>
    </row>
    <row r="5" spans="1:13" ht="15" thickBot="1" x14ac:dyDescent="0.25">
      <c r="A5" s="63"/>
      <c r="B5" s="38" t="s">
        <v>9</v>
      </c>
      <c r="C5" s="38" t="s">
        <v>67</v>
      </c>
      <c r="D5" s="38" t="s">
        <v>9</v>
      </c>
      <c r="E5" s="38" t="s">
        <v>67</v>
      </c>
      <c r="F5" s="38" t="s">
        <v>9</v>
      </c>
      <c r="G5" s="38" t="s">
        <v>67</v>
      </c>
      <c r="H5" s="38" t="s">
        <v>9</v>
      </c>
      <c r="I5" s="38" t="s">
        <v>67</v>
      </c>
      <c r="J5" s="29"/>
    </row>
    <row r="6" spans="1:13" x14ac:dyDescent="0.2">
      <c r="A6" s="39" t="s">
        <v>8</v>
      </c>
      <c r="B6" s="40">
        <v>64</v>
      </c>
      <c r="C6" s="4">
        <v>17.977528089887642</v>
      </c>
      <c r="D6" s="40">
        <v>74</v>
      </c>
      <c r="E6" s="4">
        <v>20.786516853932586</v>
      </c>
      <c r="F6" s="40">
        <v>213</v>
      </c>
      <c r="G6" s="4">
        <v>59.831460674157299</v>
      </c>
      <c r="H6" s="40">
        <v>356</v>
      </c>
      <c r="I6" s="4">
        <v>100</v>
      </c>
      <c r="J6" s="170"/>
      <c r="K6" s="157"/>
    </row>
    <row r="7" spans="1:13" x14ac:dyDescent="0.2">
      <c r="A7" s="39" t="s">
        <v>5</v>
      </c>
      <c r="B7" s="40">
        <v>44</v>
      </c>
      <c r="C7" s="4">
        <v>23.404255319148938</v>
      </c>
      <c r="D7" s="40">
        <v>54</v>
      </c>
      <c r="E7" s="4">
        <v>28.723404255319153</v>
      </c>
      <c r="F7" s="40">
        <v>90</v>
      </c>
      <c r="G7" s="4">
        <v>47.872340425531917</v>
      </c>
      <c r="H7" s="40">
        <v>188</v>
      </c>
      <c r="I7" s="4">
        <v>100</v>
      </c>
      <c r="J7" s="170"/>
      <c r="K7" s="157"/>
    </row>
    <row r="8" spans="1:13" x14ac:dyDescent="0.2">
      <c r="A8" s="39" t="s">
        <v>6</v>
      </c>
      <c r="B8" s="40">
        <v>14</v>
      </c>
      <c r="C8" s="4">
        <v>20.8955223880597</v>
      </c>
      <c r="D8" s="40">
        <v>19</v>
      </c>
      <c r="E8" s="4">
        <v>28.35820895522388</v>
      </c>
      <c r="F8" s="40">
        <v>34</v>
      </c>
      <c r="G8" s="4">
        <v>50.746268656716417</v>
      </c>
      <c r="H8" s="40">
        <v>67</v>
      </c>
      <c r="I8" s="4">
        <v>100</v>
      </c>
      <c r="J8" s="170"/>
      <c r="K8" s="157"/>
    </row>
    <row r="9" spans="1:13" x14ac:dyDescent="0.2">
      <c r="A9" s="39" t="s">
        <v>7</v>
      </c>
      <c r="B9" s="122">
        <v>74</v>
      </c>
      <c r="C9" s="74">
        <v>17.12962962962963</v>
      </c>
      <c r="D9" s="122">
        <v>141</v>
      </c>
      <c r="E9" s="74">
        <v>32.638888888888893</v>
      </c>
      <c r="F9" s="122">
        <v>215</v>
      </c>
      <c r="G9" s="74">
        <v>49.768518518518519</v>
      </c>
      <c r="H9" s="122">
        <v>432</v>
      </c>
      <c r="I9" s="74">
        <v>100</v>
      </c>
      <c r="J9" s="170"/>
      <c r="K9" s="157"/>
    </row>
    <row r="10" spans="1:13" ht="15" thickBot="1" x14ac:dyDescent="0.25">
      <c r="A10" s="42" t="s">
        <v>1</v>
      </c>
      <c r="B10" s="64">
        <v>196</v>
      </c>
      <c r="C10" s="43">
        <v>18.791946308724832</v>
      </c>
      <c r="D10" s="64">
        <v>288</v>
      </c>
      <c r="E10" s="43">
        <v>27.612655800575265</v>
      </c>
      <c r="F10" s="64">
        <v>552</v>
      </c>
      <c r="G10" s="43">
        <v>52.924256951102592</v>
      </c>
      <c r="H10" s="64">
        <v>1043</v>
      </c>
      <c r="I10" s="43">
        <v>100</v>
      </c>
      <c r="J10" s="170"/>
      <c r="K10" s="157"/>
    </row>
    <row r="11" spans="1:13" x14ac:dyDescent="0.2">
      <c r="A11" s="21" t="s">
        <v>129</v>
      </c>
      <c r="B11" s="170"/>
      <c r="C11" s="32"/>
      <c r="D11" s="31"/>
      <c r="E11" s="32"/>
      <c r="F11" s="170"/>
      <c r="G11" s="32"/>
      <c r="H11" s="170"/>
      <c r="I11" s="32"/>
      <c r="J11" s="31"/>
      <c r="K11" s="157"/>
      <c r="L11" s="157"/>
      <c r="M11" s="157"/>
    </row>
    <row r="12" spans="1:13" x14ac:dyDescent="0.2">
      <c r="A12" s="21" t="s">
        <v>126</v>
      </c>
      <c r="B12" s="29"/>
      <c r="C12" s="36"/>
      <c r="D12" s="29"/>
      <c r="E12" s="36"/>
      <c r="F12" s="29"/>
      <c r="G12" s="29"/>
      <c r="H12" s="29"/>
      <c r="I12" s="29"/>
      <c r="J12" s="29"/>
    </row>
    <row r="13" spans="1:13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3" x14ac:dyDescent="0.2">
      <c r="C14" s="176"/>
    </row>
    <row r="19" spans="5:5" x14ac:dyDescent="0.2">
      <c r="E19" s="177"/>
    </row>
  </sheetData>
  <mergeCells count="6">
    <mergeCell ref="B4:C4"/>
    <mergeCell ref="D4:E4"/>
    <mergeCell ref="F4:G4"/>
    <mergeCell ref="H4:I4"/>
    <mergeCell ref="A1:I1"/>
    <mergeCell ref="A3:I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G12" sqref="G12"/>
    </sheetView>
  </sheetViews>
  <sheetFormatPr defaultRowHeight="14.25" x14ac:dyDescent="0.2"/>
  <cols>
    <col min="1" max="1" width="9.7109375" style="158" customWidth="1"/>
    <col min="2" max="2" width="9.140625" style="158"/>
    <col min="3" max="3" width="10.5703125" style="158" customWidth="1"/>
    <col min="4" max="4" width="11.7109375" style="158" customWidth="1"/>
    <col min="5" max="5" width="4.140625" style="158" customWidth="1"/>
    <col min="6" max="16384" width="9.140625" style="158"/>
  </cols>
  <sheetData>
    <row r="1" spans="1:14" ht="15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</row>
    <row r="2" spans="1:14" ht="15" x14ac:dyDescent="0.25">
      <c r="A2" s="154"/>
      <c r="B2" s="29"/>
      <c r="C2" s="29"/>
      <c r="D2" s="29"/>
      <c r="E2" s="98"/>
    </row>
    <row r="3" spans="1:14" ht="39.75" customHeight="1" thickBot="1" x14ac:dyDescent="0.25">
      <c r="A3" s="202" t="s">
        <v>147</v>
      </c>
      <c r="B3" s="202"/>
      <c r="C3" s="202"/>
      <c r="D3" s="202"/>
      <c r="E3" s="98"/>
      <c r="F3" s="159"/>
      <c r="G3" s="159"/>
      <c r="H3" s="159"/>
      <c r="I3" s="159"/>
      <c r="J3" s="159"/>
      <c r="K3" s="159"/>
      <c r="L3" s="159"/>
      <c r="M3" s="159"/>
      <c r="N3" s="159"/>
    </row>
    <row r="4" spans="1:14" ht="15.75" customHeight="1" thickBot="1" x14ac:dyDescent="0.25">
      <c r="A4" s="5"/>
      <c r="B4" s="201" t="s">
        <v>109</v>
      </c>
      <c r="C4" s="201"/>
      <c r="D4" s="201"/>
      <c r="E4" s="35"/>
      <c r="F4" s="168"/>
      <c r="G4" s="168"/>
      <c r="H4" s="168"/>
      <c r="I4" s="168"/>
      <c r="J4" s="168"/>
      <c r="K4" s="168"/>
    </row>
    <row r="5" spans="1:14" ht="34.5" thickBot="1" x14ac:dyDescent="0.25">
      <c r="A5" s="63"/>
      <c r="B5" s="75" t="s">
        <v>9</v>
      </c>
      <c r="C5" s="101" t="s">
        <v>110</v>
      </c>
      <c r="D5" s="101" t="s">
        <v>111</v>
      </c>
      <c r="E5" s="29"/>
    </row>
    <row r="6" spans="1:14" x14ac:dyDescent="0.2">
      <c r="A6" s="71" t="s">
        <v>132</v>
      </c>
      <c r="B6" s="149">
        <v>0</v>
      </c>
      <c r="C6" s="150">
        <v>0</v>
      </c>
      <c r="D6" s="151">
        <v>0</v>
      </c>
      <c r="E6" s="29"/>
    </row>
    <row r="7" spans="1:14" x14ac:dyDescent="0.2">
      <c r="A7" s="5" t="s">
        <v>10</v>
      </c>
      <c r="B7" s="5">
        <v>40</v>
      </c>
      <c r="C7" s="41">
        <v>20.408163265306122</v>
      </c>
      <c r="D7" s="4">
        <v>11.142061281337048</v>
      </c>
      <c r="E7" s="170"/>
    </row>
    <row r="8" spans="1:14" x14ac:dyDescent="0.2">
      <c r="A8" s="5" t="s">
        <v>11</v>
      </c>
      <c r="B8" s="5">
        <v>44</v>
      </c>
      <c r="C8" s="41">
        <v>22.448979591836736</v>
      </c>
      <c r="D8" s="4">
        <v>18.487394957983195</v>
      </c>
      <c r="E8" s="170"/>
    </row>
    <row r="9" spans="1:14" x14ac:dyDescent="0.2">
      <c r="A9" s="5" t="s">
        <v>12</v>
      </c>
      <c r="B9" s="5">
        <v>77</v>
      </c>
      <c r="C9" s="41">
        <v>39.285714285714285</v>
      </c>
      <c r="D9" s="4">
        <v>25.925925925925924</v>
      </c>
      <c r="E9" s="170"/>
    </row>
    <row r="10" spans="1:14" x14ac:dyDescent="0.2">
      <c r="A10" s="5" t="s">
        <v>51</v>
      </c>
      <c r="B10" s="71">
        <v>35</v>
      </c>
      <c r="C10" s="41">
        <v>17.857142857142858</v>
      </c>
      <c r="D10" s="4">
        <v>26.119402985074625</v>
      </c>
      <c r="E10" s="170"/>
    </row>
    <row r="11" spans="1:14" ht="15" thickBot="1" x14ac:dyDescent="0.25">
      <c r="A11" s="63" t="s">
        <v>1</v>
      </c>
      <c r="B11" s="63">
        <v>196</v>
      </c>
      <c r="C11" s="58">
        <v>100</v>
      </c>
      <c r="D11" s="63">
        <v>18.8</v>
      </c>
      <c r="E11" s="170"/>
    </row>
    <row r="12" spans="1:14" x14ac:dyDescent="0.2">
      <c r="A12" s="99" t="s">
        <v>181</v>
      </c>
      <c r="B12" s="68"/>
      <c r="C12" s="100"/>
      <c r="D12" s="170"/>
      <c r="E12" s="170"/>
    </row>
    <row r="13" spans="1:14" x14ac:dyDescent="0.2">
      <c r="A13" s="21" t="s">
        <v>126</v>
      </c>
      <c r="B13" s="170"/>
      <c r="C13" s="33"/>
      <c r="D13" s="170"/>
      <c r="E13" s="170"/>
    </row>
    <row r="14" spans="1:14" x14ac:dyDescent="0.2">
      <c r="A14" s="29"/>
      <c r="B14" s="29"/>
      <c r="C14" s="29"/>
      <c r="D14" s="29"/>
      <c r="E14" s="29"/>
    </row>
  </sheetData>
  <mergeCells count="3">
    <mergeCell ref="B4:D4"/>
    <mergeCell ref="A1:I1"/>
    <mergeCell ref="A3:D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G6" sqref="G6"/>
    </sheetView>
  </sheetViews>
  <sheetFormatPr defaultRowHeight="15" x14ac:dyDescent="0.25"/>
  <cols>
    <col min="1" max="2" width="9.140625" style="155"/>
    <col min="3" max="3" width="9.5703125" style="155" customWidth="1"/>
    <col min="4" max="4" width="13.85546875" style="155" customWidth="1"/>
    <col min="5" max="5" width="5.28515625" style="155" customWidth="1"/>
    <col min="6" max="16384" width="9.140625" style="155"/>
  </cols>
  <sheetData>
    <row r="1" spans="1:10" s="158" customFormat="1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</row>
    <row r="2" spans="1:10" s="158" customFormat="1" x14ac:dyDescent="0.25">
      <c r="A2" s="154"/>
      <c r="B2" s="29"/>
      <c r="C2" s="29"/>
      <c r="D2" s="29"/>
      <c r="E2" s="98"/>
    </row>
    <row r="3" spans="1:10" ht="38.25" customHeight="1" thickBot="1" x14ac:dyDescent="0.3">
      <c r="A3" s="202" t="s">
        <v>148</v>
      </c>
      <c r="B3" s="202"/>
      <c r="C3" s="202"/>
      <c r="D3" s="202"/>
      <c r="E3" s="29"/>
      <c r="F3" s="158"/>
      <c r="G3" s="158"/>
      <c r="H3" s="158"/>
      <c r="I3" s="158"/>
      <c r="J3" s="158"/>
    </row>
    <row r="4" spans="1:10" ht="15.75" customHeight="1" thickBot="1" x14ac:dyDescent="0.3">
      <c r="A4" s="5"/>
      <c r="B4" s="183" t="s">
        <v>109</v>
      </c>
      <c r="C4" s="183"/>
      <c r="D4" s="183"/>
      <c r="E4" s="29"/>
      <c r="F4" s="158"/>
      <c r="G4" s="158"/>
      <c r="H4" s="158"/>
      <c r="I4" s="158"/>
      <c r="J4" s="158"/>
    </row>
    <row r="5" spans="1:10" ht="39.75" customHeight="1" thickBot="1" x14ac:dyDescent="0.3">
      <c r="A5" s="63"/>
      <c r="B5" s="75" t="s">
        <v>9</v>
      </c>
      <c r="C5" s="101" t="s">
        <v>110</v>
      </c>
      <c r="D5" s="101" t="s">
        <v>112</v>
      </c>
      <c r="E5" s="29"/>
      <c r="F5" s="158"/>
      <c r="G5" s="158"/>
      <c r="H5" s="158"/>
      <c r="I5" s="158"/>
      <c r="J5" s="158"/>
    </row>
    <row r="6" spans="1:10" x14ac:dyDescent="0.25">
      <c r="A6" s="5" t="s">
        <v>98</v>
      </c>
      <c r="B6" s="5">
        <v>68</v>
      </c>
      <c r="C6" s="41">
        <v>34.693877551020407</v>
      </c>
      <c r="D6" s="4">
        <v>19</v>
      </c>
      <c r="E6" s="29"/>
      <c r="F6" s="158"/>
      <c r="G6" s="158"/>
      <c r="H6" s="158"/>
      <c r="I6" s="158"/>
      <c r="J6" s="158"/>
    </row>
    <row r="7" spans="1:10" ht="15.75" customHeight="1" x14ac:dyDescent="0.25">
      <c r="A7" s="5" t="s">
        <v>14</v>
      </c>
      <c r="B7" s="5">
        <v>128</v>
      </c>
      <c r="C7" s="41">
        <v>65.306122448979593</v>
      </c>
      <c r="D7" s="5">
        <v>18.7</v>
      </c>
      <c r="E7" s="29"/>
      <c r="F7" s="158"/>
      <c r="G7" s="158"/>
      <c r="H7" s="158"/>
      <c r="I7" s="158"/>
      <c r="J7" s="158"/>
    </row>
    <row r="8" spans="1:10" ht="15.75" thickBot="1" x14ac:dyDescent="0.3">
      <c r="A8" s="63" t="s">
        <v>1</v>
      </c>
      <c r="B8" s="63">
        <v>196</v>
      </c>
      <c r="C8" s="58">
        <v>100</v>
      </c>
      <c r="D8" s="63">
        <v>18.8</v>
      </c>
      <c r="E8" s="29"/>
      <c r="F8" s="158"/>
      <c r="G8" s="158"/>
      <c r="H8" s="158"/>
      <c r="I8" s="158"/>
      <c r="J8" s="158"/>
    </row>
    <row r="9" spans="1:10" x14ac:dyDescent="0.25">
      <c r="A9" s="21" t="s">
        <v>126</v>
      </c>
      <c r="B9" s="68"/>
      <c r="C9" s="100"/>
      <c r="D9" s="29"/>
      <c r="E9" s="29"/>
      <c r="F9" s="158"/>
      <c r="G9" s="158"/>
      <c r="H9" s="158"/>
      <c r="I9" s="158"/>
      <c r="J9" s="158"/>
    </row>
    <row r="10" spans="1:10" x14ac:dyDescent="0.25">
      <c r="A10" s="115"/>
      <c r="B10" s="115"/>
      <c r="C10" s="115"/>
      <c r="D10" s="115"/>
      <c r="E10" s="115"/>
      <c r="F10" s="162"/>
    </row>
    <row r="28" spans="5:5" x14ac:dyDescent="0.25">
      <c r="E28" s="155" t="s">
        <v>127</v>
      </c>
    </row>
  </sheetData>
  <mergeCells count="3">
    <mergeCell ref="B4:D4"/>
    <mergeCell ref="A1:I1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F13" sqref="F13"/>
    </sheetView>
  </sheetViews>
  <sheetFormatPr defaultRowHeight="15" x14ac:dyDescent="0.25"/>
  <cols>
    <col min="1" max="16384" width="9.140625" style="155"/>
  </cols>
  <sheetData>
    <row r="1" spans="1:10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17" t="s">
        <v>57</v>
      </c>
      <c r="B4" s="14"/>
      <c r="C4" s="3"/>
      <c r="D4" s="3"/>
      <c r="E4" s="3"/>
      <c r="F4" s="3"/>
      <c r="G4" s="3"/>
      <c r="H4" s="3"/>
      <c r="I4" s="3"/>
      <c r="J4" s="3"/>
    </row>
    <row r="5" spans="1:10" x14ac:dyDescent="0.25">
      <c r="A5" s="121" t="s">
        <v>58</v>
      </c>
      <c r="B5" s="14"/>
      <c r="C5" s="3"/>
      <c r="D5" s="3"/>
      <c r="E5" s="3"/>
      <c r="F5" s="3"/>
      <c r="G5" s="3"/>
      <c r="H5" s="3"/>
      <c r="I5" s="3"/>
      <c r="J5" s="3"/>
    </row>
    <row r="6" spans="1:10" x14ac:dyDescent="0.25">
      <c r="A6" s="121" t="s">
        <v>59</v>
      </c>
      <c r="B6" s="14"/>
      <c r="C6" s="3"/>
      <c r="D6" s="3"/>
      <c r="E6" s="3"/>
      <c r="F6" s="3"/>
      <c r="G6" s="3"/>
      <c r="H6" s="3"/>
      <c r="I6" s="3"/>
      <c r="J6" s="3"/>
    </row>
    <row r="7" spans="1:10" x14ac:dyDescent="0.25">
      <c r="A7" s="1"/>
      <c r="B7" s="3"/>
      <c r="C7" s="3"/>
      <c r="D7" s="3"/>
      <c r="E7" s="3"/>
      <c r="F7" s="3"/>
      <c r="G7" s="3"/>
      <c r="H7" s="3"/>
      <c r="I7" s="3"/>
      <c r="J7" s="3"/>
    </row>
  </sheetData>
  <mergeCells count="1">
    <mergeCell ref="A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20" sqref="E20"/>
    </sheetView>
  </sheetViews>
  <sheetFormatPr defaultRowHeight="14.25" x14ac:dyDescent="0.2"/>
  <cols>
    <col min="1" max="16384" width="9.140625" style="158"/>
  </cols>
  <sheetData>
    <row r="1" spans="1:13" ht="15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</row>
    <row r="2" spans="1:13" ht="15" x14ac:dyDescent="0.25">
      <c r="A2" s="154"/>
      <c r="B2" s="29"/>
      <c r="C2" s="29"/>
      <c r="D2" s="29"/>
      <c r="E2" s="98"/>
      <c r="F2" s="29"/>
      <c r="G2" s="29"/>
      <c r="H2" s="29"/>
    </row>
    <row r="3" spans="1:13" ht="15" thickBot="1" x14ac:dyDescent="0.25">
      <c r="A3" s="2" t="s">
        <v>149</v>
      </c>
      <c r="B3" s="34"/>
      <c r="C3" s="34"/>
      <c r="D3" s="34"/>
      <c r="E3" s="34"/>
      <c r="F3" s="34"/>
      <c r="G3" s="34"/>
      <c r="H3" s="29"/>
    </row>
    <row r="4" spans="1:13" ht="15" thickBot="1" x14ac:dyDescent="0.25">
      <c r="A4" s="5"/>
      <c r="B4" s="184" t="s">
        <v>64</v>
      </c>
      <c r="C4" s="184"/>
      <c r="D4" s="184" t="s">
        <v>65</v>
      </c>
      <c r="E4" s="184"/>
      <c r="F4" s="184" t="s">
        <v>119</v>
      </c>
      <c r="G4" s="184"/>
      <c r="H4" s="170"/>
    </row>
    <row r="5" spans="1:13" ht="15" thickBot="1" x14ac:dyDescent="0.25">
      <c r="A5" s="38" t="s">
        <v>84</v>
      </c>
      <c r="B5" s="38" t="s">
        <v>9</v>
      </c>
      <c r="C5" s="38" t="s">
        <v>49</v>
      </c>
      <c r="D5" s="38" t="s">
        <v>9</v>
      </c>
      <c r="E5" s="38" t="s">
        <v>49</v>
      </c>
      <c r="F5" s="38" t="s">
        <v>9</v>
      </c>
      <c r="G5" s="38" t="s">
        <v>49</v>
      </c>
      <c r="H5" s="170"/>
    </row>
    <row r="6" spans="1:13" x14ac:dyDescent="0.2">
      <c r="A6" s="102" t="s">
        <v>10</v>
      </c>
      <c r="B6" s="5">
        <v>42</v>
      </c>
      <c r="C6" s="4">
        <v>12</v>
      </c>
      <c r="D6" s="5">
        <v>14</v>
      </c>
      <c r="E6" s="4">
        <v>16.091954022988507</v>
      </c>
      <c r="F6" s="5">
        <v>56</v>
      </c>
      <c r="G6" s="4">
        <v>12.173913043478262</v>
      </c>
      <c r="H6" s="170"/>
    </row>
    <row r="7" spans="1:13" x14ac:dyDescent="0.2">
      <c r="A7" s="5" t="s">
        <v>11</v>
      </c>
      <c r="B7" s="5">
        <v>79</v>
      </c>
      <c r="C7" s="4">
        <v>22.571428571428569</v>
      </c>
      <c r="D7" s="5">
        <v>7</v>
      </c>
      <c r="E7" s="4">
        <v>8.0459770114942533</v>
      </c>
      <c r="F7" s="5">
        <v>86</v>
      </c>
      <c r="G7" s="4">
        <v>18.695652173913043</v>
      </c>
      <c r="H7" s="170"/>
    </row>
    <row r="8" spans="1:13" x14ac:dyDescent="0.2">
      <c r="A8" s="5" t="s">
        <v>12</v>
      </c>
      <c r="B8" s="5">
        <v>149</v>
      </c>
      <c r="C8" s="4">
        <v>42.571428571428569</v>
      </c>
      <c r="D8" s="5">
        <v>10</v>
      </c>
      <c r="E8" s="4">
        <v>11.494252873563218</v>
      </c>
      <c r="F8" s="5">
        <v>97</v>
      </c>
      <c r="G8" s="4">
        <v>21.086956521739133</v>
      </c>
      <c r="H8" s="170"/>
    </row>
    <row r="9" spans="1:13" x14ac:dyDescent="0.2">
      <c r="A9" s="5" t="s">
        <v>51</v>
      </c>
      <c r="B9" s="5">
        <v>80</v>
      </c>
      <c r="C9" s="4">
        <v>22.857142857142858</v>
      </c>
      <c r="D9" s="5">
        <v>56</v>
      </c>
      <c r="E9" s="4">
        <v>64.367816091954026</v>
      </c>
      <c r="F9" s="5">
        <v>145</v>
      </c>
      <c r="G9" s="4">
        <v>31.521739130434785</v>
      </c>
      <c r="H9" s="170"/>
    </row>
    <row r="10" spans="1:13" ht="15" thickBot="1" x14ac:dyDescent="0.25">
      <c r="A10" s="63" t="s">
        <v>1</v>
      </c>
      <c r="B10" s="63">
        <v>350</v>
      </c>
      <c r="C10" s="43">
        <v>100</v>
      </c>
      <c r="D10" s="63">
        <v>97</v>
      </c>
      <c r="E10" s="43">
        <v>100</v>
      </c>
      <c r="F10" s="63">
        <v>460</v>
      </c>
      <c r="G10" s="43">
        <v>100</v>
      </c>
      <c r="H10" s="170"/>
    </row>
    <row r="11" spans="1:13" x14ac:dyDescent="0.2">
      <c r="A11" s="99" t="s">
        <v>175</v>
      </c>
      <c r="B11" s="71"/>
      <c r="C11" s="74"/>
      <c r="D11" s="71"/>
      <c r="E11" s="74"/>
      <c r="F11" s="71"/>
      <c r="G11" s="74"/>
      <c r="H11" s="170"/>
    </row>
    <row r="12" spans="1:13" x14ac:dyDescent="0.2">
      <c r="A12" s="76" t="s">
        <v>128</v>
      </c>
      <c r="B12" s="68"/>
      <c r="C12" s="70"/>
      <c r="D12" s="68"/>
      <c r="E12" s="70"/>
      <c r="F12" s="68"/>
      <c r="G12" s="70"/>
      <c r="H12" s="170"/>
    </row>
    <row r="13" spans="1:13" x14ac:dyDescent="0.2">
      <c r="A13" s="21" t="s">
        <v>99</v>
      </c>
      <c r="B13" s="170"/>
      <c r="C13" s="170"/>
      <c r="D13" s="170"/>
      <c r="E13" s="170"/>
      <c r="F13" s="170"/>
      <c r="G13" s="170"/>
      <c r="H13" s="170"/>
    </row>
    <row r="14" spans="1:13" x14ac:dyDescent="0.2">
      <c r="A14" s="170"/>
      <c r="B14" s="170"/>
      <c r="C14" s="170"/>
      <c r="D14" s="170"/>
      <c r="E14" s="170"/>
      <c r="F14" s="170"/>
      <c r="G14" s="170"/>
      <c r="H14" s="170"/>
      <c r="I14" s="157"/>
      <c r="J14" s="157"/>
      <c r="K14" s="157"/>
      <c r="L14" s="157"/>
      <c r="M14" s="157"/>
    </row>
    <row r="15" spans="1:13" x14ac:dyDescent="0.2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</row>
    <row r="16" spans="1:13" x14ac:dyDescent="0.2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</row>
    <row r="17" spans="2:13" x14ac:dyDescent="0.2"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</row>
    <row r="18" spans="2:13" x14ac:dyDescent="0.2"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</row>
    <row r="19" spans="2:13" x14ac:dyDescent="0.2"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</row>
    <row r="20" spans="2:13" x14ac:dyDescent="0.2"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</row>
  </sheetData>
  <mergeCells count="4">
    <mergeCell ref="B4:C4"/>
    <mergeCell ref="D4:E4"/>
    <mergeCell ref="F4:G4"/>
    <mergeCell ref="A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C19" sqref="C19"/>
    </sheetView>
  </sheetViews>
  <sheetFormatPr defaultRowHeight="14.25" x14ac:dyDescent="0.2"/>
  <cols>
    <col min="1" max="1" width="11" style="158" customWidth="1"/>
    <col min="2" max="16384" width="9.140625" style="158"/>
  </cols>
  <sheetData>
    <row r="1" spans="1:17" ht="15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</row>
    <row r="2" spans="1:17" ht="15" x14ac:dyDescent="0.25">
      <c r="A2" s="154"/>
      <c r="B2" s="29"/>
      <c r="C2" s="29"/>
      <c r="D2" s="29"/>
      <c r="E2" s="98"/>
      <c r="F2" s="29"/>
      <c r="G2" s="29"/>
      <c r="H2" s="29"/>
    </row>
    <row r="3" spans="1:17" ht="27.75" customHeight="1" thickBot="1" x14ac:dyDescent="0.25">
      <c r="A3" s="202" t="s">
        <v>150</v>
      </c>
      <c r="B3" s="202"/>
      <c r="C3" s="202"/>
      <c r="D3" s="202"/>
      <c r="E3" s="202"/>
      <c r="F3" s="202"/>
      <c r="G3" s="202"/>
      <c r="H3" s="170"/>
      <c r="I3" s="157"/>
      <c r="J3" s="157"/>
      <c r="K3" s="157"/>
      <c r="L3" s="157"/>
      <c r="M3" s="157"/>
      <c r="N3" s="157"/>
      <c r="O3" s="157"/>
      <c r="P3" s="157"/>
      <c r="Q3" s="157"/>
    </row>
    <row r="4" spans="1:17" ht="15" thickBot="1" x14ac:dyDescent="0.25">
      <c r="A4" s="5"/>
      <c r="B4" s="182" t="s">
        <v>13</v>
      </c>
      <c r="C4" s="182"/>
      <c r="D4" s="182" t="s">
        <v>68</v>
      </c>
      <c r="E4" s="182"/>
      <c r="F4" s="182" t="s">
        <v>48</v>
      </c>
      <c r="G4" s="182"/>
      <c r="H4" s="170"/>
      <c r="I4" s="157"/>
      <c r="J4" s="157"/>
      <c r="K4" s="157"/>
      <c r="L4" s="157"/>
      <c r="M4" s="157"/>
      <c r="N4" s="157"/>
      <c r="O4" s="157"/>
      <c r="P4" s="157"/>
      <c r="Q4" s="157"/>
    </row>
    <row r="5" spans="1:17" ht="15" thickBot="1" x14ac:dyDescent="0.25">
      <c r="A5" s="38" t="s">
        <v>84</v>
      </c>
      <c r="B5" s="38" t="s">
        <v>9</v>
      </c>
      <c r="C5" s="38" t="s">
        <v>49</v>
      </c>
      <c r="D5" s="38" t="s">
        <v>9</v>
      </c>
      <c r="E5" s="38" t="s">
        <v>67</v>
      </c>
      <c r="F5" s="38" t="s">
        <v>9</v>
      </c>
      <c r="G5" s="38" t="s">
        <v>67</v>
      </c>
      <c r="H5" s="170"/>
      <c r="I5" s="157"/>
      <c r="J5" s="157"/>
      <c r="K5" s="157"/>
      <c r="L5" s="157"/>
      <c r="M5" s="157"/>
      <c r="N5" s="157"/>
      <c r="O5" s="157"/>
      <c r="P5" s="157"/>
      <c r="Q5" s="157"/>
    </row>
    <row r="6" spans="1:17" x14ac:dyDescent="0.2">
      <c r="A6" s="5" t="s">
        <v>10</v>
      </c>
      <c r="B6" s="5">
        <v>13</v>
      </c>
      <c r="C6" s="4">
        <v>11.21</v>
      </c>
      <c r="D6" s="5">
        <v>29</v>
      </c>
      <c r="E6" s="4">
        <v>12.39</v>
      </c>
      <c r="F6" s="5">
        <v>42</v>
      </c>
      <c r="G6" s="4">
        <v>12</v>
      </c>
      <c r="H6" s="170"/>
      <c r="I6" s="157"/>
      <c r="J6" s="157"/>
      <c r="K6" s="157"/>
      <c r="L6" s="157"/>
      <c r="M6" s="157"/>
      <c r="N6" s="157"/>
      <c r="O6" s="157"/>
      <c r="P6" s="157"/>
      <c r="Q6" s="157"/>
    </row>
    <row r="7" spans="1:17" x14ac:dyDescent="0.2">
      <c r="A7" s="5" t="s">
        <v>11</v>
      </c>
      <c r="B7" s="5">
        <v>27</v>
      </c>
      <c r="C7" s="4">
        <v>23.28</v>
      </c>
      <c r="D7" s="5">
        <v>52</v>
      </c>
      <c r="E7" s="4">
        <v>22.22</v>
      </c>
      <c r="F7" s="5">
        <v>79</v>
      </c>
      <c r="G7" s="4">
        <v>22.57</v>
      </c>
      <c r="H7" s="170"/>
      <c r="I7" s="157"/>
      <c r="J7" s="157"/>
      <c r="K7" s="157"/>
      <c r="L7" s="157"/>
      <c r="M7" s="157"/>
      <c r="N7" s="157"/>
      <c r="O7" s="157"/>
      <c r="P7" s="157"/>
      <c r="Q7" s="157"/>
    </row>
    <row r="8" spans="1:17" x14ac:dyDescent="0.2">
      <c r="A8" s="5" t="s">
        <v>69</v>
      </c>
      <c r="B8" s="5">
        <v>30</v>
      </c>
      <c r="C8" s="4">
        <v>25.86</v>
      </c>
      <c r="D8" s="5">
        <v>55</v>
      </c>
      <c r="E8" s="4">
        <v>23.5</v>
      </c>
      <c r="F8" s="5">
        <v>85</v>
      </c>
      <c r="G8" s="4">
        <v>24.29</v>
      </c>
      <c r="H8" s="170"/>
      <c r="I8" s="157"/>
      <c r="J8" s="157"/>
      <c r="K8" s="157"/>
      <c r="L8" s="157"/>
      <c r="M8" s="157"/>
      <c r="N8" s="157"/>
      <c r="O8" s="157"/>
      <c r="P8" s="157"/>
      <c r="Q8" s="157"/>
    </row>
    <row r="9" spans="1:17" x14ac:dyDescent="0.2">
      <c r="A9" s="5" t="s">
        <v>70</v>
      </c>
      <c r="B9" s="5">
        <v>22</v>
      </c>
      <c r="C9" s="4">
        <v>18.97</v>
      </c>
      <c r="D9" s="5">
        <v>42</v>
      </c>
      <c r="E9" s="4">
        <v>17.95</v>
      </c>
      <c r="F9" s="5">
        <v>64</v>
      </c>
      <c r="G9" s="4">
        <v>18.29</v>
      </c>
      <c r="H9" s="170"/>
      <c r="I9" s="157"/>
      <c r="J9" s="157"/>
      <c r="K9" s="157"/>
      <c r="L9" s="157"/>
      <c r="M9" s="157"/>
      <c r="N9" s="157"/>
      <c r="O9" s="157"/>
      <c r="P9" s="157"/>
      <c r="Q9" s="157"/>
    </row>
    <row r="10" spans="1:17" x14ac:dyDescent="0.2">
      <c r="A10" s="5" t="s">
        <v>16</v>
      </c>
      <c r="B10" s="5">
        <v>24</v>
      </c>
      <c r="C10" s="4">
        <v>20.69</v>
      </c>
      <c r="D10" s="5">
        <v>56</v>
      </c>
      <c r="E10" s="4">
        <v>23.93</v>
      </c>
      <c r="F10" s="5">
        <v>80</v>
      </c>
      <c r="G10" s="4">
        <v>22.86</v>
      </c>
      <c r="H10" s="170"/>
      <c r="I10" s="157"/>
      <c r="J10" s="157"/>
      <c r="K10" s="157"/>
      <c r="L10" s="157"/>
      <c r="M10" s="157"/>
      <c r="N10" s="157"/>
      <c r="O10" s="157"/>
      <c r="P10" s="157"/>
      <c r="Q10" s="157"/>
    </row>
    <row r="11" spans="1:17" ht="15" thickBot="1" x14ac:dyDescent="0.25">
      <c r="A11" s="38" t="s">
        <v>48</v>
      </c>
      <c r="B11" s="38">
        <v>116</v>
      </c>
      <c r="C11" s="62">
        <v>100</v>
      </c>
      <c r="D11" s="38">
        <v>234</v>
      </c>
      <c r="E11" s="62">
        <v>100</v>
      </c>
      <c r="F11" s="38">
        <v>350</v>
      </c>
      <c r="G11" s="62">
        <v>100</v>
      </c>
      <c r="H11" s="170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7" x14ac:dyDescent="0.2">
      <c r="A12" s="76" t="s">
        <v>128</v>
      </c>
      <c r="B12" s="5"/>
      <c r="C12" s="4"/>
      <c r="D12" s="5"/>
      <c r="E12" s="5"/>
      <c r="F12" s="5"/>
      <c r="G12" s="5"/>
      <c r="H12" s="170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7" x14ac:dyDescent="0.2">
      <c r="A13" s="21" t="s">
        <v>124</v>
      </c>
      <c r="B13" s="170"/>
      <c r="C13" s="170"/>
      <c r="D13" s="170"/>
      <c r="E13" s="170"/>
      <c r="F13" s="170"/>
      <c r="G13" s="170"/>
      <c r="H13" s="170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7" x14ac:dyDescent="0.2">
      <c r="A14" s="170"/>
      <c r="B14" s="170"/>
      <c r="C14" s="170"/>
      <c r="D14" s="170"/>
      <c r="E14" s="170"/>
      <c r="F14" s="170"/>
      <c r="G14" s="170"/>
      <c r="H14" s="170"/>
      <c r="I14" s="157"/>
      <c r="J14" s="157"/>
      <c r="K14" s="157"/>
      <c r="L14" s="157"/>
      <c r="M14" s="157"/>
      <c r="N14" s="157"/>
      <c r="O14" s="157"/>
      <c r="P14" s="157"/>
      <c r="Q14" s="157"/>
    </row>
  </sheetData>
  <mergeCells count="5">
    <mergeCell ref="B4:C4"/>
    <mergeCell ref="D4:E4"/>
    <mergeCell ref="F4:G4"/>
    <mergeCell ref="A1:I1"/>
    <mergeCell ref="A3:G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19" sqref="F19"/>
    </sheetView>
  </sheetViews>
  <sheetFormatPr defaultRowHeight="14.25" x14ac:dyDescent="0.2"/>
  <cols>
    <col min="1" max="1" width="28.85546875" style="158" customWidth="1"/>
    <col min="2" max="9" width="9.140625" style="158"/>
    <col min="10" max="10" width="3.7109375" style="158" customWidth="1"/>
    <col min="11" max="16384" width="9.140625" style="158"/>
  </cols>
  <sheetData>
    <row r="1" spans="1:10" ht="15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  <c r="J1" s="29"/>
    </row>
    <row r="2" spans="1:10" ht="15" x14ac:dyDescent="0.25">
      <c r="A2" s="154"/>
      <c r="B2" s="29"/>
      <c r="C2" s="29"/>
      <c r="D2" s="29"/>
      <c r="E2" s="98"/>
      <c r="F2" s="29"/>
      <c r="G2" s="29"/>
      <c r="H2" s="29"/>
      <c r="I2" s="29"/>
      <c r="J2" s="29"/>
    </row>
    <row r="3" spans="1:10" ht="15" thickBot="1" x14ac:dyDescent="0.25">
      <c r="A3" s="30" t="s">
        <v>151</v>
      </c>
      <c r="B3" s="28"/>
      <c r="C3" s="28"/>
      <c r="D3" s="28"/>
      <c r="E3" s="28"/>
      <c r="F3" s="28"/>
      <c r="G3" s="28"/>
      <c r="H3" s="28"/>
      <c r="I3" s="28"/>
      <c r="J3" s="170"/>
    </row>
    <row r="4" spans="1:10" ht="15" thickBot="1" x14ac:dyDescent="0.25">
      <c r="A4" s="60"/>
      <c r="B4" s="182" t="s">
        <v>61</v>
      </c>
      <c r="C4" s="182"/>
      <c r="D4" s="182" t="s">
        <v>62</v>
      </c>
      <c r="E4" s="182"/>
      <c r="F4" s="182" t="s">
        <v>63</v>
      </c>
      <c r="G4" s="182"/>
      <c r="H4" s="182" t="s">
        <v>1</v>
      </c>
      <c r="I4" s="182"/>
      <c r="J4" s="170"/>
    </row>
    <row r="5" spans="1:10" ht="15" thickBot="1" x14ac:dyDescent="0.25">
      <c r="A5" s="38" t="s">
        <v>107</v>
      </c>
      <c r="B5" s="38" t="s">
        <v>3</v>
      </c>
      <c r="C5" s="38" t="s">
        <v>49</v>
      </c>
      <c r="D5" s="38" t="s">
        <v>3</v>
      </c>
      <c r="E5" s="38" t="s">
        <v>49</v>
      </c>
      <c r="F5" s="38" t="s">
        <v>3</v>
      </c>
      <c r="G5" s="38" t="s">
        <v>49</v>
      </c>
      <c r="H5" s="38" t="s">
        <v>3</v>
      </c>
      <c r="I5" s="38" t="s">
        <v>49</v>
      </c>
      <c r="J5" s="170"/>
    </row>
    <row r="6" spans="1:10" x14ac:dyDescent="0.2">
      <c r="A6" s="5" t="s">
        <v>60</v>
      </c>
      <c r="B6" s="5">
        <v>80</v>
      </c>
      <c r="C6" s="4">
        <v>26.9</v>
      </c>
      <c r="D6" s="5">
        <v>14</v>
      </c>
      <c r="E6" s="5">
        <v>11.5</v>
      </c>
      <c r="F6" s="5">
        <v>41</v>
      </c>
      <c r="G6" s="5">
        <v>73.2</v>
      </c>
      <c r="H6" s="5">
        <v>136</v>
      </c>
      <c r="I6" s="5">
        <v>28.5</v>
      </c>
      <c r="J6" s="170"/>
    </row>
    <row r="7" spans="1:10" x14ac:dyDescent="0.2">
      <c r="A7" s="5" t="s">
        <v>176</v>
      </c>
      <c r="B7" s="5">
        <v>113</v>
      </c>
      <c r="C7" s="4">
        <v>37.9</v>
      </c>
      <c r="D7" s="5">
        <v>49</v>
      </c>
      <c r="E7" s="5">
        <v>40.200000000000003</v>
      </c>
      <c r="F7" s="78">
        <v>4</v>
      </c>
      <c r="G7" s="5">
        <v>7.1</v>
      </c>
      <c r="H7" s="5">
        <v>166</v>
      </c>
      <c r="I7" s="5">
        <v>34.799999999999997</v>
      </c>
      <c r="J7" s="170"/>
    </row>
    <row r="8" spans="1:10" x14ac:dyDescent="0.2">
      <c r="A8" s="5" t="s">
        <v>177</v>
      </c>
      <c r="B8" s="5">
        <v>72</v>
      </c>
      <c r="C8" s="4">
        <v>24.2</v>
      </c>
      <c r="D8" s="5">
        <v>52</v>
      </c>
      <c r="E8" s="5">
        <v>42.6</v>
      </c>
      <c r="F8" s="5">
        <v>7</v>
      </c>
      <c r="G8" s="5">
        <v>12.5</v>
      </c>
      <c r="H8" s="5">
        <v>131</v>
      </c>
      <c r="I8" s="5">
        <v>27.5</v>
      </c>
      <c r="J8" s="170"/>
    </row>
    <row r="9" spans="1:10" x14ac:dyDescent="0.2">
      <c r="A9" s="5" t="s">
        <v>178</v>
      </c>
      <c r="B9" s="5">
        <v>12</v>
      </c>
      <c r="C9" s="4">
        <v>4</v>
      </c>
      <c r="D9" s="78">
        <v>1</v>
      </c>
      <c r="E9" s="78">
        <v>0.8</v>
      </c>
      <c r="F9" s="78">
        <v>1</v>
      </c>
      <c r="G9" s="78">
        <v>1.8</v>
      </c>
      <c r="H9" s="5">
        <v>14</v>
      </c>
      <c r="I9" s="5">
        <v>2.9</v>
      </c>
      <c r="J9" s="170"/>
    </row>
    <row r="10" spans="1:10" x14ac:dyDescent="0.2">
      <c r="A10" s="5" t="s">
        <v>87</v>
      </c>
      <c r="B10" s="5">
        <v>21</v>
      </c>
      <c r="C10" s="4">
        <v>7</v>
      </c>
      <c r="D10" s="78">
        <v>6</v>
      </c>
      <c r="E10" s="78">
        <v>4.9000000000000004</v>
      </c>
      <c r="F10" s="78">
        <v>3</v>
      </c>
      <c r="G10" s="78">
        <v>5.4</v>
      </c>
      <c r="H10" s="5">
        <v>30</v>
      </c>
      <c r="I10" s="5">
        <v>6.3</v>
      </c>
      <c r="J10" s="170"/>
    </row>
    <row r="11" spans="1:10" ht="15" thickBot="1" x14ac:dyDescent="0.25">
      <c r="A11" s="38" t="s">
        <v>48</v>
      </c>
      <c r="B11" s="38">
        <v>298</v>
      </c>
      <c r="C11" s="38">
        <v>62.5</v>
      </c>
      <c r="D11" s="38">
        <v>122</v>
      </c>
      <c r="E11" s="38">
        <v>25.6</v>
      </c>
      <c r="F11" s="38">
        <v>56</v>
      </c>
      <c r="G11" s="38">
        <v>11.7</v>
      </c>
      <c r="H11" s="38">
        <v>477</v>
      </c>
      <c r="I11" s="62">
        <v>100</v>
      </c>
      <c r="J11" s="170"/>
    </row>
    <row r="12" spans="1:10" x14ac:dyDescent="0.2">
      <c r="A12" s="103" t="s">
        <v>66</v>
      </c>
      <c r="B12" s="69"/>
      <c r="C12" s="69"/>
      <c r="D12" s="69"/>
      <c r="E12" s="69"/>
      <c r="F12" s="69"/>
      <c r="G12" s="69"/>
      <c r="H12" s="69"/>
      <c r="I12" s="69"/>
      <c r="J12" s="170"/>
    </row>
    <row r="13" spans="1:10" x14ac:dyDescent="0.2">
      <c r="A13" s="99" t="s">
        <v>89</v>
      </c>
      <c r="B13" s="69"/>
      <c r="C13" s="69"/>
      <c r="D13" s="69"/>
      <c r="E13" s="69"/>
      <c r="F13" s="69"/>
      <c r="G13" s="69"/>
      <c r="H13" s="69"/>
      <c r="I13" s="69"/>
      <c r="J13" s="170"/>
    </row>
    <row r="14" spans="1:10" x14ac:dyDescent="0.2">
      <c r="A14" s="76" t="s">
        <v>88</v>
      </c>
      <c r="B14" s="69"/>
      <c r="C14" s="69"/>
      <c r="D14" s="69"/>
      <c r="E14" s="69"/>
      <c r="F14" s="69"/>
      <c r="G14" s="69"/>
      <c r="H14" s="69"/>
      <c r="I14" s="69"/>
      <c r="J14" s="170"/>
    </row>
    <row r="15" spans="1:10" x14ac:dyDescent="0.2">
      <c r="A15" s="21" t="s">
        <v>118</v>
      </c>
      <c r="B15" s="170"/>
      <c r="C15" s="170"/>
      <c r="D15" s="170"/>
      <c r="E15" s="170"/>
      <c r="F15" s="170"/>
      <c r="G15" s="170"/>
      <c r="H15" s="170"/>
      <c r="I15" s="170"/>
      <c r="J15" s="170"/>
    </row>
    <row r="16" spans="1:10" x14ac:dyDescent="0.2">
      <c r="A16" s="170"/>
      <c r="B16" s="170"/>
      <c r="C16" s="170"/>
      <c r="D16" s="170"/>
      <c r="E16" s="170"/>
      <c r="F16" s="170"/>
      <c r="G16" s="170"/>
      <c r="H16" s="170"/>
      <c r="I16" s="170"/>
      <c r="J16" s="170"/>
    </row>
    <row r="17" spans="1:10" x14ac:dyDescent="0.2">
      <c r="A17" s="157"/>
      <c r="B17" s="157"/>
      <c r="C17" s="157"/>
      <c r="D17" s="157"/>
      <c r="E17" s="157"/>
      <c r="F17" s="157"/>
      <c r="G17" s="157"/>
      <c r="H17" s="157"/>
      <c r="I17" s="157"/>
      <c r="J17" s="157"/>
    </row>
    <row r="18" spans="1:10" x14ac:dyDescent="0.2">
      <c r="A18" s="157"/>
      <c r="B18" s="157"/>
      <c r="C18" s="157"/>
      <c r="D18" s="157"/>
      <c r="E18" s="157"/>
      <c r="F18" s="157"/>
      <c r="G18" s="157"/>
      <c r="H18" s="157"/>
      <c r="I18" s="157"/>
      <c r="J18" s="157"/>
    </row>
    <row r="19" spans="1:10" x14ac:dyDescent="0.2">
      <c r="A19" s="157"/>
      <c r="B19" s="157"/>
      <c r="C19" s="157"/>
      <c r="D19" s="178"/>
      <c r="E19" s="157"/>
      <c r="F19" s="157"/>
      <c r="G19" s="157"/>
      <c r="H19" s="157"/>
      <c r="I19" s="157"/>
      <c r="J19" s="157"/>
    </row>
    <row r="20" spans="1:10" x14ac:dyDescent="0.2">
      <c r="A20" s="157"/>
      <c r="B20" s="157"/>
      <c r="C20" s="157"/>
      <c r="D20" s="157"/>
      <c r="E20" s="157"/>
      <c r="F20" s="157"/>
      <c r="G20" s="157"/>
      <c r="H20" s="157"/>
      <c r="I20" s="157"/>
      <c r="J20" s="157"/>
    </row>
    <row r="21" spans="1:10" x14ac:dyDescent="0.2">
      <c r="A21" s="157"/>
      <c r="B21" s="157"/>
      <c r="C21" s="157"/>
      <c r="D21" s="157"/>
      <c r="E21" s="157"/>
      <c r="F21" s="157"/>
      <c r="G21" s="157"/>
      <c r="H21" s="157"/>
      <c r="I21" s="157"/>
      <c r="J21" s="157"/>
    </row>
    <row r="22" spans="1:10" x14ac:dyDescent="0.2">
      <c r="A22" s="157"/>
      <c r="B22" s="157"/>
      <c r="C22" s="157"/>
      <c r="D22" s="157"/>
      <c r="E22" s="157"/>
      <c r="F22" s="157"/>
      <c r="G22" s="157"/>
      <c r="H22" s="157"/>
      <c r="I22" s="157"/>
      <c r="J22" s="157"/>
    </row>
    <row r="23" spans="1:10" x14ac:dyDescent="0.2">
      <c r="A23" s="157"/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 x14ac:dyDescent="0.2">
      <c r="A24" s="157"/>
      <c r="B24" s="157"/>
      <c r="C24" s="157"/>
      <c r="D24" s="157"/>
      <c r="E24" s="157"/>
      <c r="F24" s="157"/>
      <c r="G24" s="157"/>
      <c r="H24" s="157"/>
      <c r="I24" s="157"/>
      <c r="J24" s="157"/>
    </row>
    <row r="25" spans="1:10" x14ac:dyDescent="0.2">
      <c r="A25" s="157"/>
      <c r="B25" s="157"/>
      <c r="C25" s="157"/>
      <c r="D25" s="157"/>
      <c r="E25" s="157"/>
      <c r="F25" s="157"/>
      <c r="G25" s="157"/>
      <c r="H25" s="157"/>
      <c r="I25" s="157"/>
      <c r="J25" s="157"/>
    </row>
  </sheetData>
  <mergeCells count="5">
    <mergeCell ref="B4:C4"/>
    <mergeCell ref="D4:E4"/>
    <mergeCell ref="F4:G4"/>
    <mergeCell ref="H4:I4"/>
    <mergeCell ref="A1:I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O8" sqref="O8"/>
    </sheetView>
  </sheetViews>
  <sheetFormatPr defaultRowHeight="15" x14ac:dyDescent="0.25"/>
  <cols>
    <col min="1" max="11" width="9.140625" style="155"/>
    <col min="12" max="12" width="3.28515625" style="155" customWidth="1"/>
    <col min="13" max="16384" width="9.140625" style="155"/>
  </cols>
  <sheetData>
    <row r="1" spans="1:14" s="158" customFormat="1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  <c r="J1" s="29"/>
      <c r="K1" s="29"/>
      <c r="L1" s="29"/>
    </row>
    <row r="2" spans="1:14" s="158" customFormat="1" x14ac:dyDescent="0.25">
      <c r="A2" s="154"/>
      <c r="B2" s="29"/>
      <c r="C2" s="29"/>
      <c r="D2" s="29"/>
      <c r="E2" s="98"/>
      <c r="F2" s="29"/>
      <c r="G2" s="29"/>
      <c r="H2" s="29"/>
      <c r="I2" s="29"/>
      <c r="J2" s="29"/>
      <c r="K2" s="29"/>
      <c r="L2" s="29"/>
    </row>
    <row r="3" spans="1:14" ht="29.25" customHeight="1" thickBot="1" x14ac:dyDescent="0.3">
      <c r="A3" s="188" t="s">
        <v>152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29"/>
      <c r="M3" s="158"/>
      <c r="N3" s="158"/>
    </row>
    <row r="4" spans="1:14" ht="15.75" thickBot="1" x14ac:dyDescent="0.3">
      <c r="A4" s="60"/>
      <c r="B4" s="203" t="s">
        <v>47</v>
      </c>
      <c r="C4" s="203"/>
      <c r="D4" s="203" t="s">
        <v>5</v>
      </c>
      <c r="E4" s="203"/>
      <c r="F4" s="203" t="s">
        <v>6</v>
      </c>
      <c r="G4" s="203"/>
      <c r="H4" s="203" t="s">
        <v>52</v>
      </c>
      <c r="I4" s="203"/>
      <c r="J4" s="203" t="s">
        <v>48</v>
      </c>
      <c r="K4" s="203"/>
      <c r="L4" s="170"/>
      <c r="M4" s="157"/>
      <c r="N4" s="158"/>
    </row>
    <row r="5" spans="1:14" ht="27" customHeight="1" thickBot="1" x14ac:dyDescent="0.3">
      <c r="A5" s="38" t="s">
        <v>85</v>
      </c>
      <c r="B5" s="104" t="s">
        <v>9</v>
      </c>
      <c r="C5" s="153" t="s">
        <v>4</v>
      </c>
      <c r="D5" s="104" t="s">
        <v>9</v>
      </c>
      <c r="E5" s="153" t="s">
        <v>4</v>
      </c>
      <c r="F5" s="104" t="s">
        <v>9</v>
      </c>
      <c r="G5" s="153" t="s">
        <v>4</v>
      </c>
      <c r="H5" s="104" t="s">
        <v>9</v>
      </c>
      <c r="I5" s="153" t="s">
        <v>4</v>
      </c>
      <c r="J5" s="104" t="s">
        <v>9</v>
      </c>
      <c r="K5" s="153" t="s">
        <v>4</v>
      </c>
      <c r="L5" s="170"/>
      <c r="M5" s="157"/>
      <c r="N5" s="158"/>
    </row>
    <row r="6" spans="1:14" x14ac:dyDescent="0.25">
      <c r="A6" s="105">
        <v>2013</v>
      </c>
      <c r="B6" s="106" t="s">
        <v>56</v>
      </c>
      <c r="C6" s="106" t="s">
        <v>56</v>
      </c>
      <c r="D6" s="106">
        <v>5</v>
      </c>
      <c r="E6" s="4">
        <v>5.4408148164269079</v>
      </c>
      <c r="F6" s="106" t="s">
        <v>56</v>
      </c>
      <c r="G6" s="106" t="s">
        <v>56</v>
      </c>
      <c r="H6" s="106">
        <v>40</v>
      </c>
      <c r="I6" s="4">
        <v>56.25008789076233</v>
      </c>
      <c r="J6" s="106">
        <v>49</v>
      </c>
      <c r="K6" s="4">
        <v>12.244000439784504</v>
      </c>
      <c r="L6" s="170"/>
      <c r="M6" s="157"/>
      <c r="N6" s="158"/>
    </row>
    <row r="7" spans="1:14" x14ac:dyDescent="0.25">
      <c r="A7" s="105">
        <v>2014</v>
      </c>
      <c r="B7" s="106" t="s">
        <v>56</v>
      </c>
      <c r="C7" s="106" t="s">
        <v>56</v>
      </c>
      <c r="D7" s="106" t="s">
        <v>56</v>
      </c>
      <c r="E7" s="106" t="s">
        <v>56</v>
      </c>
      <c r="F7" s="106">
        <v>5</v>
      </c>
      <c r="G7" s="4">
        <v>12.562814070351759</v>
      </c>
      <c r="H7" s="106">
        <v>20</v>
      </c>
      <c r="I7" s="4">
        <v>27.681277767781761</v>
      </c>
      <c r="J7" s="106">
        <v>33</v>
      </c>
      <c r="K7" s="4">
        <v>8.0709460616228963</v>
      </c>
      <c r="L7" s="170"/>
      <c r="M7" s="157"/>
      <c r="N7" s="158"/>
    </row>
    <row r="8" spans="1:14" x14ac:dyDescent="0.25">
      <c r="A8" s="105">
        <v>2015</v>
      </c>
      <c r="B8" s="106">
        <v>11</v>
      </c>
      <c r="C8" s="4">
        <v>5.2878005633911149</v>
      </c>
      <c r="D8" s="106" t="s">
        <v>56</v>
      </c>
      <c r="E8" s="91" t="s">
        <v>56</v>
      </c>
      <c r="F8" s="106" t="s">
        <v>56</v>
      </c>
      <c r="G8" s="106" t="s">
        <v>56</v>
      </c>
      <c r="H8" s="106">
        <v>29</v>
      </c>
      <c r="I8" s="4">
        <v>39.511690010354791</v>
      </c>
      <c r="J8" s="106">
        <v>47</v>
      </c>
      <c r="K8" s="4">
        <v>11.250074801029262</v>
      </c>
      <c r="L8" s="170"/>
      <c r="M8" s="157"/>
      <c r="N8" s="158"/>
    </row>
    <row r="9" spans="1:14" x14ac:dyDescent="0.25">
      <c r="A9" s="105">
        <v>2016</v>
      </c>
      <c r="B9" s="106">
        <v>7</v>
      </c>
      <c r="C9" s="4">
        <v>3.2839181835241136</v>
      </c>
      <c r="D9" s="106">
        <v>8</v>
      </c>
      <c r="E9" s="4">
        <v>8.1899243455738588</v>
      </c>
      <c r="F9" s="106" t="s">
        <v>55</v>
      </c>
      <c r="G9" s="107" t="s">
        <v>55</v>
      </c>
      <c r="H9" s="106">
        <v>29</v>
      </c>
      <c r="I9" s="4">
        <v>38.903720000536602</v>
      </c>
      <c r="J9" s="106">
        <v>44</v>
      </c>
      <c r="K9" s="4">
        <v>10.306887577623748</v>
      </c>
      <c r="L9" s="170"/>
      <c r="M9" s="157"/>
      <c r="N9" s="158"/>
    </row>
    <row r="10" spans="1:14" x14ac:dyDescent="0.25">
      <c r="A10" s="105">
        <v>2017</v>
      </c>
      <c r="B10" s="106">
        <v>11</v>
      </c>
      <c r="C10" s="4">
        <v>5.0355233282062555</v>
      </c>
      <c r="D10" s="106" t="s">
        <v>56</v>
      </c>
      <c r="E10" s="106" t="s">
        <v>56</v>
      </c>
      <c r="F10" s="106" t="s">
        <v>56</v>
      </c>
      <c r="G10" s="106" t="s">
        <v>56</v>
      </c>
      <c r="H10" s="106">
        <v>30</v>
      </c>
      <c r="I10" s="4">
        <v>39.63430745653438</v>
      </c>
      <c r="J10" s="106">
        <v>48</v>
      </c>
      <c r="K10" s="4">
        <v>11.003041882620467</v>
      </c>
      <c r="L10" s="170"/>
      <c r="M10" s="157"/>
      <c r="N10" s="158"/>
    </row>
    <row r="11" spans="1:14" ht="15.75" thickBot="1" x14ac:dyDescent="0.3">
      <c r="A11" s="108" t="s">
        <v>1</v>
      </c>
      <c r="B11" s="108">
        <v>37</v>
      </c>
      <c r="C11" s="63">
        <v>3.6</v>
      </c>
      <c r="D11" s="108">
        <v>24</v>
      </c>
      <c r="E11" s="63">
        <v>0.3</v>
      </c>
      <c r="F11" s="108">
        <v>12</v>
      </c>
      <c r="G11" s="63">
        <v>5.9</v>
      </c>
      <c r="H11" s="108">
        <v>148</v>
      </c>
      <c r="I11" s="63">
        <v>40.299999999999997</v>
      </c>
      <c r="J11" s="108">
        <v>221</v>
      </c>
      <c r="K11" s="63">
        <v>10.6</v>
      </c>
      <c r="L11" s="170"/>
      <c r="M11" s="157"/>
      <c r="N11" s="158"/>
    </row>
    <row r="12" spans="1:14" x14ac:dyDescent="0.25">
      <c r="A12" s="76" t="s">
        <v>123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158"/>
      <c r="N12" s="158"/>
    </row>
    <row r="13" spans="1:14" x14ac:dyDescent="0.25">
      <c r="A13" s="21" t="s">
        <v>118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158"/>
      <c r="N13" s="158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</sheetData>
  <mergeCells count="7">
    <mergeCell ref="A1:I1"/>
    <mergeCell ref="A3:K3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22" sqref="F22"/>
    </sheetView>
  </sheetViews>
  <sheetFormatPr defaultRowHeight="15" x14ac:dyDescent="0.25"/>
  <cols>
    <col min="1" max="1" width="15.85546875" style="155" bestFit="1" customWidth="1"/>
    <col min="2" max="3" width="9.140625" style="155"/>
    <col min="4" max="4" width="9.42578125" style="155" bestFit="1" customWidth="1"/>
    <col min="5" max="5" width="8" style="155" customWidth="1"/>
    <col min="6" max="6" width="8.7109375" style="155" customWidth="1"/>
    <col min="7" max="16384" width="9.140625" style="155"/>
  </cols>
  <sheetData>
    <row r="1" spans="1:12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  <c r="J1" s="157"/>
      <c r="K1" s="157"/>
      <c r="L1" s="157"/>
    </row>
    <row r="2" spans="1:12" x14ac:dyDescent="0.25">
      <c r="A2" s="154"/>
      <c r="B2" s="29"/>
      <c r="C2" s="29"/>
      <c r="D2" s="29"/>
      <c r="E2" s="98"/>
      <c r="F2" s="29"/>
      <c r="G2" s="29"/>
      <c r="H2" s="29"/>
      <c r="I2" s="29"/>
      <c r="J2" s="157"/>
      <c r="K2" s="157"/>
      <c r="L2" s="157"/>
    </row>
    <row r="3" spans="1:12" ht="15.75" thickBot="1" x14ac:dyDescent="0.3">
      <c r="A3" s="2" t="s">
        <v>155</v>
      </c>
      <c r="B3" s="28"/>
      <c r="C3" s="28"/>
      <c r="D3" s="28"/>
      <c r="E3" s="28"/>
      <c r="F3" s="28"/>
      <c r="G3" s="28"/>
      <c r="H3" s="121"/>
      <c r="I3" s="121"/>
      <c r="J3" s="157"/>
      <c r="K3" s="157"/>
      <c r="L3" s="157"/>
    </row>
    <row r="4" spans="1:12" ht="15.75" thickBot="1" x14ac:dyDescent="0.3">
      <c r="A4" s="37"/>
      <c r="B4" s="182" t="s">
        <v>0</v>
      </c>
      <c r="C4" s="182"/>
      <c r="D4" s="183" t="s">
        <v>2</v>
      </c>
      <c r="E4" s="183"/>
      <c r="F4" s="184" t="s">
        <v>121</v>
      </c>
      <c r="G4" s="184"/>
      <c r="H4" s="121"/>
      <c r="I4" s="121"/>
      <c r="J4" s="157"/>
      <c r="K4" s="157"/>
      <c r="L4" s="157"/>
    </row>
    <row r="5" spans="1:12" ht="23.25" thickBot="1" x14ac:dyDescent="0.3">
      <c r="A5" s="38" t="s">
        <v>106</v>
      </c>
      <c r="B5" s="86" t="s">
        <v>9</v>
      </c>
      <c r="C5" s="123" t="s">
        <v>4</v>
      </c>
      <c r="D5" s="86" t="s">
        <v>9</v>
      </c>
      <c r="E5" s="123" t="s">
        <v>4</v>
      </c>
      <c r="F5" s="86" t="s">
        <v>9</v>
      </c>
      <c r="G5" s="123" t="s">
        <v>4</v>
      </c>
      <c r="H5" s="121"/>
      <c r="I5" s="121"/>
      <c r="J5" s="157"/>
      <c r="K5" s="157"/>
      <c r="L5" s="157"/>
    </row>
    <row r="6" spans="1:12" x14ac:dyDescent="0.25">
      <c r="A6" s="39" t="s">
        <v>8</v>
      </c>
      <c r="B6" s="40">
        <v>1160</v>
      </c>
      <c r="C6" s="4">
        <v>531.01882370175053</v>
      </c>
      <c r="D6" s="40">
        <v>331</v>
      </c>
      <c r="E6" s="4">
        <v>7.0275874207459053</v>
      </c>
      <c r="F6" s="40">
        <v>1569</v>
      </c>
      <c r="G6" s="125">
        <v>31.815231420300513</v>
      </c>
      <c r="H6" s="31"/>
      <c r="I6" s="121"/>
      <c r="J6" s="157"/>
      <c r="K6" s="157"/>
      <c r="L6" s="157"/>
    </row>
    <row r="7" spans="1:12" x14ac:dyDescent="0.25">
      <c r="A7" s="39" t="s">
        <v>5</v>
      </c>
      <c r="B7" s="40">
        <v>522</v>
      </c>
      <c r="C7" s="4">
        <v>523.58646699499491</v>
      </c>
      <c r="D7" s="40">
        <v>32</v>
      </c>
      <c r="E7" s="4">
        <v>1.2899808397533397</v>
      </c>
      <c r="F7" s="40">
        <v>554</v>
      </c>
      <c r="G7" s="125">
        <v>21.469922343988461</v>
      </c>
      <c r="H7" s="3"/>
      <c r="I7" s="121"/>
      <c r="J7" s="157"/>
      <c r="K7" s="157"/>
      <c r="L7" s="157"/>
    </row>
    <row r="8" spans="1:12" x14ac:dyDescent="0.25">
      <c r="A8" s="39" t="s">
        <v>6</v>
      </c>
      <c r="B8" s="40">
        <v>161</v>
      </c>
      <c r="C8" s="4">
        <v>379.66325519973589</v>
      </c>
      <c r="D8" s="40">
        <v>20</v>
      </c>
      <c r="E8" s="4">
        <v>1.1896674998304724</v>
      </c>
      <c r="F8" s="40">
        <v>181</v>
      </c>
      <c r="G8" s="125">
        <v>10.501593225137913</v>
      </c>
      <c r="H8" s="31"/>
      <c r="I8" s="121"/>
      <c r="J8" s="157"/>
      <c r="K8" s="157"/>
      <c r="L8" s="157"/>
    </row>
    <row r="9" spans="1:12" x14ac:dyDescent="0.25">
      <c r="A9" s="145" t="s">
        <v>7</v>
      </c>
      <c r="B9" s="146">
        <v>1844</v>
      </c>
      <c r="C9" s="74">
        <v>2436.1887649949799</v>
      </c>
      <c r="D9" s="146">
        <v>107</v>
      </c>
      <c r="E9" s="74">
        <v>62.784952735252872</v>
      </c>
      <c r="F9" s="122">
        <v>1951</v>
      </c>
      <c r="G9" s="147">
        <v>792.71885094366451</v>
      </c>
      <c r="H9" s="31"/>
      <c r="I9" s="121"/>
      <c r="J9" s="157"/>
      <c r="K9" s="157"/>
      <c r="L9" s="157"/>
    </row>
    <row r="10" spans="1:12" ht="15.75" thickBot="1" x14ac:dyDescent="0.3">
      <c r="A10" s="83" t="s">
        <v>48</v>
      </c>
      <c r="B10" s="137">
        <v>3687</v>
      </c>
      <c r="C10" s="43">
        <v>845.1711546087846</v>
      </c>
      <c r="D10" s="137">
        <v>490</v>
      </c>
      <c r="E10" s="43">
        <v>5.4190166121613128</v>
      </c>
      <c r="F10" s="61">
        <v>4255</v>
      </c>
      <c r="G10" s="148">
        <v>44.891192400802069</v>
      </c>
      <c r="H10" s="31"/>
      <c r="I10" s="121"/>
      <c r="J10" s="157"/>
      <c r="K10" s="157"/>
      <c r="L10" s="157"/>
    </row>
    <row r="11" spans="1:12" x14ac:dyDescent="0.25">
      <c r="A11" s="44" t="s">
        <v>157</v>
      </c>
      <c r="B11" s="31"/>
      <c r="C11" s="32"/>
      <c r="D11" s="31"/>
      <c r="E11" s="32"/>
      <c r="F11" s="121"/>
      <c r="G11" s="126"/>
      <c r="H11" s="121"/>
      <c r="I11" s="121"/>
      <c r="J11" s="157"/>
      <c r="K11" s="157"/>
      <c r="L11" s="157"/>
    </row>
    <row r="12" spans="1:12" x14ac:dyDescent="0.25">
      <c r="A12" s="21" t="s">
        <v>117</v>
      </c>
      <c r="B12" s="31"/>
      <c r="C12" s="32"/>
      <c r="D12" s="31"/>
      <c r="E12" s="32"/>
      <c r="F12" s="31"/>
      <c r="G12" s="32"/>
      <c r="H12" s="121"/>
      <c r="I12" s="121"/>
    </row>
    <row r="13" spans="1:12" x14ac:dyDescent="0.25">
      <c r="A13" s="21" t="s">
        <v>118</v>
      </c>
      <c r="B13" s="121"/>
      <c r="C13" s="32"/>
      <c r="D13" s="121"/>
      <c r="E13" s="32"/>
      <c r="F13" s="121"/>
      <c r="G13" s="32"/>
      <c r="H13" s="121"/>
      <c r="I13" s="121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</row>
  </sheetData>
  <mergeCells count="4">
    <mergeCell ref="B4:C4"/>
    <mergeCell ref="D4:E4"/>
    <mergeCell ref="F4:G4"/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5" sqref="J5"/>
    </sheetView>
  </sheetViews>
  <sheetFormatPr defaultRowHeight="15" x14ac:dyDescent="0.25"/>
  <cols>
    <col min="1" max="1" width="12.5703125" style="155" customWidth="1"/>
    <col min="2" max="16384" width="9.140625" style="155"/>
  </cols>
  <sheetData>
    <row r="1" spans="1:9" x14ac:dyDescent="0.25">
      <c r="A1" s="160" t="s">
        <v>187</v>
      </c>
      <c r="B1" s="160"/>
      <c r="C1" s="160"/>
      <c r="D1" s="160"/>
      <c r="E1" s="160"/>
      <c r="F1" s="160"/>
      <c r="G1" s="160"/>
      <c r="H1" s="160"/>
      <c r="I1" s="161"/>
    </row>
    <row r="2" spans="1:9" x14ac:dyDescent="0.25">
      <c r="A2" s="154"/>
      <c r="B2" s="29"/>
      <c r="C2" s="29"/>
      <c r="D2" s="29"/>
      <c r="E2" s="98"/>
      <c r="F2" s="29"/>
      <c r="G2" s="29"/>
      <c r="H2" s="29"/>
      <c r="I2" s="158"/>
    </row>
    <row r="3" spans="1:9" ht="15.75" thickBot="1" x14ac:dyDescent="0.3">
      <c r="A3" s="47" t="s">
        <v>183</v>
      </c>
      <c r="B3" s="45"/>
      <c r="C3" s="45"/>
      <c r="D3" s="45"/>
      <c r="E3" s="45"/>
      <c r="F3" s="45"/>
      <c r="G3" s="45"/>
      <c r="H3" s="29"/>
      <c r="I3" s="158"/>
    </row>
    <row r="4" spans="1:9" ht="15.75" thickBot="1" x14ac:dyDescent="0.3">
      <c r="A4" s="49"/>
      <c r="B4" s="185" t="s">
        <v>98</v>
      </c>
      <c r="C4" s="185"/>
      <c r="D4" s="185" t="s">
        <v>14</v>
      </c>
      <c r="E4" s="185"/>
      <c r="F4" s="185" t="s">
        <v>159</v>
      </c>
      <c r="G4" s="185"/>
      <c r="H4" s="29"/>
      <c r="I4" s="158"/>
    </row>
    <row r="5" spans="1:9" ht="24" thickBot="1" x14ac:dyDescent="0.3">
      <c r="A5" s="50" t="s">
        <v>95</v>
      </c>
      <c r="B5" s="51" t="s">
        <v>97</v>
      </c>
      <c r="C5" s="51" t="s">
        <v>4</v>
      </c>
      <c r="D5" s="51" t="s">
        <v>97</v>
      </c>
      <c r="E5" s="51" t="s">
        <v>4</v>
      </c>
      <c r="F5" s="52" t="s">
        <v>97</v>
      </c>
      <c r="G5" s="51" t="s">
        <v>4</v>
      </c>
      <c r="H5" s="29"/>
      <c r="I5" s="158"/>
    </row>
    <row r="6" spans="1:9" x14ac:dyDescent="0.25">
      <c r="A6" s="53" t="s">
        <v>132</v>
      </c>
      <c r="B6" s="78" t="s">
        <v>182</v>
      </c>
      <c r="C6" s="78" t="s">
        <v>182</v>
      </c>
      <c r="D6" s="78" t="s">
        <v>182</v>
      </c>
      <c r="E6" s="78" t="s">
        <v>182</v>
      </c>
      <c r="F6" s="78" t="s">
        <v>182</v>
      </c>
      <c r="G6" s="78" t="s">
        <v>182</v>
      </c>
      <c r="H6" s="29"/>
      <c r="I6" s="158"/>
    </row>
    <row r="7" spans="1:9" x14ac:dyDescent="0.25">
      <c r="A7" s="53" t="s">
        <v>10</v>
      </c>
      <c r="B7" s="140">
        <v>167</v>
      </c>
      <c r="C7" s="141">
        <v>26.800831307222584</v>
      </c>
      <c r="D7" s="142">
        <v>220</v>
      </c>
      <c r="E7" s="143">
        <v>37.091550376226337</v>
      </c>
      <c r="F7" s="142">
        <v>387</v>
      </c>
      <c r="G7" s="144">
        <v>31.819325430300875</v>
      </c>
      <c r="H7" s="29"/>
      <c r="I7" s="158"/>
    </row>
    <row r="8" spans="1:9" x14ac:dyDescent="0.25">
      <c r="A8" s="53" t="s">
        <v>11</v>
      </c>
      <c r="B8" s="54">
        <v>424</v>
      </c>
      <c r="C8" s="138">
        <v>67.3469128429292</v>
      </c>
      <c r="D8" s="54">
        <v>517</v>
      </c>
      <c r="E8" s="139">
        <v>85.7614438445014</v>
      </c>
      <c r="F8" s="54">
        <v>941</v>
      </c>
      <c r="G8" s="41">
        <v>76.354398005210925</v>
      </c>
      <c r="H8" s="29"/>
      <c r="I8" s="158"/>
    </row>
    <row r="9" spans="1:9" x14ac:dyDescent="0.25">
      <c r="A9" s="53" t="s">
        <v>69</v>
      </c>
      <c r="B9" s="54">
        <v>309</v>
      </c>
      <c r="C9" s="138">
        <v>44.715923644304361</v>
      </c>
      <c r="D9" s="54">
        <v>610</v>
      </c>
      <c r="E9" s="139">
        <v>88.103054576231528</v>
      </c>
      <c r="F9" s="54">
        <v>919</v>
      </c>
      <c r="G9" s="41">
        <v>66.430533468266589</v>
      </c>
      <c r="H9" s="29"/>
      <c r="I9" s="158"/>
    </row>
    <row r="10" spans="1:9" x14ac:dyDescent="0.25">
      <c r="A10" s="53" t="s">
        <v>96</v>
      </c>
      <c r="B10" s="54">
        <v>227</v>
      </c>
      <c r="C10" s="138">
        <v>36.408779167121111</v>
      </c>
      <c r="D10" s="54">
        <v>529</v>
      </c>
      <c r="E10" s="139">
        <v>84.386704866672204</v>
      </c>
      <c r="F10" s="54">
        <v>756</v>
      </c>
      <c r="G10" s="41">
        <v>60.462973626626741</v>
      </c>
      <c r="H10" s="29"/>
      <c r="I10" s="158"/>
    </row>
    <row r="11" spans="1:9" x14ac:dyDescent="0.25">
      <c r="A11" s="53" t="s">
        <v>16</v>
      </c>
      <c r="B11" s="54">
        <v>343</v>
      </c>
      <c r="C11" s="138">
        <v>18.691609156817698</v>
      </c>
      <c r="D11" s="54">
        <v>907</v>
      </c>
      <c r="E11" s="139">
        <v>46.537043640664244</v>
      </c>
      <c r="F11" s="54">
        <v>1250</v>
      </c>
      <c r="G11" s="41">
        <v>33.033538555292729</v>
      </c>
      <c r="H11" s="29"/>
      <c r="I11" s="158"/>
    </row>
    <row r="12" spans="1:9" ht="15.75" thickBot="1" x14ac:dyDescent="0.3">
      <c r="A12" s="50" t="s">
        <v>158</v>
      </c>
      <c r="B12" s="55">
        <v>1470</v>
      </c>
      <c r="C12" s="57">
        <v>31.170965962789502</v>
      </c>
      <c r="D12" s="55">
        <v>2783</v>
      </c>
      <c r="E12" s="56">
        <v>58.435241552979015</v>
      </c>
      <c r="F12" s="55">
        <v>4255</v>
      </c>
      <c r="G12" s="58">
        <v>44.891239762054276</v>
      </c>
      <c r="H12" s="29"/>
      <c r="I12" s="158"/>
    </row>
    <row r="13" spans="1:9" x14ac:dyDescent="0.25">
      <c r="A13" s="59" t="s">
        <v>160</v>
      </c>
      <c r="B13" s="48"/>
      <c r="C13" s="46"/>
      <c r="D13" s="46"/>
      <c r="E13" s="46"/>
      <c r="F13" s="46"/>
      <c r="G13" s="46"/>
      <c r="H13" s="29"/>
      <c r="I13" s="158"/>
    </row>
    <row r="14" spans="1:9" x14ac:dyDescent="0.25">
      <c r="A14" s="21" t="s">
        <v>99</v>
      </c>
      <c r="B14" s="29"/>
      <c r="C14" s="29"/>
      <c r="D14" s="29"/>
      <c r="E14" s="29"/>
      <c r="F14" s="29"/>
      <c r="G14" s="29"/>
      <c r="H14" s="29"/>
      <c r="I14" s="158"/>
    </row>
    <row r="15" spans="1:9" x14ac:dyDescent="0.25">
      <c r="A15" s="29"/>
      <c r="B15" s="29"/>
      <c r="C15" s="29"/>
      <c r="D15" s="29"/>
      <c r="E15" s="29"/>
      <c r="F15" s="29"/>
      <c r="G15" s="29"/>
      <c r="H15" s="29"/>
      <c r="I15" s="158"/>
    </row>
  </sheetData>
  <mergeCells count="3"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22" sqref="G22"/>
    </sheetView>
  </sheetViews>
  <sheetFormatPr defaultRowHeight="15" x14ac:dyDescent="0.25"/>
  <cols>
    <col min="1" max="1" width="16" style="155" customWidth="1"/>
    <col min="2" max="16384" width="9.140625" style="155"/>
  </cols>
  <sheetData>
    <row r="1" spans="1:11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  <c r="J1" s="98"/>
      <c r="K1" s="159"/>
    </row>
    <row r="2" spans="1:11" x14ac:dyDescent="0.25">
      <c r="A2" s="154"/>
      <c r="B2" s="29"/>
      <c r="C2" s="29"/>
      <c r="D2" s="29"/>
      <c r="E2" s="98"/>
      <c r="F2" s="29"/>
      <c r="G2" s="29"/>
      <c r="H2" s="29"/>
      <c r="I2" s="29"/>
      <c r="J2" s="136"/>
      <c r="K2" s="162"/>
    </row>
    <row r="3" spans="1:11" ht="15.75" thickBot="1" x14ac:dyDescent="0.3">
      <c r="A3" s="30" t="s">
        <v>163</v>
      </c>
      <c r="B3" s="34"/>
      <c r="C3" s="34"/>
      <c r="D3" s="34"/>
      <c r="E3" s="34"/>
      <c r="F3" s="34"/>
      <c r="G3" s="34"/>
      <c r="H3" s="34"/>
      <c r="I3" s="34"/>
      <c r="J3" s="1"/>
    </row>
    <row r="4" spans="1:11" ht="15.75" thickBot="1" x14ac:dyDescent="0.3">
      <c r="A4" s="60"/>
      <c r="B4" s="182" t="s">
        <v>100</v>
      </c>
      <c r="C4" s="182"/>
      <c r="D4" s="182" t="s">
        <v>101</v>
      </c>
      <c r="E4" s="182"/>
      <c r="F4" s="182" t="s">
        <v>102</v>
      </c>
      <c r="G4" s="182"/>
      <c r="H4" s="182" t="s">
        <v>119</v>
      </c>
      <c r="I4" s="182"/>
      <c r="J4" s="1"/>
    </row>
    <row r="5" spans="1:11" ht="15.75" thickBot="1" x14ac:dyDescent="0.3">
      <c r="A5" s="38" t="s">
        <v>120</v>
      </c>
      <c r="B5" s="38" t="s">
        <v>9</v>
      </c>
      <c r="C5" s="38" t="s">
        <v>49</v>
      </c>
      <c r="D5" s="38" t="s">
        <v>9</v>
      </c>
      <c r="E5" s="38" t="s">
        <v>49</v>
      </c>
      <c r="F5" s="38" t="s">
        <v>9</v>
      </c>
      <c r="G5" s="38" t="s">
        <v>49</v>
      </c>
      <c r="H5" s="38" t="s">
        <v>9</v>
      </c>
      <c r="I5" s="38" t="s">
        <v>49</v>
      </c>
      <c r="J5" s="1"/>
    </row>
    <row r="6" spans="1:11" x14ac:dyDescent="0.25">
      <c r="A6" s="5" t="s">
        <v>46</v>
      </c>
      <c r="B6" s="40">
        <v>580</v>
      </c>
      <c r="C6" s="4">
        <v>30.098598858329005</v>
      </c>
      <c r="D6" s="40">
        <v>432</v>
      </c>
      <c r="E6" s="4">
        <v>22.418266735858847</v>
      </c>
      <c r="F6" s="40">
        <v>820</v>
      </c>
      <c r="G6" s="4">
        <v>42.553191489361701</v>
      </c>
      <c r="H6" s="40">
        <v>1927</v>
      </c>
      <c r="I6" s="4">
        <v>100</v>
      </c>
      <c r="J6" s="1"/>
    </row>
    <row r="7" spans="1:11" x14ac:dyDescent="0.25">
      <c r="A7" s="5" t="s">
        <v>47</v>
      </c>
      <c r="B7" s="40">
        <v>509</v>
      </c>
      <c r="C7" s="4">
        <v>32.817537072856226</v>
      </c>
      <c r="D7" s="40">
        <v>372</v>
      </c>
      <c r="E7" s="4">
        <v>23.984526112185687</v>
      </c>
      <c r="F7" s="40">
        <v>605</v>
      </c>
      <c r="G7" s="4">
        <v>39.00709219858156</v>
      </c>
      <c r="H7" s="40">
        <v>1551</v>
      </c>
      <c r="I7" s="4">
        <v>100</v>
      </c>
      <c r="J7" s="1"/>
    </row>
    <row r="8" spans="1:11" x14ac:dyDescent="0.25">
      <c r="A8" s="5" t="s">
        <v>6</v>
      </c>
      <c r="B8" s="40">
        <v>52</v>
      </c>
      <c r="C8" s="4">
        <v>29.885057471264371</v>
      </c>
      <c r="D8" s="40">
        <v>38</v>
      </c>
      <c r="E8" s="4">
        <v>21.839080459770116</v>
      </c>
      <c r="F8" s="40">
        <v>83</v>
      </c>
      <c r="G8" s="4">
        <v>47.701149425287355</v>
      </c>
      <c r="H8" s="40">
        <v>174</v>
      </c>
      <c r="I8" s="4">
        <v>100</v>
      </c>
      <c r="J8" s="1"/>
    </row>
    <row r="9" spans="1:11" x14ac:dyDescent="0.25">
      <c r="A9" s="5" t="s">
        <v>5</v>
      </c>
      <c r="B9" s="40">
        <v>171</v>
      </c>
      <c r="C9" s="4">
        <v>30.212014134275616</v>
      </c>
      <c r="D9" s="40">
        <v>136</v>
      </c>
      <c r="E9" s="4">
        <v>24.028268551236749</v>
      </c>
      <c r="F9" s="40">
        <v>258</v>
      </c>
      <c r="G9" s="4">
        <v>45.583038869257955</v>
      </c>
      <c r="H9" s="40">
        <v>566</v>
      </c>
      <c r="I9" s="4">
        <v>100</v>
      </c>
      <c r="J9" s="29"/>
      <c r="K9" s="164"/>
    </row>
    <row r="10" spans="1:11" ht="15.75" thickBot="1" x14ac:dyDescent="0.3">
      <c r="A10" s="38" t="s">
        <v>48</v>
      </c>
      <c r="B10" s="61">
        <v>1312</v>
      </c>
      <c r="C10" s="62">
        <v>31.104788999525841</v>
      </c>
      <c r="D10" s="61">
        <v>978</v>
      </c>
      <c r="E10" s="62">
        <v>23.186344238975817</v>
      </c>
      <c r="F10" s="61">
        <v>1766</v>
      </c>
      <c r="G10" s="62">
        <v>41.868183973447131</v>
      </c>
      <c r="H10" s="61">
        <v>4218</v>
      </c>
      <c r="I10" s="62">
        <v>100</v>
      </c>
      <c r="J10" s="29"/>
      <c r="K10" s="158"/>
    </row>
    <row r="11" spans="1:11" x14ac:dyDescent="0.25">
      <c r="A11" s="59" t="s">
        <v>156</v>
      </c>
      <c r="B11" s="29"/>
      <c r="C11" s="29"/>
      <c r="D11" s="29"/>
      <c r="E11" s="36"/>
      <c r="F11" s="29"/>
      <c r="G11" s="29"/>
      <c r="H11" s="29"/>
      <c r="I11" s="29"/>
      <c r="J11" s="3"/>
    </row>
    <row r="12" spans="1:11" x14ac:dyDescent="0.25">
      <c r="A12" s="128" t="s">
        <v>162</v>
      </c>
      <c r="B12" s="29"/>
      <c r="C12" s="29"/>
      <c r="D12" s="29"/>
      <c r="E12" s="29"/>
      <c r="F12" s="29"/>
      <c r="G12" s="29"/>
      <c r="H12" s="29"/>
      <c r="I12" s="29"/>
      <c r="J12" s="3"/>
    </row>
    <row r="13" spans="1:11" x14ac:dyDescent="0.25">
      <c r="A13" s="21" t="s">
        <v>99</v>
      </c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6" spans="1:11" x14ac:dyDescent="0.25">
      <c r="C16" s="165"/>
    </row>
  </sheetData>
  <mergeCells count="5">
    <mergeCell ref="B4:C4"/>
    <mergeCell ref="D4:E4"/>
    <mergeCell ref="F4:G4"/>
    <mergeCell ref="H4:I4"/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L17" sqref="L17"/>
    </sheetView>
  </sheetViews>
  <sheetFormatPr defaultRowHeight="15" x14ac:dyDescent="0.25"/>
  <cols>
    <col min="1" max="1" width="11.5703125" style="155" bestFit="1" customWidth="1"/>
    <col min="2" max="16384" width="9.140625" style="155"/>
  </cols>
  <sheetData>
    <row r="1" spans="1:12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  <c r="J1" s="68"/>
      <c r="K1" s="166"/>
      <c r="L1" s="162"/>
    </row>
    <row r="2" spans="1:12" x14ac:dyDescent="0.25">
      <c r="A2" s="154"/>
      <c r="B2" s="29"/>
      <c r="C2" s="29"/>
      <c r="D2" s="29"/>
      <c r="E2" s="98"/>
      <c r="F2" s="29"/>
      <c r="G2" s="29"/>
      <c r="H2" s="29"/>
      <c r="I2" s="29"/>
      <c r="J2" s="115"/>
      <c r="K2" s="162"/>
      <c r="L2" s="162"/>
    </row>
    <row r="3" spans="1:12" ht="15.75" thickBot="1" x14ac:dyDescent="0.3">
      <c r="A3" s="30" t="s">
        <v>164</v>
      </c>
      <c r="B3" s="28"/>
      <c r="C3" s="28"/>
      <c r="D3" s="28"/>
      <c r="E3" s="28"/>
      <c r="F3" s="28"/>
      <c r="G3" s="28"/>
      <c r="H3" s="28"/>
      <c r="I3" s="28"/>
      <c r="J3" s="3"/>
    </row>
    <row r="4" spans="1:12" ht="15.75" thickBot="1" x14ac:dyDescent="0.3">
      <c r="A4" s="60"/>
      <c r="B4" s="184" t="s">
        <v>100</v>
      </c>
      <c r="C4" s="184"/>
      <c r="D4" s="184" t="s">
        <v>101</v>
      </c>
      <c r="E4" s="184"/>
      <c r="F4" s="184" t="s">
        <v>102</v>
      </c>
      <c r="G4" s="184"/>
      <c r="H4" s="184" t="s">
        <v>121</v>
      </c>
      <c r="I4" s="184"/>
      <c r="J4" s="3"/>
    </row>
    <row r="5" spans="1:12" ht="15.75" thickBot="1" x14ac:dyDescent="0.3">
      <c r="A5" s="38" t="s">
        <v>84</v>
      </c>
      <c r="B5" s="38" t="s">
        <v>9</v>
      </c>
      <c r="C5" s="38" t="s">
        <v>49</v>
      </c>
      <c r="D5" s="38" t="s">
        <v>9</v>
      </c>
      <c r="E5" s="38" t="s">
        <v>49</v>
      </c>
      <c r="F5" s="38" t="s">
        <v>9</v>
      </c>
      <c r="G5" s="38" t="s">
        <v>49</v>
      </c>
      <c r="H5" s="38" t="s">
        <v>9</v>
      </c>
      <c r="I5" s="62" t="s">
        <v>49</v>
      </c>
      <c r="J5" s="3"/>
    </row>
    <row r="6" spans="1:12" x14ac:dyDescent="0.25">
      <c r="A6" s="5" t="s">
        <v>10</v>
      </c>
      <c r="B6" s="40">
        <v>64</v>
      </c>
      <c r="C6" s="4">
        <v>16.5374677002584</v>
      </c>
      <c r="D6" s="40">
        <v>86</v>
      </c>
      <c r="E6" s="4">
        <v>22.222222222222221</v>
      </c>
      <c r="F6" s="40">
        <v>235</v>
      </c>
      <c r="G6" s="4">
        <v>60.723514211886311</v>
      </c>
      <c r="H6" s="40">
        <v>387</v>
      </c>
      <c r="I6" s="4">
        <v>100</v>
      </c>
      <c r="J6" s="3"/>
    </row>
    <row r="7" spans="1:12" x14ac:dyDescent="0.25">
      <c r="A7" s="5" t="s">
        <v>11</v>
      </c>
      <c r="B7" s="40">
        <v>170</v>
      </c>
      <c r="C7" s="4">
        <v>18.123667377398718</v>
      </c>
      <c r="D7" s="40">
        <v>179</v>
      </c>
      <c r="E7" s="4">
        <v>19.083155650319831</v>
      </c>
      <c r="F7" s="40">
        <v>578</v>
      </c>
      <c r="G7" s="4">
        <v>61.620469083155648</v>
      </c>
      <c r="H7" s="40">
        <v>938</v>
      </c>
      <c r="I7" s="4">
        <v>100</v>
      </c>
      <c r="J7" s="3"/>
    </row>
    <row r="8" spans="1:12" x14ac:dyDescent="0.25">
      <c r="A8" s="5" t="s">
        <v>12</v>
      </c>
      <c r="B8" s="40">
        <v>506</v>
      </c>
      <c r="C8" s="4">
        <v>30.445246690734056</v>
      </c>
      <c r="D8" s="40">
        <v>410</v>
      </c>
      <c r="E8" s="4">
        <v>24.669073405535499</v>
      </c>
      <c r="F8" s="40">
        <v>664</v>
      </c>
      <c r="G8" s="4">
        <v>39.951865222623347</v>
      </c>
      <c r="H8" s="40">
        <v>1662</v>
      </c>
      <c r="I8" s="4">
        <v>100</v>
      </c>
      <c r="J8" s="3"/>
    </row>
    <row r="9" spans="1:12" x14ac:dyDescent="0.25">
      <c r="A9" s="5" t="s">
        <v>51</v>
      </c>
      <c r="B9" s="40">
        <v>572</v>
      </c>
      <c r="C9" s="4">
        <v>46.541903986981289</v>
      </c>
      <c r="D9" s="40">
        <v>302</v>
      </c>
      <c r="E9" s="4">
        <v>24.572823433685922</v>
      </c>
      <c r="F9" s="40">
        <v>288</v>
      </c>
      <c r="G9" s="4">
        <v>23.433685923515053</v>
      </c>
      <c r="H9" s="40">
        <v>1229</v>
      </c>
      <c r="I9" s="4">
        <v>100</v>
      </c>
      <c r="J9" s="31"/>
      <c r="K9" s="157"/>
    </row>
    <row r="10" spans="1:12" ht="15.75" thickBot="1" x14ac:dyDescent="0.3">
      <c r="A10" s="63" t="s">
        <v>1</v>
      </c>
      <c r="B10" s="64">
        <v>1312</v>
      </c>
      <c r="C10" s="43">
        <v>31.119544592030362</v>
      </c>
      <c r="D10" s="64">
        <v>977</v>
      </c>
      <c r="E10" s="43">
        <v>23.173624288425049</v>
      </c>
      <c r="F10" s="64">
        <v>1765</v>
      </c>
      <c r="G10" s="43">
        <v>41.864326375711578</v>
      </c>
      <c r="H10" s="64">
        <v>4216</v>
      </c>
      <c r="I10" s="43">
        <v>100</v>
      </c>
      <c r="J10" s="31"/>
      <c r="K10" s="157"/>
    </row>
    <row r="11" spans="1:12" x14ac:dyDescent="0.25">
      <c r="A11" s="59" t="s">
        <v>180</v>
      </c>
      <c r="B11" s="121"/>
      <c r="C11" s="32"/>
      <c r="D11" s="121"/>
      <c r="E11" s="121"/>
      <c r="F11" s="121"/>
      <c r="G11" s="121"/>
      <c r="H11" s="121"/>
      <c r="I11" s="121"/>
      <c r="J11" s="121"/>
      <c r="K11" s="157"/>
    </row>
    <row r="12" spans="1:12" x14ac:dyDescent="0.25">
      <c r="A12" s="80" t="s">
        <v>66</v>
      </c>
      <c r="B12" s="59"/>
      <c r="C12" s="127"/>
      <c r="D12" s="59"/>
      <c r="E12" s="59"/>
      <c r="F12" s="59"/>
      <c r="G12" s="59"/>
      <c r="H12" s="121"/>
      <c r="I12" s="121"/>
      <c r="J12" s="121"/>
      <c r="K12" s="157"/>
    </row>
    <row r="13" spans="1:12" x14ac:dyDescent="0.25">
      <c r="A13" s="167" t="s">
        <v>179</v>
      </c>
      <c r="B13" s="59"/>
      <c r="C13" s="59"/>
      <c r="D13" s="59"/>
      <c r="E13" s="59"/>
      <c r="F13" s="59"/>
      <c r="G13" s="59"/>
      <c r="H13" s="121"/>
      <c r="I13" s="121"/>
      <c r="J13" s="3"/>
    </row>
    <row r="14" spans="1:12" x14ac:dyDescent="0.25">
      <c r="A14" s="128" t="s">
        <v>161</v>
      </c>
      <c r="B14" s="59"/>
      <c r="C14" s="59"/>
      <c r="D14" s="59"/>
      <c r="E14" s="59"/>
      <c r="F14" s="59"/>
      <c r="G14" s="59"/>
      <c r="H14" s="121"/>
      <c r="I14" s="121"/>
      <c r="J14" s="3"/>
    </row>
    <row r="15" spans="1:12" x14ac:dyDescent="0.25">
      <c r="A15" s="21" t="s">
        <v>99</v>
      </c>
      <c r="B15" s="3"/>
      <c r="C15" s="3"/>
      <c r="D15" s="3"/>
      <c r="E15" s="3"/>
      <c r="F15" s="3"/>
      <c r="G15" s="3"/>
      <c r="H15" s="3"/>
      <c r="I15" s="3"/>
      <c r="J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</sheetData>
  <mergeCells count="5">
    <mergeCell ref="B4:C4"/>
    <mergeCell ref="D4:E4"/>
    <mergeCell ref="F4:G4"/>
    <mergeCell ref="H4:I4"/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5" sqref="H5"/>
    </sheetView>
  </sheetViews>
  <sheetFormatPr defaultRowHeight="15" x14ac:dyDescent="0.25"/>
  <cols>
    <col min="1" max="1" width="13.140625" style="155" customWidth="1"/>
    <col min="2" max="3" width="9.140625" style="155"/>
    <col min="4" max="4" width="4.28515625" style="155" customWidth="1"/>
    <col min="5" max="5" width="8.140625" style="155" bestFit="1" customWidth="1"/>
    <col min="6" max="6" width="9.7109375" style="155" customWidth="1"/>
    <col min="7" max="7" width="4.85546875" style="155" customWidth="1"/>
    <col min="8" max="16384" width="9.140625" style="155"/>
  </cols>
  <sheetData>
    <row r="1" spans="1:10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x14ac:dyDescent="0.25">
      <c r="A2" s="154"/>
      <c r="B2" s="29"/>
      <c r="C2" s="29"/>
      <c r="D2" s="29"/>
      <c r="E2" s="29"/>
      <c r="F2" s="98"/>
      <c r="G2" s="29"/>
      <c r="H2" s="158"/>
      <c r="I2" s="158"/>
      <c r="J2" s="158"/>
    </row>
    <row r="3" spans="1:10" ht="51" customHeight="1" thickBot="1" x14ac:dyDescent="0.3">
      <c r="A3" s="188" t="s">
        <v>136</v>
      </c>
      <c r="B3" s="188"/>
      <c r="C3" s="188"/>
      <c r="D3" s="188"/>
      <c r="E3" s="188"/>
      <c r="F3" s="188"/>
      <c r="G3" s="3"/>
    </row>
    <row r="4" spans="1:10" ht="27.75" customHeight="1" thickBot="1" x14ac:dyDescent="0.3">
      <c r="A4" s="109"/>
      <c r="B4" s="186" t="s">
        <v>130</v>
      </c>
      <c r="C4" s="186"/>
      <c r="D4" s="152"/>
      <c r="E4" s="187" t="s">
        <v>133</v>
      </c>
      <c r="F4" s="187"/>
      <c r="G4" s="3"/>
    </row>
    <row r="5" spans="1:10" ht="24" thickBot="1" x14ac:dyDescent="0.3">
      <c r="A5" s="116" t="s">
        <v>131</v>
      </c>
      <c r="B5" s="118" t="s">
        <v>3</v>
      </c>
      <c r="C5" s="118" t="s">
        <v>49</v>
      </c>
      <c r="D5" s="118"/>
      <c r="E5" s="118" t="s">
        <v>9</v>
      </c>
      <c r="F5" s="118" t="s">
        <v>49</v>
      </c>
      <c r="G5" s="3"/>
    </row>
    <row r="6" spans="1:10" x14ac:dyDescent="0.25">
      <c r="A6" s="110" t="s">
        <v>132</v>
      </c>
      <c r="B6" s="111">
        <v>0</v>
      </c>
      <c r="C6" s="67">
        <v>0</v>
      </c>
      <c r="D6" s="67"/>
      <c r="E6" s="111">
        <v>15</v>
      </c>
      <c r="F6" s="67">
        <v>100</v>
      </c>
      <c r="G6" s="3"/>
    </row>
    <row r="7" spans="1:10" x14ac:dyDescent="0.25">
      <c r="A7" s="112" t="s">
        <v>10</v>
      </c>
      <c r="B7" s="113">
        <v>65</v>
      </c>
      <c r="C7" s="67">
        <v>17.906336088154269</v>
      </c>
      <c r="D7" s="67"/>
      <c r="E7" s="113">
        <v>298</v>
      </c>
      <c r="F7" s="67">
        <v>82.093663911845724</v>
      </c>
      <c r="G7" s="3"/>
    </row>
    <row r="8" spans="1:10" x14ac:dyDescent="0.25">
      <c r="A8" s="110" t="s">
        <v>11</v>
      </c>
      <c r="B8" s="113">
        <v>59</v>
      </c>
      <c r="C8" s="67">
        <v>25.106382978723403</v>
      </c>
      <c r="D8" s="67"/>
      <c r="E8" s="113">
        <v>176</v>
      </c>
      <c r="F8" s="67">
        <v>74.893617021276597</v>
      </c>
      <c r="G8" s="3"/>
    </row>
    <row r="9" spans="1:10" x14ac:dyDescent="0.25">
      <c r="A9" s="110" t="s">
        <v>12</v>
      </c>
      <c r="B9" s="113">
        <v>66</v>
      </c>
      <c r="C9" s="67">
        <v>13.913043478260869</v>
      </c>
      <c r="D9" s="67"/>
      <c r="E9" s="113">
        <v>231</v>
      </c>
      <c r="F9" s="67">
        <v>86.08695652173914</v>
      </c>
      <c r="G9" s="3"/>
    </row>
    <row r="10" spans="1:10" x14ac:dyDescent="0.25">
      <c r="A10" s="110" t="s">
        <v>51</v>
      </c>
      <c r="B10" s="113">
        <v>16</v>
      </c>
      <c r="C10" s="67">
        <v>11.278195488721805</v>
      </c>
      <c r="D10" s="67"/>
      <c r="E10" s="113">
        <v>118</v>
      </c>
      <c r="F10" s="67">
        <v>88.721804511278194</v>
      </c>
      <c r="G10" s="3"/>
    </row>
    <row r="11" spans="1:10" ht="15.75" thickBot="1" x14ac:dyDescent="0.3">
      <c r="A11" s="117" t="s">
        <v>48</v>
      </c>
      <c r="B11" s="63">
        <v>206</v>
      </c>
      <c r="C11" s="124">
        <v>19.654841802492808</v>
      </c>
      <c r="D11" s="124"/>
      <c r="E11" s="63">
        <v>838</v>
      </c>
      <c r="F11" s="124">
        <v>80.345158197507203</v>
      </c>
      <c r="G11" s="3"/>
    </row>
    <row r="12" spans="1:10" x14ac:dyDescent="0.25">
      <c r="A12" s="114" t="s">
        <v>99</v>
      </c>
      <c r="B12" s="115"/>
      <c r="C12" s="115"/>
      <c r="D12" s="115"/>
      <c r="E12" s="115"/>
      <c r="F12" s="115"/>
      <c r="G12" s="3"/>
    </row>
    <row r="13" spans="1:10" x14ac:dyDescent="0.25">
      <c r="A13" s="3"/>
      <c r="B13" s="3"/>
      <c r="C13" s="3"/>
      <c r="D13" s="3"/>
      <c r="E13" s="3"/>
      <c r="F13" s="3"/>
      <c r="G13" s="3"/>
    </row>
  </sheetData>
  <mergeCells count="4">
    <mergeCell ref="B4:C4"/>
    <mergeCell ref="E4:F4"/>
    <mergeCell ref="A3:F3"/>
    <mergeCell ref="A1:J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K18" sqref="K18"/>
    </sheetView>
  </sheetViews>
  <sheetFormatPr defaultRowHeight="15" x14ac:dyDescent="0.25"/>
  <cols>
    <col min="1" max="4" width="9.140625" style="155"/>
    <col min="5" max="5" width="4.140625" style="155" customWidth="1"/>
    <col min="6" max="16384" width="9.140625" style="155"/>
  </cols>
  <sheetData>
    <row r="1" spans="1:16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</row>
    <row r="2" spans="1:16" x14ac:dyDescent="0.25">
      <c r="A2" s="121"/>
      <c r="B2" s="121"/>
      <c r="C2" s="121"/>
      <c r="D2" s="121"/>
      <c r="E2" s="121"/>
      <c r="F2" s="121"/>
      <c r="G2" s="121"/>
      <c r="H2" s="121"/>
      <c r="I2" s="5"/>
      <c r="J2" s="163"/>
      <c r="K2" s="163"/>
      <c r="L2" s="163"/>
      <c r="M2" s="163"/>
      <c r="N2" s="163"/>
      <c r="O2" s="163"/>
      <c r="P2" s="163"/>
    </row>
    <row r="3" spans="1:16" ht="15.75" thickBot="1" x14ac:dyDescent="0.3">
      <c r="A3" s="188" t="s">
        <v>140</v>
      </c>
      <c r="B3" s="188"/>
      <c r="C3" s="188"/>
      <c r="D3" s="188"/>
      <c r="E3" s="188"/>
      <c r="F3" s="188"/>
      <c r="G3" s="188"/>
      <c r="H3" s="188"/>
      <c r="I3" s="5"/>
      <c r="J3" s="163"/>
      <c r="K3" s="163"/>
      <c r="L3" s="163"/>
      <c r="M3" s="163"/>
      <c r="N3" s="163"/>
      <c r="O3" s="163"/>
      <c r="P3" s="163"/>
    </row>
    <row r="4" spans="1:16" ht="15.75" thickBot="1" x14ac:dyDescent="0.3">
      <c r="A4" s="5"/>
      <c r="B4" s="182" t="s">
        <v>98</v>
      </c>
      <c r="C4" s="182"/>
      <c r="D4" s="182"/>
      <c r="E4" s="120"/>
      <c r="F4" s="182" t="s">
        <v>68</v>
      </c>
      <c r="G4" s="182"/>
      <c r="H4" s="182"/>
      <c r="I4" s="5"/>
      <c r="J4" s="163"/>
      <c r="K4" s="163"/>
      <c r="L4" s="163"/>
      <c r="M4" s="163"/>
      <c r="N4" s="163"/>
      <c r="O4" s="163"/>
      <c r="P4" s="163"/>
    </row>
    <row r="5" spans="1:16" ht="57.75" thickBot="1" x14ac:dyDescent="0.3">
      <c r="A5" s="38" t="s">
        <v>84</v>
      </c>
      <c r="B5" s="72" t="s">
        <v>137</v>
      </c>
      <c r="C5" s="72" t="s">
        <v>138</v>
      </c>
      <c r="D5" s="72" t="s">
        <v>139</v>
      </c>
      <c r="E5" s="96"/>
      <c r="F5" s="72" t="s">
        <v>137</v>
      </c>
      <c r="G5" s="72" t="s">
        <v>138</v>
      </c>
      <c r="H5" s="72" t="s">
        <v>139</v>
      </c>
      <c r="I5" s="5"/>
      <c r="J5" s="163"/>
      <c r="K5" s="163"/>
      <c r="L5" s="163"/>
      <c r="M5" s="163"/>
      <c r="N5" s="163"/>
      <c r="O5" s="163"/>
      <c r="P5" s="163"/>
    </row>
    <row r="6" spans="1:16" x14ac:dyDescent="0.25">
      <c r="A6" s="5" t="s">
        <v>132</v>
      </c>
      <c r="B6" s="5">
        <v>8</v>
      </c>
      <c r="C6" s="5">
        <v>8</v>
      </c>
      <c r="D6" s="4">
        <v>100</v>
      </c>
      <c r="E6" s="4"/>
      <c r="F6" s="5">
        <v>7</v>
      </c>
      <c r="G6" s="5">
        <v>7</v>
      </c>
      <c r="H6" s="4">
        <v>100</v>
      </c>
      <c r="I6" s="5"/>
      <c r="J6" s="163"/>
      <c r="K6" s="163"/>
      <c r="L6" s="163"/>
      <c r="M6" s="163"/>
      <c r="N6" s="163"/>
      <c r="O6" s="163"/>
      <c r="P6" s="163"/>
    </row>
    <row r="7" spans="1:16" x14ac:dyDescent="0.25">
      <c r="A7" s="5" t="s">
        <v>10</v>
      </c>
      <c r="B7" s="5">
        <v>164</v>
      </c>
      <c r="C7" s="5">
        <v>133</v>
      </c>
      <c r="D7" s="4">
        <f>(C7/B7)*100</f>
        <v>81.097560975609767</v>
      </c>
      <c r="E7" s="4"/>
      <c r="F7" s="5">
        <v>195</v>
      </c>
      <c r="G7" s="5">
        <v>165</v>
      </c>
      <c r="H7" s="4">
        <f>(G7/F7)*100</f>
        <v>84.615384615384613</v>
      </c>
      <c r="I7" s="5"/>
      <c r="J7" s="163"/>
      <c r="K7" s="163"/>
      <c r="L7" s="163"/>
      <c r="M7" s="163"/>
      <c r="N7" s="163"/>
      <c r="O7" s="163"/>
      <c r="P7" s="163"/>
    </row>
    <row r="8" spans="1:16" x14ac:dyDescent="0.25">
      <c r="A8" s="5" t="s">
        <v>11</v>
      </c>
      <c r="B8" s="5">
        <v>71</v>
      </c>
      <c r="C8" s="5">
        <v>54</v>
      </c>
      <c r="D8" s="4">
        <f t="shared" ref="D8:D10" si="0">(C8/B8)*100</f>
        <v>76.056338028169009</v>
      </c>
      <c r="E8" s="4"/>
      <c r="F8" s="5">
        <v>167</v>
      </c>
      <c r="G8" s="5">
        <v>122</v>
      </c>
      <c r="H8" s="4">
        <f t="shared" ref="H8:H10" si="1">(G8/F8)*100</f>
        <v>73.053892215568865</v>
      </c>
      <c r="I8" s="5"/>
      <c r="J8" s="163"/>
      <c r="K8" s="163"/>
      <c r="L8" s="163"/>
      <c r="M8" s="163"/>
      <c r="N8" s="163"/>
      <c r="O8" s="163"/>
      <c r="P8" s="163"/>
    </row>
    <row r="9" spans="1:16" x14ac:dyDescent="0.25">
      <c r="A9" s="5" t="s">
        <v>184</v>
      </c>
      <c r="B9" s="5">
        <v>79</v>
      </c>
      <c r="C9" s="5">
        <f>38+27</f>
        <v>65</v>
      </c>
      <c r="D9" s="4">
        <f t="shared" si="0"/>
        <v>82.278481012658233</v>
      </c>
      <c r="E9" s="4"/>
      <c r="F9" s="5">
        <v>218</v>
      </c>
      <c r="G9" s="5">
        <v>166</v>
      </c>
      <c r="H9" s="4">
        <f t="shared" si="1"/>
        <v>76.146788990825684</v>
      </c>
      <c r="I9" s="71"/>
      <c r="J9" s="163"/>
      <c r="K9" s="163"/>
      <c r="L9" s="163"/>
      <c r="M9" s="163"/>
      <c r="N9" s="163"/>
      <c r="O9" s="163"/>
      <c r="P9" s="163"/>
    </row>
    <row r="10" spans="1:16" x14ac:dyDescent="0.25">
      <c r="A10" s="71" t="s">
        <v>16</v>
      </c>
      <c r="B10" s="71">
        <v>36</v>
      </c>
      <c r="C10" s="71">
        <v>29</v>
      </c>
      <c r="D10" s="74">
        <f t="shared" si="0"/>
        <v>80.555555555555557</v>
      </c>
      <c r="E10" s="74"/>
      <c r="F10" s="71">
        <v>98</v>
      </c>
      <c r="G10" s="71">
        <v>89</v>
      </c>
      <c r="H10" s="74">
        <f t="shared" si="1"/>
        <v>90.816326530612244</v>
      </c>
      <c r="I10" s="3"/>
    </row>
    <row r="11" spans="1:16" ht="15.75" thickBot="1" x14ac:dyDescent="0.3">
      <c r="A11" s="63" t="s">
        <v>1</v>
      </c>
      <c r="B11" s="63">
        <v>358</v>
      </c>
      <c r="C11" s="63">
        <v>289</v>
      </c>
      <c r="D11" s="43">
        <f>(C11/B11)*100</f>
        <v>80.726256983240219</v>
      </c>
      <c r="E11" s="43"/>
      <c r="F11" s="63">
        <v>685</v>
      </c>
      <c r="G11" s="63">
        <v>549</v>
      </c>
      <c r="H11" s="43">
        <f>(G11/F11)*100</f>
        <v>80.145985401459853</v>
      </c>
      <c r="I11" s="3"/>
    </row>
    <row r="12" spans="1:16" x14ac:dyDescent="0.25">
      <c r="A12" s="21" t="s">
        <v>118</v>
      </c>
      <c r="B12" s="3"/>
      <c r="C12" s="3"/>
      <c r="D12" s="3"/>
      <c r="E12" s="3"/>
      <c r="F12" s="3"/>
      <c r="G12" s="3"/>
      <c r="H12" s="3"/>
      <c r="I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</row>
    <row r="19" spans="3:3" x14ac:dyDescent="0.25">
      <c r="C19" s="155" t="s">
        <v>127</v>
      </c>
    </row>
  </sheetData>
  <mergeCells count="4">
    <mergeCell ref="B4:D4"/>
    <mergeCell ref="F4:H4"/>
    <mergeCell ref="A3:H3"/>
    <mergeCell ref="A1: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M29" sqref="M29"/>
    </sheetView>
  </sheetViews>
  <sheetFormatPr defaultColWidth="9.140625" defaultRowHeight="15" x14ac:dyDescent="0.25"/>
  <cols>
    <col min="1" max="9" width="9.140625" style="169"/>
    <col min="10" max="10" width="3.7109375" style="169" customWidth="1"/>
    <col min="11" max="16384" width="9.140625" style="169"/>
  </cols>
  <sheetData>
    <row r="1" spans="1:22" s="157" customFormat="1" x14ac:dyDescent="0.25">
      <c r="A1" s="181" t="s">
        <v>187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22" s="157" customFormat="1" ht="12.75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22" ht="27" customHeight="1" thickBot="1" x14ac:dyDescent="0.3">
      <c r="A3" s="192" t="s">
        <v>167</v>
      </c>
      <c r="B3" s="192"/>
      <c r="C3" s="192"/>
      <c r="D3" s="192"/>
      <c r="E3" s="192"/>
      <c r="F3" s="192"/>
      <c r="G3" s="192"/>
      <c r="H3" s="192"/>
      <c r="I3" s="192"/>
      <c r="J3" s="35"/>
      <c r="K3" s="168"/>
      <c r="L3" s="158"/>
      <c r="M3" s="158"/>
      <c r="N3" s="158"/>
      <c r="O3" s="155"/>
      <c r="P3" s="155"/>
      <c r="Q3" s="155"/>
      <c r="R3" s="155"/>
      <c r="S3" s="155"/>
      <c r="T3" s="155"/>
      <c r="U3" s="155"/>
      <c r="V3" s="155"/>
    </row>
    <row r="4" spans="1:22" ht="15.75" thickBot="1" x14ac:dyDescent="0.3">
      <c r="A4" s="60"/>
      <c r="B4" s="191" t="s">
        <v>47</v>
      </c>
      <c r="C4" s="191"/>
      <c r="D4" s="191" t="s">
        <v>5</v>
      </c>
      <c r="E4" s="191"/>
      <c r="F4" s="191" t="s">
        <v>6</v>
      </c>
      <c r="G4" s="191"/>
      <c r="H4" s="191" t="s">
        <v>46</v>
      </c>
      <c r="I4" s="191"/>
      <c r="J4" s="13"/>
      <c r="O4" s="155"/>
      <c r="P4" s="155"/>
      <c r="Q4" s="155"/>
      <c r="R4" s="155"/>
      <c r="S4" s="155"/>
      <c r="T4" s="155"/>
      <c r="U4" s="155"/>
      <c r="V4" s="155"/>
    </row>
    <row r="5" spans="1:22" ht="24" thickBot="1" x14ac:dyDescent="0.3">
      <c r="A5" s="38"/>
      <c r="B5" s="88" t="s">
        <v>9</v>
      </c>
      <c r="C5" s="77" t="s">
        <v>4</v>
      </c>
      <c r="D5" s="88" t="s">
        <v>9</v>
      </c>
      <c r="E5" s="77" t="s">
        <v>4</v>
      </c>
      <c r="F5" s="88" t="s">
        <v>9</v>
      </c>
      <c r="G5" s="77" t="s">
        <v>4</v>
      </c>
      <c r="H5" s="88" t="s">
        <v>9</v>
      </c>
      <c r="I5" s="77" t="s">
        <v>4</v>
      </c>
      <c r="J5" s="13"/>
      <c r="O5" s="155"/>
      <c r="P5" s="155"/>
      <c r="Q5" s="155"/>
      <c r="R5" s="155"/>
      <c r="S5" s="155"/>
      <c r="T5" s="155"/>
      <c r="U5" s="155"/>
      <c r="V5" s="155"/>
    </row>
    <row r="6" spans="1:22" x14ac:dyDescent="0.25">
      <c r="A6" s="5">
        <v>2010</v>
      </c>
      <c r="B6" s="5">
        <v>87</v>
      </c>
      <c r="C6" s="4">
        <v>47.141440577401369</v>
      </c>
      <c r="D6" s="5">
        <v>35</v>
      </c>
      <c r="E6" s="4">
        <v>40.315149281238476</v>
      </c>
      <c r="F6" s="5">
        <v>3</v>
      </c>
      <c r="G6" s="4">
        <v>8.2036697749459915</v>
      </c>
      <c r="H6" s="5">
        <v>71</v>
      </c>
      <c r="I6" s="4">
        <v>18.870130974655556</v>
      </c>
      <c r="J6" s="13"/>
      <c r="O6" s="155"/>
      <c r="P6" s="155"/>
      <c r="Q6" s="155"/>
      <c r="R6" s="155"/>
      <c r="S6" s="155"/>
      <c r="T6" s="155"/>
      <c r="U6" s="155"/>
      <c r="V6" s="155"/>
    </row>
    <row r="7" spans="1:22" x14ac:dyDescent="0.25">
      <c r="A7" s="5">
        <v>2011</v>
      </c>
      <c r="B7" s="5">
        <v>141</v>
      </c>
      <c r="C7" s="4">
        <v>74.621336409919877</v>
      </c>
      <c r="D7" s="5">
        <v>41</v>
      </c>
      <c r="E7" s="4">
        <v>46.44839696386088</v>
      </c>
      <c r="F7" s="5">
        <v>5</v>
      </c>
      <c r="G7" s="4">
        <v>13.366124893071001</v>
      </c>
      <c r="H7" s="5">
        <v>64</v>
      </c>
      <c r="I7" s="4">
        <v>16.689179674665304</v>
      </c>
      <c r="J7" s="13"/>
      <c r="O7" s="155"/>
      <c r="P7" s="155"/>
      <c r="Q7" s="155"/>
      <c r="R7" s="155"/>
      <c r="S7" s="155"/>
      <c r="T7" s="155"/>
      <c r="U7" s="155"/>
      <c r="V7" s="155"/>
    </row>
    <row r="8" spans="1:22" x14ac:dyDescent="0.25">
      <c r="A8" s="5">
        <v>2012</v>
      </c>
      <c r="B8" s="5">
        <v>77</v>
      </c>
      <c r="C8" s="4">
        <v>39.792047791799739</v>
      </c>
      <c r="D8" s="5">
        <v>44</v>
      </c>
      <c r="E8" s="4">
        <v>47.879170384556794</v>
      </c>
      <c r="F8" s="5">
        <v>5</v>
      </c>
      <c r="G8" s="4">
        <v>13.094489838675887</v>
      </c>
      <c r="H8" s="5">
        <v>74</v>
      </c>
      <c r="I8" s="4">
        <v>18.802532751979349</v>
      </c>
      <c r="J8" s="13"/>
      <c r="O8" s="155"/>
      <c r="P8" s="155"/>
      <c r="Q8" s="155"/>
      <c r="R8" s="155"/>
      <c r="S8" s="155"/>
      <c r="T8" s="155"/>
      <c r="U8" s="155"/>
      <c r="V8" s="155"/>
    </row>
    <row r="9" spans="1:22" x14ac:dyDescent="0.25">
      <c r="A9" s="5">
        <v>2013</v>
      </c>
      <c r="B9" s="5">
        <v>71</v>
      </c>
      <c r="C9" s="4">
        <v>35.82131721542234</v>
      </c>
      <c r="D9" s="5">
        <v>43</v>
      </c>
      <c r="E9" s="4">
        <v>46.791007421271409</v>
      </c>
      <c r="F9" s="5">
        <v>14</v>
      </c>
      <c r="G9" s="4">
        <v>35.914932916036015</v>
      </c>
      <c r="H9" s="5">
        <v>74</v>
      </c>
      <c r="I9" s="4">
        <v>18.490939439674559</v>
      </c>
      <c r="J9" s="13"/>
      <c r="O9" s="155"/>
      <c r="P9" s="155"/>
      <c r="Q9" s="155"/>
      <c r="R9" s="155"/>
      <c r="S9" s="155"/>
      <c r="T9" s="155"/>
      <c r="U9" s="155"/>
      <c r="V9" s="155"/>
    </row>
    <row r="10" spans="1:22" x14ac:dyDescent="0.25">
      <c r="A10" s="5">
        <v>2014</v>
      </c>
      <c r="B10" s="5">
        <v>77</v>
      </c>
      <c r="C10" s="4">
        <v>37.922627988869458</v>
      </c>
      <c r="D10" s="5">
        <v>28</v>
      </c>
      <c r="E10" s="4">
        <v>29.857749152253195</v>
      </c>
      <c r="F10" s="5">
        <v>16</v>
      </c>
      <c r="G10" s="4">
        <v>40.201005025125632</v>
      </c>
      <c r="H10" s="5">
        <v>93</v>
      </c>
      <c r="I10" s="4">
        <v>22.745393446391798</v>
      </c>
      <c r="J10" s="13"/>
      <c r="O10" s="155"/>
      <c r="P10" s="155"/>
      <c r="Q10" s="155"/>
      <c r="R10" s="155"/>
      <c r="S10" s="155"/>
      <c r="T10" s="155"/>
      <c r="U10" s="155"/>
      <c r="V10" s="155"/>
    </row>
    <row r="11" spans="1:22" x14ac:dyDescent="0.25">
      <c r="A11" s="71">
        <v>2015</v>
      </c>
      <c r="B11" s="71">
        <v>68</v>
      </c>
      <c r="C11" s="74">
        <v>32.688221664599617</v>
      </c>
      <c r="D11" s="71">
        <v>28</v>
      </c>
      <c r="E11" s="74">
        <v>29.255958289362326</v>
      </c>
      <c r="F11" s="71">
        <v>14</v>
      </c>
      <c r="G11" s="74">
        <v>34.443733700733162</v>
      </c>
      <c r="H11" s="71">
        <v>89</v>
      </c>
      <c r="I11" s="74">
        <v>21.303333133863923</v>
      </c>
      <c r="J11" s="13"/>
      <c r="O11" s="155"/>
      <c r="P11" s="155"/>
      <c r="Q11" s="155"/>
      <c r="R11" s="155"/>
      <c r="S11" s="155"/>
      <c r="T11" s="155"/>
      <c r="U11" s="155"/>
      <c r="V11" s="155"/>
    </row>
    <row r="12" spans="1:22" x14ac:dyDescent="0.25">
      <c r="A12" s="71">
        <v>2016</v>
      </c>
      <c r="B12" s="71">
        <v>73</v>
      </c>
      <c r="C12" s="74">
        <v>34.246575342465754</v>
      </c>
      <c r="D12" s="71">
        <v>47</v>
      </c>
      <c r="E12" s="74">
        <v>48.115805530246412</v>
      </c>
      <c r="F12" s="71">
        <v>13</v>
      </c>
      <c r="G12" s="74">
        <v>31.313982897747803</v>
      </c>
      <c r="H12" s="71">
        <v>71</v>
      </c>
      <c r="I12" s="74">
        <v>16.631568591165593</v>
      </c>
      <c r="J12" s="13"/>
      <c r="O12" s="155"/>
      <c r="P12" s="155"/>
      <c r="Q12" s="155"/>
      <c r="R12" s="155"/>
      <c r="S12" s="155"/>
      <c r="T12" s="155"/>
      <c r="U12" s="155"/>
      <c r="V12" s="155"/>
    </row>
    <row r="13" spans="1:22" x14ac:dyDescent="0.25">
      <c r="A13" s="71">
        <v>2017</v>
      </c>
      <c r="B13" s="71">
        <v>67</v>
      </c>
      <c r="C13" s="74">
        <v>30.670914817256282</v>
      </c>
      <c r="D13" s="71">
        <v>42</v>
      </c>
      <c r="E13" s="74">
        <v>42.127646769712229</v>
      </c>
      <c r="F13" s="71">
        <v>10</v>
      </c>
      <c r="G13" s="74">
        <v>23.581568645946327</v>
      </c>
      <c r="H13" s="71">
        <v>105</v>
      </c>
      <c r="I13" s="74">
        <v>24.069154118232269</v>
      </c>
      <c r="J13" s="13"/>
      <c r="O13" s="155"/>
      <c r="P13" s="155"/>
      <c r="Q13" s="155"/>
      <c r="R13" s="155"/>
      <c r="S13" s="155"/>
      <c r="T13" s="155"/>
      <c r="U13" s="155"/>
      <c r="V13" s="155"/>
    </row>
    <row r="14" spans="1:22" ht="15.75" thickBot="1" x14ac:dyDescent="0.3">
      <c r="A14" s="79" t="s">
        <v>1</v>
      </c>
      <c r="B14" s="63">
        <v>661</v>
      </c>
      <c r="C14" s="43">
        <v>41.109624005532694</v>
      </c>
      <c r="D14" s="63">
        <v>308</v>
      </c>
      <c r="E14" s="43">
        <v>41.300980898296338</v>
      </c>
      <c r="F14" s="63">
        <v>80</v>
      </c>
      <c r="G14" s="43">
        <v>25.355853557267782</v>
      </c>
      <c r="H14" s="63">
        <v>641</v>
      </c>
      <c r="I14" s="43">
        <v>19.763887831149184</v>
      </c>
      <c r="J14" s="13"/>
      <c r="O14" s="155"/>
      <c r="P14" s="155"/>
      <c r="Q14" s="155"/>
      <c r="R14" s="155"/>
      <c r="S14" s="155"/>
      <c r="T14" s="155"/>
      <c r="U14" s="155"/>
      <c r="V14" s="155"/>
    </row>
    <row r="15" spans="1:22" ht="24.75" customHeight="1" x14ac:dyDescent="0.25">
      <c r="A15" s="189" t="s">
        <v>166</v>
      </c>
      <c r="B15" s="189"/>
      <c r="C15" s="189"/>
      <c r="D15" s="189"/>
      <c r="E15" s="189"/>
      <c r="F15" s="189"/>
      <c r="G15" s="189"/>
      <c r="H15" s="189"/>
      <c r="I15" s="189"/>
      <c r="J15" s="13"/>
      <c r="O15" s="155"/>
      <c r="P15" s="155"/>
      <c r="Q15" s="155"/>
      <c r="R15" s="155"/>
      <c r="S15" s="155"/>
      <c r="T15" s="155"/>
      <c r="U15" s="155"/>
      <c r="V15" s="155"/>
    </row>
    <row r="16" spans="1:22" x14ac:dyDescent="0.25">
      <c r="A16" s="66" t="s">
        <v>122</v>
      </c>
      <c r="B16" s="13"/>
      <c r="C16" s="13"/>
      <c r="D16" s="13"/>
      <c r="E16" s="13"/>
      <c r="F16" s="13"/>
      <c r="G16" s="13"/>
      <c r="H16" s="13"/>
      <c r="I16" s="13"/>
      <c r="J16" s="13"/>
      <c r="O16" s="155"/>
      <c r="P16" s="155"/>
      <c r="Q16" s="155"/>
      <c r="R16" s="155"/>
      <c r="S16" s="155"/>
      <c r="T16" s="155"/>
      <c r="U16" s="155"/>
      <c r="V16" s="155"/>
    </row>
    <row r="17" spans="1:22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O17" s="155"/>
      <c r="P17" s="155"/>
      <c r="Q17" s="155"/>
      <c r="R17" s="155"/>
      <c r="S17" s="155"/>
      <c r="T17" s="155"/>
      <c r="U17" s="155"/>
      <c r="V17" s="155"/>
    </row>
    <row r="18" spans="1:22" x14ac:dyDescent="0.25">
      <c r="O18" s="155"/>
      <c r="P18" s="155"/>
      <c r="Q18" s="155"/>
      <c r="R18" s="155"/>
      <c r="S18" s="155"/>
      <c r="T18" s="155"/>
      <c r="U18" s="155"/>
      <c r="V18" s="155"/>
    </row>
    <row r="19" spans="1:22" x14ac:dyDescent="0.25">
      <c r="O19" s="155"/>
      <c r="P19" s="155"/>
      <c r="Q19" s="155"/>
      <c r="R19" s="155"/>
      <c r="S19" s="155"/>
      <c r="T19" s="155"/>
      <c r="U19" s="155"/>
      <c r="V19" s="155"/>
    </row>
    <row r="20" spans="1:22" x14ac:dyDescent="0.25">
      <c r="O20" s="155"/>
      <c r="P20" s="155"/>
      <c r="Q20" s="155"/>
      <c r="R20" s="155"/>
      <c r="S20" s="155"/>
      <c r="T20" s="155"/>
      <c r="U20" s="155"/>
      <c r="V20" s="155"/>
    </row>
    <row r="21" spans="1:22" x14ac:dyDescent="0.25">
      <c r="O21" s="155"/>
      <c r="P21" s="155"/>
      <c r="Q21" s="155"/>
      <c r="R21" s="155"/>
      <c r="S21" s="155"/>
      <c r="T21" s="155"/>
      <c r="U21" s="155"/>
      <c r="V21" s="155"/>
    </row>
    <row r="22" spans="1:22" x14ac:dyDescent="0.25">
      <c r="O22" s="155"/>
      <c r="P22" s="155"/>
      <c r="Q22" s="155"/>
      <c r="R22" s="155"/>
      <c r="S22" s="155"/>
      <c r="T22" s="155"/>
      <c r="U22" s="155"/>
      <c r="V22" s="155"/>
    </row>
    <row r="23" spans="1:22" x14ac:dyDescent="0.25">
      <c r="O23" s="155"/>
      <c r="P23" s="155"/>
      <c r="Q23" s="155"/>
      <c r="R23" s="155"/>
      <c r="S23" s="155"/>
      <c r="T23" s="155"/>
      <c r="U23" s="155"/>
      <c r="V23" s="155"/>
    </row>
    <row r="24" spans="1:22" x14ac:dyDescent="0.25">
      <c r="O24" s="155"/>
      <c r="P24" s="155"/>
      <c r="Q24" s="155"/>
      <c r="R24" s="155"/>
      <c r="S24" s="155"/>
      <c r="T24" s="155"/>
      <c r="U24" s="155"/>
      <c r="V24" s="155"/>
    </row>
    <row r="25" spans="1:22" x14ac:dyDescent="0.25">
      <c r="O25" s="155"/>
      <c r="P25" s="155"/>
      <c r="Q25" s="155"/>
      <c r="R25" s="155"/>
      <c r="S25" s="155"/>
      <c r="T25" s="155"/>
      <c r="U25" s="155"/>
      <c r="V25" s="155"/>
    </row>
    <row r="26" spans="1:22" x14ac:dyDescent="0.25">
      <c r="O26" s="155"/>
      <c r="P26" s="155"/>
      <c r="Q26" s="155"/>
      <c r="R26" s="155"/>
      <c r="S26" s="155"/>
      <c r="T26" s="155"/>
      <c r="U26" s="155"/>
      <c r="V26" s="155"/>
    </row>
    <row r="27" spans="1:22" x14ac:dyDescent="0.25">
      <c r="O27" s="155"/>
      <c r="P27" s="155"/>
      <c r="Q27" s="155"/>
      <c r="R27" s="155"/>
      <c r="S27" s="155"/>
      <c r="T27" s="155"/>
      <c r="U27" s="155"/>
      <c r="V27" s="155"/>
    </row>
  </sheetData>
  <mergeCells count="8">
    <mergeCell ref="A15:I15"/>
    <mergeCell ref="A1:J1"/>
    <mergeCell ref="A2:J2"/>
    <mergeCell ref="B4:C4"/>
    <mergeCell ref="D4:E4"/>
    <mergeCell ref="F4:G4"/>
    <mergeCell ref="H4:I4"/>
    <mergeCell ref="A3:I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5d299d11-54cc-427d-b872-ef83d6f5135d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B4A1F787F0C441AC878A307E051D262E00DF459880D8225D4EA01C8EFF97CE4610" ma:contentTypeVersion="1" ma:contentTypeDescription="AIHW Project Document" ma:contentTypeScope="" ma:versionID="32fdd8bdf33111260341874a24ca3b50">
  <xsd:schema xmlns:xsd="http://www.w3.org/2001/XMLSchema" xmlns:xs="http://www.w3.org/2001/XMLSchema" xmlns:p="http://schemas.microsoft.com/office/2006/metadata/properties" xmlns:ns2="5d299d11-54cc-427d-b872-ef83d6f5135d" targetNamespace="http://schemas.microsoft.com/office/2006/metadata/properties" ma:root="true" ma:fieldsID="7d3ea6f3d484548d1e67ff2227c96eb0" ns2:_="">
    <xsd:import namespace="5d299d11-54cc-427d-b872-ef83d6f5135d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299d11-54cc-427d-b872-ef83d6f5135d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1b61ba7e-37b5-4235-8429-0c2e541ba71e}" ma:internalName="AIHW_PPR_ProjectCategoryLookup" ma:showField="Title" ma:web="{5d299d11-54cc-427d-b872-ef83d6f5135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1B7951-A3F3-473E-8E72-4EA55D2E70A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d299d11-54cc-427d-b872-ef83d6f5135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46F056-0CD7-4FBD-AB00-CC0FA58249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4FC956-404A-4EFF-9644-1A323CC06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299d11-54cc-427d-b872-ef83d6f513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Table of contents</vt:lpstr>
      <vt:lpstr>symbols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'Table 10'!_Toc3800098</vt:lpstr>
      <vt:lpstr>'Table 11'!_Toc3800130</vt:lpstr>
    </vt:vector>
  </TitlesOfParts>
  <Company>AIHW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Acute rheumatic fever and rheumatic heart disease data collection report 2013–2017</dc:title>
  <dc:creator>AIHW</dc:creator>
  <cp:lastModifiedBy>Toohey, Lauren</cp:lastModifiedBy>
  <dcterms:created xsi:type="dcterms:W3CDTF">2019-04-09T23:59:43Z</dcterms:created>
  <dcterms:modified xsi:type="dcterms:W3CDTF">2021-06-30T04:49:33Z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0x010100B4A1F787F0C441AC878A307E051D262E00DF459880D8225D4EA01C8EFF97CE4610</vt:lpwstr>
  </property>
</Properties>
</file>