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CG\OCU\Interdev saved from W drive\publications\phe\221\"/>
    </mc:Choice>
  </mc:AlternateContent>
  <bookViews>
    <workbookView xWindow="0" yWindow="60" windowWidth="25200" windowHeight="12510"/>
  </bookViews>
  <sheets>
    <sheet name="Title" sheetId="114" r:id="rId1"/>
    <sheet name="Explanatory notes" sheetId="113" r:id="rId2"/>
    <sheet name="Table of contents" sheetId="1" r:id="rId3"/>
    <sheet name="S3.1" sheetId="3" r:id="rId4"/>
    <sheet name="S3.2" sheetId="4" r:id="rId5"/>
    <sheet name="S3.3" sheetId="61" r:id="rId6"/>
    <sheet name="S3.4" sheetId="6" r:id="rId7"/>
    <sheet name="S3.5" sheetId="7" r:id="rId8"/>
    <sheet name="S3.6" sheetId="9" r:id="rId9"/>
    <sheet name="S3.7" sheetId="8" r:id="rId10"/>
    <sheet name="S3.8" sheetId="59" r:id="rId11"/>
    <sheet name="S3.9" sheetId="60" r:id="rId12"/>
    <sheet name="S3.10" sheetId="5" r:id="rId13"/>
    <sheet name="S3.11" sheetId="98" r:id="rId14"/>
    <sheet name="S3.12" sheetId="2" r:id="rId15"/>
    <sheet name="S3.13" sheetId="99" r:id="rId16"/>
    <sheet name="S3.14" sheetId="100" r:id="rId17"/>
    <sheet name="S3.15" sheetId="101" r:id="rId18"/>
    <sheet name="S3.16" sheetId="51" r:id="rId19"/>
    <sheet name="S3.17" sheetId="52" r:id="rId20"/>
    <sheet name="S3.18" sheetId="53" r:id="rId21"/>
    <sheet name="S3.19" sheetId="54" r:id="rId22"/>
    <sheet name="S3.20" sheetId="55" r:id="rId23"/>
    <sheet name="S3.21" sheetId="56" r:id="rId24"/>
    <sheet name="S3.22" sheetId="57" r:id="rId25"/>
    <sheet name="S3.23" sheetId="71" r:id="rId26"/>
    <sheet name="S3.24" sheetId="14" r:id="rId27"/>
    <sheet name="S3.25" sheetId="104" r:id="rId28"/>
    <sheet name="S3.26" sheetId="15" r:id="rId29"/>
    <sheet name="S3.27" sheetId="102" r:id="rId30"/>
    <sheet name="S3.28" sheetId="16" r:id="rId31"/>
    <sheet name="S3.29" sheetId="103" r:id="rId32"/>
    <sheet name="S3.30" sheetId="62" r:id="rId33"/>
    <sheet name="S3.31" sheetId="28" r:id="rId34"/>
    <sheet name="S3.32" sheetId="17" r:id="rId35"/>
    <sheet name="S3.33" sheetId="18" r:id="rId36"/>
    <sheet name="S3.34" sheetId="105" r:id="rId37"/>
    <sheet name="S3.35" sheetId="20" r:id="rId38"/>
    <sheet name="S3.36" sheetId="21" r:id="rId39"/>
    <sheet name="S3.37" sheetId="65" r:id="rId40"/>
    <sheet name="S3.38" sheetId="66" r:id="rId41"/>
    <sheet name="S3.39" sheetId="30" r:id="rId42"/>
    <sheet name="S3.40" sheetId="34" r:id="rId43"/>
    <sheet name="S3.41" sheetId="22" r:id="rId44"/>
    <sheet name="S3.42" sheetId="23" r:id="rId45"/>
    <sheet name="S3.43" sheetId="115" r:id="rId46"/>
    <sheet name="S3.44" sheetId="67" r:id="rId47"/>
    <sheet name="S3.45" sheetId="107" r:id="rId48"/>
    <sheet name="S3.46" sheetId="108" r:id="rId49"/>
    <sheet name="S3.47" sheetId="110" r:id="rId50"/>
    <sheet name="S3.48" sheetId="47" r:id="rId51"/>
    <sheet name="S3.49" sheetId="74" r:id="rId52"/>
    <sheet name="S3.50" sheetId="76" r:id="rId53"/>
    <sheet name="S3.51" sheetId="75" r:id="rId54"/>
    <sheet name="S3.52" sheetId="73" r:id="rId55"/>
    <sheet name="S3.53" sheetId="12" r:id="rId56"/>
    <sheet name="S3.54" sheetId="13" r:id="rId57"/>
    <sheet name="S3.55" sheetId="72" r:id="rId58"/>
    <sheet name="S3.56" sheetId="111" r:id="rId59"/>
    <sheet name="S3.57" sheetId="112" r:id="rId60"/>
    <sheet name="S3.58" sheetId="48" r:id="rId61"/>
    <sheet name="S3.59" sheetId="69" r:id="rId62"/>
    <sheet name="S3.60" sheetId="70" r:id="rId63"/>
    <sheet name="S3.61" sheetId="50" r:id="rId64"/>
    <sheet name="S3.62" sheetId="37" r:id="rId65"/>
    <sheet name="S3.63" sheetId="91" r:id="rId66"/>
    <sheet name="S3.64" sheetId="85" r:id="rId67"/>
    <sheet name="S3.65" sheetId="88" r:id="rId68"/>
    <sheet name="S3.66" sheetId="90" r:id="rId69"/>
    <sheet name="S3.67" sheetId="93" r:id="rId70"/>
    <sheet name="S3.68" sheetId="94" r:id="rId71"/>
    <sheet name="S3.69" sheetId="95" r:id="rId72"/>
    <sheet name="S3.70" sheetId="96" r:id="rId73"/>
    <sheet name="S3.71" sheetId="87" r:id="rId74"/>
    <sheet name="S3.72" sheetId="84" r:id="rId75"/>
  </sheets>
  <definedNames>
    <definedName name="_AMO_UniqueIdentifier" localSheetId="64" hidden="1">"'b416b248-3801-4de1-bd36-36264a6c9add'"</definedName>
    <definedName name="_AMO_UniqueIdentifier" hidden="1">"'4f713d40-d1f5-4a46-97f8-25f296980dee'"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00" l="1"/>
  <c r="B7" i="100"/>
  <c r="K58" i="62" l="1"/>
  <c r="K57" i="62"/>
  <c r="K56" i="62"/>
  <c r="J58" i="62"/>
  <c r="J57" i="62"/>
  <c r="J56" i="62"/>
  <c r="I58" i="62"/>
  <c r="I57" i="62"/>
  <c r="I56" i="62"/>
  <c r="H58" i="62"/>
  <c r="H57" i="62"/>
  <c r="H56" i="62"/>
  <c r="G58" i="62"/>
  <c r="G57" i="62"/>
  <c r="G56" i="62"/>
  <c r="F58" i="62"/>
  <c r="F57" i="62"/>
  <c r="F56" i="62"/>
  <c r="E58" i="62"/>
  <c r="E57" i="62"/>
  <c r="E56" i="62"/>
  <c r="D58" i="62"/>
  <c r="D57" i="62"/>
  <c r="D56" i="62"/>
  <c r="C58" i="62"/>
  <c r="C57" i="62"/>
  <c r="C56" i="62"/>
  <c r="S10" i="56" l="1"/>
  <c r="R10" i="56"/>
  <c r="Q10" i="56"/>
  <c r="P10" i="56"/>
  <c r="O10" i="56"/>
  <c r="N10" i="56"/>
  <c r="M10" i="56"/>
  <c r="L10" i="56"/>
  <c r="K10" i="56"/>
  <c r="J10" i="56"/>
  <c r="I10" i="56"/>
  <c r="H10" i="56"/>
  <c r="G10" i="56"/>
  <c r="F10" i="56"/>
  <c r="E10" i="56"/>
  <c r="D10" i="56"/>
  <c r="C10" i="56"/>
</calcChain>
</file>

<file path=xl/comments1.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A5" authorId="0" shapeId="0">
      <text>
        <r>
          <rPr>
            <sz val="8"/>
            <color indexed="81"/>
            <rFont val="arial"/>
            <family val="2"/>
          </rPr>
          <t>See Glossary for detailed definition of Current Daily Smoker.</t>
        </r>
      </text>
    </comment>
    <comment ref="A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A9" authorId="0" shapeId="0">
      <text>
        <r>
          <rPr>
            <sz val="8"/>
            <color indexed="81"/>
            <rFont val="arial"/>
            <family val="2"/>
          </rPr>
          <t>See Glossary for an explanation of 2001 National Health and Medical Research Council (NHMRC) alcohol guidelines.</t>
        </r>
      </text>
    </comment>
    <comment ref="A12" authorId="0" shapeId="0">
      <text>
        <r>
          <rPr>
            <sz val="8"/>
            <color indexed="81"/>
            <rFont val="arial"/>
            <family val="2"/>
          </rPr>
          <t>See Glossary for an explanation of 2009 National Health and Medical Research Council (NHMRC) alcohol guidelines.</t>
        </r>
      </text>
    </comment>
  </commentList>
</comments>
</file>

<file path=xl/comments2.xml><?xml version="1.0" encoding="utf-8"?>
<comments xmlns="http://schemas.openxmlformats.org/spreadsheetml/2006/main">
  <authors>
    <author>Author</author>
  </authors>
  <commentList>
    <comment ref="AU2" authorId="0" shapeId="0">
      <text>
        <r>
          <rPr>
            <sz val="8"/>
            <color indexed="81"/>
            <rFont val="arial"/>
            <family val="2"/>
          </rPr>
          <t>Cells for 2014-15 have been randomly adjusted to avoid the release of confidential data. Discrepancies may occur between sums of the component items and totals.</t>
        </r>
      </text>
    </comment>
    <comment ref="A7" authorId="0" shapeId="0">
      <text>
        <r>
          <rPr>
            <sz val="8"/>
            <color indexed="81"/>
            <rFont val="arial"/>
            <family val="2"/>
          </rPr>
          <t>Includes current smoker daily, current smoker weekly and current smoker less than weekly.</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3.xml><?xml version="1.0" encoding="utf-8"?>
<comments xmlns="http://schemas.openxmlformats.org/spreadsheetml/2006/main">
  <authors>
    <author>Author</author>
  </authors>
  <commentList>
    <comment ref="AU2" authorId="0" shapeId="0">
      <text>
        <r>
          <rPr>
            <sz val="8"/>
            <color indexed="81"/>
            <rFont val="Tahoma"/>
            <family val="2"/>
          </rPr>
          <t>Cells for 2014–15 have been randomly adjusted to avoid the release of confidential data. Discrepancies may occur between sums of the component items and totals.</t>
        </r>
      </text>
    </comment>
    <comment ref="E3" authorId="0" shapeId="0">
      <text>
        <r>
          <rPr>
            <sz val="8"/>
            <color indexed="81"/>
            <rFont val="arial"/>
            <family val="2"/>
          </rPr>
          <t>Includes very remote Australia</t>
        </r>
      </text>
    </comment>
    <comment ref="N3" authorId="0" shapeId="0">
      <text>
        <r>
          <rPr>
            <sz val="8"/>
            <color indexed="81"/>
            <rFont val="arial"/>
            <family val="2"/>
          </rPr>
          <t>Includes very remote Australia</t>
        </r>
      </text>
    </comment>
    <comment ref="AO3" authorId="0" shapeId="0">
      <text>
        <r>
          <rPr>
            <sz val="8"/>
            <color indexed="81"/>
            <rFont val="arial"/>
            <family val="2"/>
          </rPr>
          <t>Includes very remote Australia</t>
        </r>
      </text>
    </comment>
    <comment ref="A7" authorId="0" shapeId="0">
      <text>
        <r>
          <rPr>
            <sz val="8"/>
            <color indexed="81"/>
            <rFont val="arial"/>
            <family val="2"/>
          </rPr>
          <t>Includes current smoker daily, current smoker weekly and current smoker less than weekly.</t>
        </r>
      </text>
    </comment>
    <comment ref="AY7" authorId="0" shapeId="0">
      <text>
        <r>
          <rPr>
            <sz val="8"/>
            <color indexed="81"/>
            <rFont val="Tahoma"/>
            <family val="2"/>
          </rPr>
          <t xml:space="preserve">Estimate has a relative standard error of between 25% and 50% and should be used with caution. Data is subject to sampling variability too high for most practical purposes. </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4.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P2" authorId="0" shapeId="0">
      <text>
        <r>
          <rPr>
            <sz val="8"/>
            <color indexed="81"/>
            <rFont val="arial"/>
            <family val="2"/>
          </rPr>
          <t>Proportions have been age standardised to the 2001 Australian Estimated Resident Population to account for differences in the age structure of the two populations. See Glossary for detailed information.</t>
        </r>
      </text>
    </comment>
    <comment ref="S5" authorId="0" shapeId="0">
      <text>
        <r>
          <rPr>
            <sz val="8"/>
            <color indexed="81"/>
            <rFont val="arial"/>
            <family val="2"/>
          </rPr>
          <t>The rate ratio is calculated by dividing the age standardised rate for Aboriginal and Torres Strait Islander people by the age standardised rate for non-Indigenous people.</t>
        </r>
      </text>
    </comment>
    <comment ref="L9" authorId="0" shapeId="0">
      <text>
        <r>
          <rPr>
            <sz val="8"/>
            <color indexed="81"/>
            <rFont val="arial"/>
            <family val="2"/>
          </rPr>
          <t>The difference between 2008 and 2014–15 data is statistically significant.</t>
        </r>
      </text>
    </comment>
    <comment ref="N9" authorId="0" shapeId="0">
      <text>
        <r>
          <rPr>
            <sz val="8"/>
            <color indexed="81"/>
            <rFont val="arial"/>
            <family val="2"/>
          </rPr>
          <t>Data from the 2014 General Social Survey.</t>
        </r>
      </text>
    </comment>
    <comment ref="Q9" authorId="0" shapeId="0">
      <text>
        <r>
          <rPr>
            <sz val="8"/>
            <color indexed="81"/>
            <rFont val="arial"/>
            <family val="2"/>
          </rPr>
          <t>Data from the 2014 General Social Survey.</t>
        </r>
      </text>
    </comment>
    <comment ref="A10" authorId="0" shapeId="0">
      <text>
        <r>
          <rPr>
            <sz val="8"/>
            <color indexed="81"/>
            <rFont val="arial"/>
            <family val="2"/>
          </rPr>
          <t>Population is Aboriginal and Torres Strait Islander persons aged 18 years and over only.
Based on scores from the modified Kessler Psychological Distress Scale (K5).See Glossary for detailed information.
2002 data not available.</t>
        </r>
      </text>
    </comment>
    <comment ref="N10" authorId="0" shapeId="0">
      <text>
        <r>
          <rPr>
            <sz val="8"/>
            <color indexed="81"/>
            <rFont val="arial"/>
            <family val="2"/>
          </rPr>
          <t>Data from the 2014 National Health Survey.</t>
        </r>
      </text>
    </comment>
    <comment ref="Q10" authorId="0" shapeId="0">
      <text>
        <r>
          <rPr>
            <sz val="8"/>
            <color indexed="81"/>
            <rFont val="arial"/>
            <family val="2"/>
          </rPr>
          <t>Data from the 2014 National Health Survey.</t>
        </r>
      </text>
    </comment>
    <comment ref="A11" authorId="0" shapeId="0">
      <text>
        <r>
          <rPr>
            <sz val="8"/>
            <color indexed="81"/>
            <rFont val="arial"/>
            <family val="2"/>
          </rPr>
          <t xml:space="preserve"> People who are affected by a disability to the degree that they need assistance. See Glossary for detailed information on Disability Status.</t>
        </r>
      </text>
    </comment>
    <comment ref="N11" authorId="0" shapeId="0">
      <text>
        <r>
          <rPr>
            <sz val="8"/>
            <color indexed="81"/>
            <rFont val="arial"/>
            <family val="2"/>
          </rPr>
          <t>Data from the 2014 General Social Survey.</t>
        </r>
      </text>
    </comment>
    <comment ref="Q11" authorId="0" shapeId="0">
      <text>
        <r>
          <rPr>
            <sz val="8"/>
            <color indexed="81"/>
            <rFont val="arial"/>
            <family val="2"/>
          </rPr>
          <t>Data from the 2014 General Social Survey.</t>
        </r>
      </text>
    </comment>
    <comment ref="A12" authorId="0" shapeId="0">
      <text>
        <r>
          <rPr>
            <sz val="8"/>
            <color indexed="81"/>
            <rFont val="arial"/>
            <family val="2"/>
          </rPr>
          <t>Persons who reported a diagnosed medical condition which has lasted, or is expected to last, for 6 months or more.
2002 and 2008 data not available.</t>
        </r>
      </text>
    </comment>
    <comment ref="K12" authorId="0" shapeId="0">
      <text>
        <r>
          <rPr>
            <sz val="8"/>
            <color indexed="81"/>
            <rFont val="arial"/>
            <family val="2"/>
          </rPr>
          <t>The difference between non-remote and remote 2014–15 data is statistically significant.</t>
        </r>
      </text>
    </comment>
    <comment ref="N12" authorId="0" shapeId="0">
      <text>
        <r>
          <rPr>
            <sz val="8"/>
            <color indexed="81"/>
            <rFont val="arial"/>
            <family val="2"/>
          </rPr>
          <t>Data from the 2014 General Social Survey.</t>
        </r>
      </text>
    </comment>
    <comment ref="Q12" authorId="0" shapeId="0">
      <text>
        <r>
          <rPr>
            <sz val="8"/>
            <color indexed="81"/>
            <rFont val="arial"/>
            <family val="2"/>
          </rPr>
          <t>Data from the 2014 General Social Survey.</t>
        </r>
      </text>
    </comment>
    <comment ref="K15" authorId="0" shapeId="0">
      <text>
        <r>
          <rPr>
            <sz val="8"/>
            <color indexed="81"/>
            <rFont val="arial"/>
            <family val="2"/>
          </rPr>
          <t>The difference between non-remote and remote 2014–15 data is statistically significant.</t>
        </r>
      </text>
    </comment>
    <comment ref="L15" authorId="0" shapeId="0">
      <text>
        <r>
          <rPr>
            <sz val="8"/>
            <color indexed="81"/>
            <rFont val="arial"/>
            <family val="2"/>
          </rPr>
          <t>The difference between 2008 and 2014–15 data is statistically significant.</t>
        </r>
      </text>
    </comment>
    <comment ref="N15" authorId="0" shapeId="0">
      <text>
        <r>
          <rPr>
            <sz val="8"/>
            <color indexed="81"/>
            <rFont val="arial"/>
            <family val="2"/>
          </rPr>
          <t>Data from the 2014 National Health Survey.</t>
        </r>
      </text>
    </comment>
    <comment ref="Q15" authorId="0" shapeId="0">
      <text>
        <r>
          <rPr>
            <sz val="8"/>
            <color indexed="81"/>
            <rFont val="arial"/>
            <family val="2"/>
          </rPr>
          <t>Data from the 2014 National Health Survey.</t>
        </r>
      </text>
    </comment>
    <comment ref="A1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K16" authorId="0" shapeId="0">
      <text>
        <r>
          <rPr>
            <sz val="8"/>
            <color indexed="81"/>
            <rFont val="arial"/>
            <family val="2"/>
          </rPr>
          <t>The difference between non-remote and remote 2014–15 data is statistically significant.</t>
        </r>
      </text>
    </comment>
    <comment ref="L16" authorId="0" shapeId="0">
      <text>
        <r>
          <rPr>
            <sz val="8"/>
            <color indexed="81"/>
            <rFont val="arial"/>
            <family val="2"/>
          </rPr>
          <t>The difference between 2008 and 2014–15 data is statistically significant.</t>
        </r>
      </text>
    </comment>
    <comment ref="A18" authorId="0" shapeId="0">
      <text>
        <r>
          <rPr>
            <sz val="8"/>
            <color indexed="81"/>
            <rFont val="arial"/>
            <family val="2"/>
          </rPr>
          <t xml:space="preserve"> See Glossary for an explanation of 2001 and 2009 National Health and Medical Research Council (NHMRC) alcohol guidelines.</t>
        </r>
      </text>
    </comment>
    <comment ref="K20" authorId="0" shapeId="0">
      <text>
        <r>
          <rPr>
            <sz val="8"/>
            <color indexed="81"/>
            <rFont val="arial"/>
            <family val="2"/>
          </rPr>
          <t>The difference between non-remote and remote 2014–15 data is statistically significant.</t>
        </r>
      </text>
    </comment>
    <comment ref="L20" authorId="0" shapeId="0">
      <text>
        <r>
          <rPr>
            <sz val="8"/>
            <color indexed="81"/>
            <rFont val="arial"/>
            <family val="2"/>
          </rPr>
          <t>The difference between 2008 and 2014–15 data is statistically significant.</t>
        </r>
      </text>
    </comment>
    <comment ref="L21" authorId="0" shapeId="0">
      <text>
        <r>
          <rPr>
            <sz val="8"/>
            <color indexed="81"/>
            <rFont val="arial"/>
            <family val="2"/>
          </rPr>
          <t>The difference between 2008 and 2014–15 data is statistically significant.</t>
        </r>
      </text>
    </comment>
    <comment ref="K23" authorId="0" shapeId="0">
      <text>
        <r>
          <rPr>
            <sz val="8"/>
            <color indexed="81"/>
            <rFont val="arial"/>
            <family val="2"/>
          </rPr>
          <t>The difference between non-remote and remote 2014–15 data is statistically significant.</t>
        </r>
      </text>
    </comment>
    <comment ref="L23" authorId="0" shapeId="0">
      <text>
        <r>
          <rPr>
            <sz val="8"/>
            <color indexed="81"/>
            <rFont val="arial"/>
            <family val="2"/>
          </rPr>
          <t>The difference between 2008 and 2014–15 data is statistically significant.</t>
        </r>
      </text>
    </comment>
    <comment ref="L24" authorId="0" shapeId="0">
      <text>
        <r>
          <rPr>
            <sz val="8"/>
            <color indexed="81"/>
            <rFont val="arial"/>
            <family val="2"/>
          </rPr>
          <t>The difference between 2008 and 2014–15 data is statistically significant.</t>
        </r>
      </text>
    </comment>
  </commentList>
</comments>
</file>

<file path=xl/comments5.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R8" authorId="1" shapeId="0">
      <text>
        <r>
          <rPr>
            <sz val="8"/>
            <color indexed="81"/>
            <rFont val="arial"/>
            <family val="2"/>
          </rPr>
          <t>estimate has a relative standard error of 25% to 50% and should be used with caution</t>
        </r>
        <r>
          <rPr>
            <sz val="9"/>
            <color indexed="81"/>
            <rFont val="Tahoma"/>
            <charset val="1"/>
          </rPr>
          <t xml:space="preserve">
</t>
        </r>
      </text>
    </comment>
    <comment ref="Z8" authorId="1" shapeId="0">
      <text>
        <r>
          <rPr>
            <sz val="8"/>
            <color indexed="81"/>
            <rFont val="arial"/>
            <family val="2"/>
          </rPr>
          <t>estimate has a relative standard error of 25% to 50% and should be used with caution</t>
        </r>
        <r>
          <rPr>
            <sz val="9"/>
            <color indexed="81"/>
            <rFont val="Tahoma"/>
            <charset val="1"/>
          </rPr>
          <t xml:space="preserve">
</t>
        </r>
      </text>
    </comment>
    <comment ref="AA8" authorId="1" shapeId="0">
      <text>
        <r>
          <rPr>
            <sz val="8"/>
            <color indexed="81"/>
            <rFont val="arial"/>
            <family val="2"/>
          </rPr>
          <t>estimate has a relative standard error of 25% to 50% and should be used with caution</t>
        </r>
        <r>
          <rPr>
            <sz val="9"/>
            <color indexed="81"/>
            <rFont val="Tahoma"/>
            <charset val="1"/>
          </rPr>
          <t xml:space="preserve">
</t>
        </r>
      </text>
    </comment>
    <comment ref="AB8" authorId="1" shapeId="0">
      <text>
        <r>
          <rPr>
            <sz val="8"/>
            <color indexed="81"/>
            <rFont val="arial"/>
            <family val="2"/>
          </rPr>
          <t>estimate has a relative standard error of 25% to 50% and should be used with caution</t>
        </r>
        <r>
          <rPr>
            <sz val="9"/>
            <color indexed="81"/>
            <rFont val="Tahoma"/>
            <charset val="1"/>
          </rPr>
          <t xml:space="preserve">
</t>
        </r>
      </text>
    </comment>
    <comment ref="AD8" authorId="1" shapeId="0">
      <text>
        <r>
          <rPr>
            <sz val="8"/>
            <color indexed="81"/>
            <rFont val="arial"/>
            <family val="2"/>
          </rPr>
          <t>estimate has a relative standard error of 25% to 50% and should be used with caution</t>
        </r>
        <r>
          <rPr>
            <sz val="9"/>
            <color indexed="81"/>
            <rFont val="Tahoma"/>
            <charset val="1"/>
          </rPr>
          <t xml:space="preserve">
</t>
        </r>
      </text>
    </comment>
    <comment ref="A10" authorId="0" shapeId="0">
      <text>
        <r>
          <rPr>
            <sz val="9"/>
            <color indexed="81"/>
            <rFont val="Tahoma"/>
            <family val="2"/>
          </rPr>
          <t xml:space="preserve">Total includes not stated.
</t>
        </r>
      </text>
    </comment>
    <comment ref="A16" authorId="0" shapeId="0">
      <text>
        <r>
          <rPr>
            <sz val="9"/>
            <color indexed="81"/>
            <rFont val="Tahoma"/>
            <family val="2"/>
          </rPr>
          <t xml:space="preserve">Total includes not stated.
</t>
        </r>
      </text>
    </comment>
    <comment ref="A22" authorId="0" shapeId="0">
      <text>
        <r>
          <rPr>
            <sz val="9"/>
            <color indexed="81"/>
            <rFont val="Tahoma"/>
            <family val="2"/>
          </rPr>
          <t xml:space="preserve">Total includes not stated.
</t>
        </r>
      </text>
    </comment>
  </commentList>
</comments>
</file>

<file path=xl/comments6.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O7"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7" authorId="1" shapeId="0">
      <text>
        <r>
          <rPr>
            <sz val="8"/>
            <color indexed="81"/>
            <rFont val="arial"/>
            <family val="2"/>
          </rPr>
          <t>estimate has a relative standard error of 25% to 50% and should be used with caution</t>
        </r>
      </text>
    </comment>
    <comment ref="A10" authorId="0" shapeId="0">
      <text>
        <r>
          <rPr>
            <sz val="9"/>
            <color indexed="81"/>
            <rFont val="Tahoma"/>
            <family val="2"/>
          </rPr>
          <t>Total includes not stated.</t>
        </r>
      </text>
    </comment>
    <comment ref="AE13"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15" authorId="1" shapeId="0">
      <text>
        <r>
          <rPr>
            <sz val="8"/>
            <color indexed="81"/>
            <rFont val="arial"/>
            <family val="2"/>
          </rPr>
          <t>estimate has a relative standard error of 25% to 50% and should be used with caution</t>
        </r>
      </text>
    </comment>
    <comment ref="A16" authorId="0" shapeId="0">
      <text>
        <r>
          <rPr>
            <sz val="9"/>
            <color indexed="81"/>
            <rFont val="Tahoma"/>
            <family val="2"/>
          </rPr>
          <t>Total includes not stated.</t>
        </r>
      </text>
    </comment>
    <comment ref="G19" authorId="1" shapeId="0">
      <text>
        <r>
          <rPr>
            <sz val="8"/>
            <color indexed="81"/>
            <rFont val="arial"/>
            <family val="2"/>
          </rPr>
          <t>estimate has a relative standard error of 25% to 50% and should be used with caution</t>
        </r>
      </text>
    </comment>
    <comment ref="H19" authorId="1" shapeId="0">
      <text>
        <r>
          <rPr>
            <sz val="8"/>
            <color indexed="81"/>
            <rFont val="arial"/>
            <family val="2"/>
          </rPr>
          <t>The difference between 2002 and 2014-15 data is statistically significant.</t>
        </r>
        <r>
          <rPr>
            <sz val="9"/>
            <color indexed="81"/>
            <rFont val="Tahoma"/>
            <charset val="1"/>
          </rPr>
          <t xml:space="preserve">
</t>
        </r>
      </text>
    </comment>
    <comment ref="O19" authorId="1" shapeId="0">
      <text>
        <r>
          <rPr>
            <sz val="8"/>
            <color indexed="81"/>
            <rFont val="arial"/>
            <family val="2"/>
          </rPr>
          <t>estimate has a relative standard error of 25% to 50% and should be used with caution</t>
        </r>
      </text>
    </comment>
    <comment ref="P19" authorId="1" shapeId="0">
      <text>
        <r>
          <rPr>
            <sz val="8"/>
            <color indexed="81"/>
            <rFont val="arial"/>
            <family val="2"/>
          </rPr>
          <t xml:space="preserve">The difference between 2002 and 2014-15 data is statistically significant.
</t>
        </r>
      </text>
    </comment>
    <comment ref="AE19"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J19" authorId="1" shapeId="0">
      <text>
        <r>
          <rPr>
            <sz val="8"/>
            <color indexed="81"/>
            <rFont val="arial"/>
            <family val="2"/>
          </rPr>
          <t>The difference between 2002 and 2014-15 data is statistically significant.</t>
        </r>
        <r>
          <rPr>
            <sz val="9"/>
            <color indexed="81"/>
            <rFont val="Tahoma"/>
            <family val="2"/>
          </rPr>
          <t xml:space="preserve">
</t>
        </r>
      </text>
    </comment>
    <comment ref="AA20" authorId="1" shapeId="0">
      <text>
        <r>
          <rPr>
            <sz val="8"/>
            <color indexed="81"/>
            <rFont val="arial"/>
            <family val="2"/>
          </rPr>
          <t>The difference between 2002 and 2014-15 data is statistically significant.</t>
        </r>
      </text>
    </comment>
    <comment ref="AE20" authorId="1" shapeId="0">
      <text>
        <r>
          <rPr>
            <sz val="8"/>
            <color indexed="81"/>
            <rFont val="arial"/>
            <family val="2"/>
          </rPr>
          <t>The difference between 2002 and 2014-15 data is statistically significant.</t>
        </r>
        <r>
          <rPr>
            <sz val="9"/>
            <color indexed="81"/>
            <rFont val="Tahoma"/>
            <family val="2"/>
          </rPr>
          <t xml:space="preserve">
</t>
        </r>
      </text>
    </comment>
    <comment ref="AA21" authorId="1" shapeId="0">
      <text>
        <r>
          <rPr>
            <sz val="8"/>
            <color indexed="81"/>
            <rFont val="arial"/>
            <family val="2"/>
          </rPr>
          <t>The difference between 2002 and 2014-15 data is statistically significant.</t>
        </r>
        <r>
          <rPr>
            <sz val="9"/>
            <color indexed="81"/>
            <rFont val="Tahoma"/>
            <family val="2"/>
          </rPr>
          <t xml:space="preserve">
</t>
        </r>
      </text>
    </comment>
    <comment ref="AB21" authorId="1" shapeId="0">
      <text>
        <r>
          <rPr>
            <sz val="8"/>
            <color indexed="81"/>
            <rFont val="arial"/>
            <family val="2"/>
          </rPr>
          <t>The difference between 2002 and 2014-15 data is statistically significant.</t>
        </r>
        <r>
          <rPr>
            <sz val="9"/>
            <color indexed="81"/>
            <rFont val="Tahoma"/>
            <family val="2"/>
          </rPr>
          <t xml:space="preserve">
</t>
        </r>
      </text>
    </comment>
    <comment ref="AE21" authorId="1" shapeId="0">
      <text>
        <r>
          <rPr>
            <sz val="8"/>
            <color indexed="81"/>
            <rFont val="arial"/>
            <family val="2"/>
          </rPr>
          <t>The difference between 2002 and 2014-15 data is statistically significant.</t>
        </r>
        <r>
          <rPr>
            <sz val="9"/>
            <color indexed="81"/>
            <rFont val="Tahoma"/>
            <family val="2"/>
          </rPr>
          <t xml:space="preserve">
</t>
        </r>
      </text>
    </comment>
    <comment ref="A22" authorId="0" shapeId="0">
      <text>
        <r>
          <rPr>
            <sz val="9"/>
            <color indexed="81"/>
            <rFont val="Tahoma"/>
            <family val="2"/>
          </rPr>
          <t>Total includes not stated.</t>
        </r>
      </text>
    </comment>
  </commentList>
</comments>
</file>

<file path=xl/comments7.xml><?xml version="1.0" encoding="utf-8"?>
<comments xmlns="http://schemas.openxmlformats.org/spreadsheetml/2006/main">
  <authors>
    <author>ABS</author>
  </authors>
  <commentList>
    <comment ref="H6" authorId="0" shapeId="0">
      <text>
        <r>
          <rPr>
            <sz val="8"/>
            <color indexed="81"/>
            <rFont val="arial"/>
            <family val="2"/>
          </rPr>
          <t>The difference between male and female 2014–15 data is statistically significant.</t>
        </r>
      </text>
    </comment>
    <comment ref="H7" authorId="0" shapeId="0">
      <text>
        <r>
          <rPr>
            <sz val="8"/>
            <color indexed="81"/>
            <rFont val="arial"/>
            <family val="2"/>
          </rPr>
          <t>The difference between male and female 2014–15 data is statistically significant.</t>
        </r>
      </text>
    </comment>
    <comment ref="F8" authorId="0" shapeId="0">
      <text>
        <r>
          <rPr>
            <sz val="8"/>
            <color indexed="81"/>
            <rFont val="arial"/>
            <family val="2"/>
          </rPr>
          <t>estimate has a relative standard error of 25% to 50% and should be used with caution</t>
        </r>
      </text>
    </comment>
    <comment ref="B9" authorId="0" shapeId="0">
      <text>
        <r>
          <rPr>
            <sz val="8"/>
            <color indexed="81"/>
            <rFont val="arial"/>
            <family val="2"/>
          </rPr>
          <t>estimate has a relative standard error of 25% to 50% and should be used with caution</t>
        </r>
      </text>
    </comment>
    <comment ref="C9" authorId="0" shapeId="0">
      <text>
        <r>
          <rPr>
            <sz val="8"/>
            <color indexed="81"/>
            <rFont val="arial"/>
            <family val="2"/>
          </rPr>
          <t>estimate has a relative standard error greater than 50% and is considered too unreliable for general use</t>
        </r>
      </text>
    </comment>
    <comment ref="D9" authorId="0" shapeId="0">
      <text>
        <r>
          <rPr>
            <sz val="8"/>
            <color indexed="81"/>
            <rFont val="arial"/>
            <family val="2"/>
          </rPr>
          <t>estimate has a relative standard error of 25% to 50% and should be used with caution</t>
        </r>
      </text>
    </comment>
    <comment ref="F9" authorId="0" shapeId="0">
      <text>
        <r>
          <rPr>
            <sz val="8"/>
            <color indexed="81"/>
            <rFont val="arial"/>
            <family val="2"/>
          </rPr>
          <t>estimate has a relative standard error of 25% to 50% and should be used with caution</t>
        </r>
      </text>
    </comment>
    <comment ref="G9" authorId="0" shapeId="0">
      <text>
        <r>
          <rPr>
            <sz val="8"/>
            <color indexed="81"/>
            <rFont val="arial"/>
            <family val="2"/>
          </rPr>
          <t>estimate has a relative standard error of 25% to 50% and should be used with caution</t>
        </r>
      </text>
    </comment>
    <comment ref="H9" authorId="0" shapeId="0">
      <text>
        <r>
          <rPr>
            <sz val="8"/>
            <color indexed="81"/>
            <rFont val="arial"/>
            <family val="2"/>
          </rPr>
          <t>The difference between male and female 2014–15 data is statistically significant.</t>
        </r>
      </text>
    </comment>
    <comment ref="K9" authorId="0" shapeId="0">
      <text>
        <r>
          <rPr>
            <sz val="8"/>
            <color indexed="81"/>
            <rFont val="arial"/>
            <family val="2"/>
          </rPr>
          <t>estimate has a relative standard error of 25% to 50% and should be used with caution</t>
        </r>
      </text>
    </comment>
    <comment ref="H11" authorId="0" shapeId="0">
      <text>
        <r>
          <rPr>
            <sz val="8"/>
            <color indexed="81"/>
            <rFont val="arial"/>
            <family val="2"/>
          </rPr>
          <t>The difference between male and female 2014–15 data is statistically significant.</t>
        </r>
      </text>
    </comment>
    <comment ref="A12" authorId="0" shapeId="0">
      <text>
        <r>
          <rPr>
            <sz val="8"/>
            <color indexed="81"/>
            <rFont val="arial"/>
            <family val="2"/>
          </rPr>
          <t>Total includes not stated and not current smoker or smokes less than weekly.</t>
        </r>
      </text>
    </comment>
    <comment ref="H16" authorId="0" shapeId="0">
      <text>
        <r>
          <rPr>
            <sz val="8"/>
            <color indexed="81"/>
            <rFont val="arial"/>
            <family val="2"/>
          </rPr>
          <t>The difference between male and female 2014–15 data is statistically significant.</t>
        </r>
      </text>
    </comment>
    <comment ref="A17" authorId="0" shapeId="0">
      <text>
        <r>
          <rPr>
            <sz val="8"/>
            <color indexed="81"/>
            <rFont val="arial"/>
            <family val="2"/>
          </rPr>
          <t>Total includes not stated. 
See explanatory notes for an explanation of 2009 National Health and Medical Research Council (NHMRC) alcohol guidelines.</t>
        </r>
      </text>
    </comment>
    <comment ref="H19" authorId="0" shapeId="0">
      <text>
        <r>
          <rPr>
            <sz val="8"/>
            <color indexed="81"/>
            <rFont val="arial"/>
            <family val="2"/>
          </rPr>
          <t>The difference between male and female 2014–15 data is statistically significant.</t>
        </r>
      </text>
    </comment>
    <comment ref="H20" authorId="0" shapeId="0">
      <text>
        <r>
          <rPr>
            <sz val="8"/>
            <color indexed="81"/>
            <rFont val="arial"/>
            <family val="2"/>
          </rPr>
          <t>The difference between male and female 2014–15 data is statistically significant.</t>
        </r>
      </text>
    </comment>
    <comment ref="A21" authorId="0" shapeId="0">
      <text>
        <r>
          <rPr>
            <sz val="8"/>
            <color indexed="81"/>
            <rFont val="arial"/>
            <family val="2"/>
          </rPr>
          <t>Total includes not stated. 
See explanatory notes for an explanation of 2009 National Health and Medical Research Council (NHMRC) alcohol guidelines.</t>
        </r>
      </text>
    </comment>
    <comment ref="H23" authorId="0" shapeId="0">
      <text>
        <r>
          <rPr>
            <sz val="8"/>
            <color indexed="81"/>
            <rFont val="arial"/>
            <family val="2"/>
          </rPr>
          <t>The difference between male and female 2014–15 data is statistically significant.</t>
        </r>
      </text>
    </comment>
    <comment ref="H24" authorId="0" shapeId="0">
      <text>
        <r>
          <rPr>
            <sz val="8"/>
            <color indexed="81"/>
            <rFont val="arial"/>
            <family val="2"/>
          </rPr>
          <t>The difference between male and female 2014–15 data is statistically significant.</t>
        </r>
      </text>
    </comment>
    <comment ref="A26" authorId="0" shapeId="0">
      <text>
        <r>
          <rPr>
            <sz val="8"/>
            <color indexed="81"/>
            <rFont val="arial"/>
            <family val="2"/>
          </rPr>
          <t>Substance use question respondents. See Glossary for detailed information on substance use data.
These questions were self-completed by respondents in non-remote areas, whereas respondents in remote areas were asked these questions via personal interview.</t>
        </r>
      </text>
    </comment>
    <comment ref="A27" authorId="0" shapeId="0">
      <text>
        <r>
          <rPr>
            <sz val="8"/>
            <color indexed="81"/>
            <rFont val="arial"/>
            <family val="2"/>
          </rPr>
          <t>Total includes not stated.</t>
        </r>
      </text>
    </comment>
    <comment ref="H28" authorId="0" shapeId="0">
      <text>
        <r>
          <rPr>
            <sz val="8"/>
            <color indexed="81"/>
            <rFont val="arial"/>
            <family val="2"/>
          </rPr>
          <t>The difference between male and female 2014–15 data is statistically significant.</t>
        </r>
      </text>
    </comment>
    <comment ref="H29" authorId="0" shapeId="0">
      <text>
        <r>
          <rPr>
            <sz val="8"/>
            <color indexed="81"/>
            <rFont val="arial"/>
            <family val="2"/>
          </rPr>
          <t>The difference between male and female 2014–15 data is statistically significant.</t>
        </r>
      </text>
    </comment>
    <comment ref="C30" authorId="0" shapeId="0">
      <text>
        <r>
          <rPr>
            <sz val="8"/>
            <color indexed="81"/>
            <rFont val="arial"/>
            <family val="2"/>
          </rPr>
          <t>estimate has a relative standard error of 25% to 50% and should be used with caution</t>
        </r>
      </text>
    </comment>
    <comment ref="G30" authorId="0" shapeId="0">
      <text>
        <r>
          <rPr>
            <sz val="8"/>
            <color indexed="81"/>
            <rFont val="arial"/>
            <family val="2"/>
          </rPr>
          <t>estimate has a relative standard error greater than 50% and is considered too unreliable for general use</t>
        </r>
      </text>
    </comment>
    <comment ref="H30" authorId="0" shapeId="0">
      <text>
        <r>
          <rPr>
            <sz val="8"/>
            <color indexed="81"/>
            <rFont val="arial"/>
            <family val="2"/>
          </rPr>
          <t>The difference between male and female 2014–15 data is statistically significant.</t>
        </r>
      </text>
    </comment>
    <comment ref="K30" authorId="0" shapeId="0">
      <text>
        <r>
          <rPr>
            <sz val="8"/>
            <color indexed="81"/>
            <rFont val="arial"/>
            <family val="2"/>
          </rPr>
          <t>estimate has a relative standard error of 25% to 50% and should be used with caution</t>
        </r>
      </text>
    </comment>
    <comment ref="A31" authorId="0" shapeId="0">
      <text>
        <r>
          <rPr>
            <sz val="8"/>
            <color indexed="81"/>
            <rFont val="arial"/>
            <family val="2"/>
          </rPr>
          <t>Includes painkillers, tranquilisers and sleeping pills.</t>
        </r>
      </text>
    </comment>
    <comment ref="C31" authorId="0" shapeId="0">
      <text>
        <r>
          <rPr>
            <sz val="8"/>
            <color indexed="81"/>
            <rFont val="arial"/>
            <family val="2"/>
          </rPr>
          <t>estimate has a relative standard error of 25% to 50% and should be used with caution</t>
        </r>
      </text>
    </comment>
    <comment ref="G31" authorId="0" shapeId="0">
      <text>
        <r>
          <rPr>
            <sz val="8"/>
            <color indexed="81"/>
            <rFont val="arial"/>
            <family val="2"/>
          </rPr>
          <t>estimate has a relative standard error of 25% to 50% and should be used with caution</t>
        </r>
      </text>
    </comment>
    <comment ref="H31" authorId="0" shapeId="0">
      <text>
        <r>
          <rPr>
            <sz val="8"/>
            <color indexed="81"/>
            <rFont val="arial"/>
            <family val="2"/>
          </rPr>
          <t>The difference between male and female 2014–15 data is statistically significant.</t>
        </r>
      </text>
    </comment>
    <comment ref="A32" authorId="0" shapeId="0">
      <text>
        <r>
          <rPr>
            <sz val="8"/>
            <color indexed="81"/>
            <rFont val="arial"/>
            <family val="2"/>
          </rPr>
          <t>Includes kava, heroin, cocaine, petrol, LSD/synthetic hallucinogens, naturally occurring hallucinogens, ecstasy/designer drugs, methadone and other inhalants.</t>
        </r>
      </text>
    </comment>
    <comment ref="G32" authorId="0" shapeId="0">
      <text>
        <r>
          <rPr>
            <sz val="8"/>
            <color indexed="81"/>
            <rFont val="arial"/>
            <family val="2"/>
          </rPr>
          <t>estimate has a relative standard error of 25% to 50% and should be used with caution</t>
        </r>
      </text>
    </comment>
    <comment ref="H32" authorId="0" shapeId="0">
      <text>
        <r>
          <rPr>
            <sz val="8"/>
            <color indexed="81"/>
            <rFont val="arial"/>
            <family val="2"/>
          </rPr>
          <t>The difference between male and female 2014–15 data is statistically significant.</t>
        </r>
      </text>
    </comment>
    <comment ref="H33" authorId="0" shapeId="0">
      <text>
        <r>
          <rPr>
            <sz val="8"/>
            <color indexed="81"/>
            <rFont val="arial"/>
            <family val="2"/>
          </rPr>
          <t>The difference between male and female 2014–15 data is statistically significant.</t>
        </r>
      </text>
    </comment>
  </commentList>
</comments>
</file>

<file path=xl/comments8.xml><?xml version="1.0" encoding="utf-8"?>
<comments xmlns="http://schemas.openxmlformats.org/spreadsheetml/2006/main">
  <authors>
    <author>ABS</author>
    <author>Sharon E Pech</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B3" authorId="1" shapeId="0">
      <text>
        <r>
          <rPr>
            <sz val="8"/>
            <color indexed="81"/>
            <rFont val="arial"/>
            <family val="2"/>
          </rPr>
          <t>See Glossary for definition of Mental health condition. Includes some persons with other long-term health conditions.</t>
        </r>
      </text>
    </comment>
    <comment ref="C3" authorId="1" shapeId="0">
      <text>
        <r>
          <rPr>
            <sz val="8"/>
            <color indexed="81"/>
            <rFont val="arial"/>
            <family val="2"/>
          </rPr>
          <t>Excludes persons with a mental health condition.</t>
        </r>
      </text>
    </comment>
    <comment ref="C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 authorId="1" shapeId="0">
      <text>
        <r>
          <rPr>
            <sz val="8"/>
            <color indexed="81"/>
            <rFont val="arial"/>
            <family val="2"/>
          </rPr>
          <t>The difference between the rate for mental health condition and no long-term health condition is statistically significant.</t>
        </r>
        <r>
          <rPr>
            <sz val="9"/>
            <color indexed="81"/>
            <rFont val="Tahoma"/>
            <family val="2"/>
          </rPr>
          <t xml:space="preserve">
</t>
        </r>
      </text>
    </comment>
    <comment ref="F10" authorId="1" shapeId="0">
      <text>
        <r>
          <rPr>
            <sz val="8"/>
            <color indexed="81"/>
            <rFont val="arial"/>
            <family val="2"/>
          </rPr>
          <t>The difference between the rate for mental health condition and no long-term health condition is statistically significant.</t>
        </r>
      </text>
    </comment>
    <comment ref="C1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2" authorId="1" shapeId="0">
      <text>
        <r>
          <rPr>
            <sz val="8"/>
            <color indexed="81"/>
            <rFont val="arial"/>
            <family val="2"/>
          </rPr>
          <t>The difference between the rate for mental health condition and no long-term health condition is statistically significant.</t>
        </r>
      </text>
    </comment>
    <comment ref="C1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6" authorId="1" shapeId="0">
      <text>
        <r>
          <rPr>
            <sz val="8"/>
            <color indexed="81"/>
            <rFont val="arial"/>
            <family val="2"/>
          </rPr>
          <t>The difference between the rate for mental health condition and no long-term health condition is statistically significant.</t>
        </r>
      </text>
    </comment>
    <comment ref="F17" authorId="1" shapeId="0">
      <text>
        <r>
          <rPr>
            <sz val="8"/>
            <color indexed="81"/>
            <rFont val="arial"/>
            <family val="2"/>
          </rPr>
          <t>The difference between the rate for mental health condition and no long-term health condition is statistically significant.</t>
        </r>
      </text>
    </comment>
    <comment ref="C1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9" authorId="1" shapeId="0">
      <text>
        <r>
          <rPr>
            <sz val="8"/>
            <color indexed="81"/>
            <rFont val="arial"/>
            <family val="2"/>
          </rPr>
          <t>The difference between the rate for mental health condition and no long-term health condition is statistically significant.</t>
        </r>
      </text>
    </comment>
    <comment ref="C2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3" authorId="1" shapeId="0">
      <text>
        <r>
          <rPr>
            <sz val="8"/>
            <color indexed="81"/>
            <rFont val="arial"/>
            <family val="2"/>
          </rPr>
          <t>The difference between the rate for mental health condition and no long-term health condition is statistically significant.</t>
        </r>
      </text>
    </comment>
    <comment ref="F26" authorId="1" shapeId="0">
      <text>
        <r>
          <rPr>
            <sz val="8"/>
            <color indexed="81"/>
            <rFont val="arial"/>
            <family val="2"/>
          </rPr>
          <t>The difference between the rate for mental health condition and no long-term health condition is statistically significant.</t>
        </r>
      </text>
    </comment>
    <comment ref="C2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7" authorId="1" shapeId="0">
      <text>
        <r>
          <rPr>
            <sz val="8"/>
            <color indexed="81"/>
            <rFont val="arial"/>
            <family val="2"/>
          </rPr>
          <t>The difference between the rate for mental health condition and no long-term health condition is statistically significant.</t>
        </r>
      </text>
    </comment>
    <comment ref="C2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8" authorId="1" shapeId="0">
      <text>
        <r>
          <rPr>
            <sz val="8"/>
            <color indexed="81"/>
            <rFont val="arial"/>
            <family val="2"/>
          </rPr>
          <t>The difference between the rate for mental health condition and no long-term health condition is statistically significant.</t>
        </r>
      </text>
    </comment>
    <comment ref="C2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9" authorId="1" shapeId="0">
      <text>
        <r>
          <rPr>
            <sz val="8"/>
            <color indexed="81"/>
            <rFont val="arial"/>
            <family val="2"/>
          </rPr>
          <t>The difference between the rate for mental health condition and no long-term health condition is statistically significant.</t>
        </r>
      </text>
    </comment>
    <comment ref="A30" authorId="1" shapeId="0">
      <text>
        <r>
          <rPr>
            <sz val="8"/>
            <color indexed="81"/>
            <rFont val="arial"/>
            <family val="2"/>
          </rPr>
          <t xml:space="preserve">Includes other sources of support not further defined.
</t>
        </r>
      </text>
    </comment>
    <comment ref="C3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0" authorId="1" shapeId="0">
      <text>
        <r>
          <rPr>
            <sz val="8"/>
            <color indexed="81"/>
            <rFont val="arial"/>
            <family val="2"/>
          </rPr>
          <t>The difference between the rate for mental health condition and no long-term health condition is statistically significant.</t>
        </r>
      </text>
    </comment>
    <comment ref="F32" authorId="1" shapeId="0">
      <text>
        <r>
          <rPr>
            <sz val="8"/>
            <color indexed="81"/>
            <rFont val="arial"/>
            <family val="2"/>
          </rPr>
          <t>The difference between the rate for mental health condition and no long-term health condition is statistically significant.</t>
        </r>
      </text>
    </comment>
    <comment ref="F33" authorId="1" shapeId="0">
      <text>
        <r>
          <rPr>
            <sz val="8"/>
            <color indexed="81"/>
            <rFont val="arial"/>
            <family val="2"/>
          </rPr>
          <t>The difference between the rate for mental health condition and no long-term health condition is statistically significant.</t>
        </r>
      </text>
    </comment>
    <comment ref="A35" authorId="1" shapeId="0">
      <text>
        <r>
          <rPr>
            <sz val="8"/>
            <color indexed="81"/>
            <rFont val="arial"/>
            <family val="2"/>
          </rPr>
          <t xml:space="preserve">All or most of the time.
</t>
        </r>
      </text>
    </comment>
    <comment ref="C3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3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8" authorId="1" shapeId="0">
      <text>
        <r>
          <rPr>
            <sz val="8"/>
            <color indexed="81"/>
            <rFont val="arial"/>
            <family val="2"/>
          </rPr>
          <t>The difference between the rate for mental health condition and no long-term health condition is statistically significant.</t>
        </r>
      </text>
    </comment>
    <comment ref="C4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4" authorId="1" shapeId="0">
      <text>
        <r>
          <rPr>
            <sz val="8"/>
            <color indexed="81"/>
            <rFont val="arial"/>
            <family val="2"/>
          </rPr>
          <t>The difference between the rate for mental health condition and no long-term health condition is statistically significant.</t>
        </r>
      </text>
    </comment>
    <comment ref="A45" authorId="1" shapeId="0">
      <text>
        <r>
          <rPr>
            <sz val="8"/>
            <color indexed="81"/>
            <rFont val="arial"/>
            <family val="2"/>
          </rPr>
          <t xml:space="preserve">See Glossary for a definition of substance use. Excludes 9.0% of the population who did not answer these questions.
</t>
        </r>
      </text>
    </comment>
    <comment ref="C4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5" authorId="1" shapeId="0">
      <text>
        <r>
          <rPr>
            <sz val="8"/>
            <color indexed="81"/>
            <rFont val="arial"/>
            <family val="2"/>
          </rPr>
          <t>The difference between the rate for mental health condition and no long-term health condition is statistically significant.</t>
        </r>
      </text>
    </comment>
    <comment ref="A46" authorId="1" shapeId="0">
      <text>
        <r>
          <rPr>
            <sz val="8"/>
            <color indexed="81"/>
            <rFont val="arial"/>
            <family val="2"/>
          </rPr>
          <t xml:space="preserve">2009 NHMRC guidelines. See Glossary for more detail.
</t>
        </r>
      </text>
    </comment>
    <comment ref="A47" authorId="1" shapeId="0">
      <text>
        <r>
          <rPr>
            <sz val="8"/>
            <color indexed="81"/>
            <rFont val="arial"/>
            <family val="2"/>
          </rPr>
          <t xml:space="preserve">2009 NHMRC guidelines. See Glossary for more detail.
</t>
        </r>
      </text>
    </comment>
    <comment ref="A50" authorId="1" shapeId="0">
      <text>
        <r>
          <rPr>
            <sz val="8"/>
            <color indexed="81"/>
            <rFont val="arial"/>
            <family val="2"/>
          </rPr>
          <t xml:space="preserve">People who agreed or strongly agreed with this statement.
</t>
        </r>
      </text>
    </comment>
    <comment ref="C5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A51" authorId="1" shapeId="0">
      <text>
        <r>
          <rPr>
            <sz val="8"/>
            <color indexed="81"/>
            <rFont val="arial"/>
            <family val="2"/>
          </rPr>
          <t xml:space="preserve">People who agreed or strongly agreed with this statement.
</t>
        </r>
      </text>
    </comment>
    <comment ref="C5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1" authorId="1" shapeId="0">
      <text>
        <r>
          <rPr>
            <sz val="8"/>
            <color indexed="81"/>
            <rFont val="arial"/>
            <family val="2"/>
          </rPr>
          <t>The difference between the rate for mental health condition and no long-term health condition is statistically significant.</t>
        </r>
      </text>
    </comment>
    <comment ref="C5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4" authorId="1" shapeId="0">
      <text>
        <r>
          <rPr>
            <sz val="8"/>
            <color indexed="81"/>
            <rFont val="arial"/>
            <family val="2"/>
          </rPr>
          <t>The difference between the rate for mental health condition and no long-term health condition is statistically significant.</t>
        </r>
      </text>
    </comment>
    <comment ref="C5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5" authorId="1" shapeId="0">
      <text>
        <r>
          <rPr>
            <sz val="8"/>
            <color indexed="81"/>
            <rFont val="arial"/>
            <family val="2"/>
          </rPr>
          <t>The difference between the rate for mental health condition and no long-term health condition is statistically significant.</t>
        </r>
      </text>
    </comment>
    <comment ref="C5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6" authorId="1" shapeId="0">
      <text>
        <r>
          <rPr>
            <sz val="8"/>
            <color indexed="81"/>
            <rFont val="arial"/>
            <family val="2"/>
          </rPr>
          <t>The difference between the rate for mental health condition and no long-term health condition is statistically significant.</t>
        </r>
      </text>
    </comment>
    <comment ref="C5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7"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5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8" authorId="1" shapeId="0">
      <text>
        <r>
          <rPr>
            <sz val="8"/>
            <color indexed="81"/>
            <rFont val="arial"/>
            <family val="2"/>
          </rPr>
          <t>The difference between the rate for mental health condition and no long-term health condition is statistically significant.</t>
        </r>
      </text>
    </comment>
    <comment ref="C5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9"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0"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1" authorId="1" shapeId="0">
      <text>
        <r>
          <rPr>
            <sz val="8"/>
            <color indexed="81"/>
            <rFont val="arial"/>
            <family val="2"/>
          </rPr>
          <t>The difference between the rate for mental health condition and other long-term health condition(s) is statistically significant.</t>
        </r>
      </text>
    </comment>
    <comment ref="F61"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F62" authorId="0" shapeId="0">
      <text>
        <r>
          <rPr>
            <sz val="8"/>
            <color indexed="81"/>
            <rFont val="arial"/>
            <family val="2"/>
          </rPr>
          <t>estimate has a relative standard error of 25% to 50% and should be used with caution</t>
        </r>
      </text>
    </comment>
    <comment ref="F66" authorId="1" shapeId="0">
      <text>
        <r>
          <rPr>
            <sz val="8"/>
            <color indexed="81"/>
            <rFont val="arial"/>
            <family val="2"/>
          </rPr>
          <t>The difference between the rate for mental health condition and no long-term health condition is statistically significant.</t>
        </r>
      </text>
    </comment>
    <comment ref="F67" authorId="1" shapeId="0">
      <text>
        <r>
          <rPr>
            <sz val="8"/>
            <color indexed="81"/>
            <rFont val="arial"/>
            <family val="2"/>
          </rPr>
          <t>The difference between the rate for mental health condition and no long-term health condition is statistically significant.</t>
        </r>
      </text>
    </comment>
    <comment ref="C6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8" authorId="1" shapeId="0">
      <text>
        <r>
          <rPr>
            <sz val="8"/>
            <color indexed="81"/>
            <rFont val="arial"/>
            <family val="2"/>
          </rPr>
          <t>The difference between the rate for mental health condition and no long-term health condition is statistically significant.</t>
        </r>
      </text>
    </comment>
    <comment ref="C6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9" authorId="1" shapeId="0">
      <text>
        <r>
          <rPr>
            <sz val="8"/>
            <color indexed="81"/>
            <rFont val="arial"/>
            <family val="2"/>
          </rPr>
          <t>The difference between the rate for mental health condition and no long-term health condition is statistically significant.</t>
        </r>
      </text>
    </comment>
    <comment ref="C7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0" authorId="1" shapeId="0">
      <text>
        <r>
          <rPr>
            <sz val="8"/>
            <color indexed="81"/>
            <rFont val="arial"/>
            <family val="2"/>
          </rPr>
          <t>The difference between the rate for mental health condition and no long-term health condition is statistically significant</t>
        </r>
        <r>
          <rPr>
            <sz val="9"/>
            <color indexed="81"/>
            <rFont val="Tahoma"/>
            <family val="2"/>
          </rPr>
          <t>.</t>
        </r>
      </text>
    </comment>
    <comment ref="A72" authorId="1" shapeId="0">
      <text>
        <r>
          <rPr>
            <sz val="8"/>
            <color indexed="81"/>
            <rFont val="arial"/>
            <family val="2"/>
          </rPr>
          <t>Components may not add to total as respondents may appear in more than one category.</t>
        </r>
      </text>
    </comment>
    <comment ref="F73" authorId="1" shapeId="0">
      <text>
        <r>
          <rPr>
            <sz val="8"/>
            <color indexed="81"/>
            <rFont val="arial"/>
            <family val="2"/>
          </rPr>
          <t>The difference between the rate for mental health condition and no long-term health condition is statistically significant.</t>
        </r>
      </text>
    </comment>
    <comment ref="C7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4" authorId="1" shapeId="0">
      <text>
        <r>
          <rPr>
            <sz val="8"/>
            <color indexed="81"/>
            <rFont val="arial"/>
            <family val="2"/>
          </rPr>
          <t>The difference between the rate for mental health condition and no long-term health condition is statistically significant.</t>
        </r>
      </text>
    </comment>
    <comment ref="C7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7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6" authorId="1" shapeId="0">
      <text>
        <r>
          <rPr>
            <sz val="8"/>
            <color indexed="81"/>
            <rFont val="arial"/>
            <family val="2"/>
          </rPr>
          <t>The difference between the rate for mental health condition and no long-term health condition is statistically significant.</t>
        </r>
      </text>
    </comment>
    <comment ref="C7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7" authorId="1" shapeId="0">
      <text>
        <r>
          <rPr>
            <sz val="8"/>
            <color indexed="81"/>
            <rFont val="arial"/>
            <family val="2"/>
          </rPr>
          <t>The difference between the rate for mental health condition and no long-term health condition is statistically significant.</t>
        </r>
      </text>
    </comment>
    <comment ref="C7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8" authorId="1" shapeId="0">
      <text>
        <r>
          <rPr>
            <sz val="8"/>
            <color indexed="81"/>
            <rFont val="arial"/>
            <family val="2"/>
          </rPr>
          <t>The difference between the rate for mental health condition and no long-term health condition is statistically significant.</t>
        </r>
      </text>
    </comment>
    <comment ref="C7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9" authorId="1" shapeId="0">
      <text>
        <r>
          <rPr>
            <sz val="8"/>
            <color indexed="81"/>
            <rFont val="arial"/>
            <family val="2"/>
          </rPr>
          <t>The difference between the rate for mental health condition and no long-term health condition is statistically significant.</t>
        </r>
      </text>
    </comment>
    <comment ref="C8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0" authorId="1" shapeId="0">
      <text>
        <r>
          <rPr>
            <sz val="8"/>
            <color indexed="81"/>
            <rFont val="arial"/>
            <family val="2"/>
          </rPr>
          <t>The difference between the rate for mental health condition and no long-term health condition is statistically significant.</t>
        </r>
      </text>
    </comment>
    <comment ref="C8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2" authorId="1" shapeId="0">
      <text>
        <r>
          <rPr>
            <sz val="8"/>
            <color indexed="81"/>
            <rFont val="arial"/>
            <family val="2"/>
          </rPr>
          <t>The difference between the rate for mental health condition and no long-term health condition is statistically significant.</t>
        </r>
      </text>
    </comment>
    <comment ref="C8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3" authorId="1" shapeId="0">
      <text>
        <r>
          <rPr>
            <sz val="8"/>
            <color indexed="81"/>
            <rFont val="arial"/>
            <family val="2"/>
          </rPr>
          <t>The difference between the rate for mental health condition and no long-term health condition is statistically significant.</t>
        </r>
      </text>
    </comment>
    <comment ref="A86" authorId="1" shapeId="0">
      <text>
        <r>
          <rPr>
            <sz val="8"/>
            <color indexed="81"/>
            <rFont val="arial"/>
            <family val="2"/>
          </rPr>
          <t xml:space="preserve">People who felt safe or very safe in this situation.
</t>
        </r>
      </text>
    </comment>
    <comment ref="C8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6" authorId="1" shapeId="0">
      <text>
        <r>
          <rPr>
            <sz val="8"/>
            <color indexed="81"/>
            <rFont val="arial"/>
            <family val="2"/>
          </rPr>
          <t>The difference between the rate for mental health condition and no long-term health condition is statistically significant.</t>
        </r>
      </text>
    </comment>
    <comment ref="A87" authorId="1" shapeId="0">
      <text>
        <r>
          <rPr>
            <sz val="8"/>
            <color indexed="81"/>
            <rFont val="arial"/>
            <family val="2"/>
          </rPr>
          <t>People who felt safe or very safe in this situation.</t>
        </r>
      </text>
    </comment>
    <comment ref="C8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7" authorId="1" shapeId="0">
      <text>
        <r>
          <rPr>
            <sz val="8"/>
            <color indexed="81"/>
            <rFont val="arial"/>
            <family val="2"/>
          </rPr>
          <t>The difference between the rate for mental health condition and no long-term health condition is statistically significant.</t>
        </r>
      </text>
    </comment>
    <comment ref="C8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8" authorId="1" shapeId="0">
      <text>
        <r>
          <rPr>
            <sz val="8"/>
            <color indexed="81"/>
            <rFont val="arial"/>
            <family val="2"/>
          </rPr>
          <t>The difference between the rate for mental health condition and no long-term health condition is statistically significant.</t>
        </r>
      </text>
    </comment>
    <comment ref="C8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9" authorId="1" shapeId="0">
      <text>
        <r>
          <rPr>
            <sz val="8"/>
            <color indexed="81"/>
            <rFont val="arial"/>
            <family val="2"/>
          </rPr>
          <t>The difference between the rate for mental health condition and no long-term health condition is statistically significant.</t>
        </r>
      </text>
    </comment>
    <comment ref="C9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0" authorId="1" shapeId="0">
      <text>
        <r>
          <rPr>
            <sz val="8"/>
            <color indexed="81"/>
            <rFont val="arial"/>
            <family val="2"/>
          </rPr>
          <t>The difference between the rate for mental health condition and no long-term health condition is statistically significant.</t>
        </r>
      </text>
    </comment>
    <comment ref="C9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1" authorId="1" shapeId="0">
      <text>
        <r>
          <rPr>
            <sz val="8"/>
            <color indexed="81"/>
            <rFont val="arial"/>
            <family val="2"/>
          </rPr>
          <t>The difference between the rate for mental health condition and no long-term health condition is statistically significant.</t>
        </r>
      </text>
    </comment>
    <comment ref="C9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List>
</comments>
</file>

<file path=xl/comments9.xml><?xml version="1.0" encoding="utf-8"?>
<comments xmlns="http://schemas.openxmlformats.org/spreadsheetml/2006/main">
  <authors>
    <author>ABS</author>
  </authors>
  <commentList>
    <comment ref="A1" authorId="0" shapeId="0">
      <text>
        <r>
          <rPr>
            <sz val="8"/>
            <color indexed="81"/>
            <rFont val="arial"/>
            <family val="2"/>
          </rPr>
          <t>Due to perturbation, component cells may not add to published totals. As such, proportions may add to more or less than 100% (see Explanatory Notes paragraphs 105-107).</t>
        </r>
      </text>
    </comment>
    <comment ref="H3" authorId="0" shapeId="0">
      <text>
        <r>
          <rPr>
            <sz val="8"/>
            <color indexed="81"/>
            <rFont val="arial"/>
            <family val="2"/>
          </rPr>
          <t>Includes Good behaviour bond/recognisance orders, Licence disqualification/suspension/amendment, Forfeiture of property order, Nominal penalty and Other non-custodial orders n.e.c.</t>
        </r>
      </text>
    </comment>
    <comment ref="J3" authorId="0" shapeId="0">
      <text>
        <r>
          <rPr>
            <sz val="8"/>
            <color indexed="81"/>
            <rFont val="arial"/>
            <family val="2"/>
          </rPr>
          <t xml:space="preserve">Includes defendants for whom a principal sentence could not be determined. </t>
        </r>
      </text>
    </comment>
    <comment ref="A6" authorId="0" shapeId="0">
      <text>
        <r>
          <rPr>
            <sz val="8"/>
            <color indexed="81"/>
            <rFont val="arial"/>
            <family val="2"/>
          </rPr>
          <t>Data may be overstated (see Explanatory Notes paragraph 76).</t>
        </r>
      </text>
    </comment>
    <comment ref="A9" authorId="0" shapeId="0">
      <text>
        <r>
          <rPr>
            <sz val="8"/>
            <color indexed="81"/>
            <rFont val="arial"/>
            <family val="2"/>
          </rPr>
          <t>Data may be understated (see Explanatory Notes paragraph 76).</t>
        </r>
      </text>
    </comment>
    <comment ref="A19"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1" authorId="0" shapeId="0">
      <text>
        <r>
          <rPr>
            <sz val="8"/>
            <color indexed="81"/>
            <rFont val="arial"/>
            <family val="2"/>
          </rPr>
          <t>Includes defendants for whom a principal offence could not be determined.</t>
        </r>
      </text>
    </comment>
    <comment ref="A24" authorId="0" shapeId="0">
      <text>
        <r>
          <rPr>
            <sz val="8"/>
            <color indexed="81"/>
            <rFont val="arial"/>
            <family val="2"/>
          </rPr>
          <t>Data may be overstated (see Explanatory Notes paragraph 76).</t>
        </r>
      </text>
    </comment>
    <comment ref="A27" authorId="0" shapeId="0">
      <text>
        <r>
          <rPr>
            <sz val="8"/>
            <color indexed="81"/>
            <rFont val="arial"/>
            <family val="2"/>
          </rPr>
          <t>Data may be understated (see Explanatory Notes paragraph 76).</t>
        </r>
      </text>
    </comment>
    <comment ref="A37"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text>
        <r>
          <rPr>
            <sz val="8"/>
            <color indexed="81"/>
            <rFont val="arial"/>
            <family val="2"/>
          </rPr>
          <t>Includes defendants for whom a principal offence could not be determined.</t>
        </r>
      </text>
    </comment>
    <comment ref="A42" authorId="0" shapeId="0">
      <text>
        <r>
          <rPr>
            <sz val="8"/>
            <color indexed="81"/>
            <rFont val="arial"/>
            <family val="2"/>
          </rPr>
          <t>Data may be overstated (see Explanatory Notes paragraph 76).</t>
        </r>
      </text>
    </comment>
    <comment ref="A45" authorId="0" shapeId="0">
      <text>
        <r>
          <rPr>
            <sz val="8"/>
            <color indexed="81"/>
            <rFont val="arial"/>
            <family val="2"/>
          </rPr>
          <t>Data may be understated (see Explanatory Notes paragraph 76).</t>
        </r>
      </text>
    </comment>
    <comment ref="A55"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7" authorId="0" shapeId="0">
      <text>
        <r>
          <rPr>
            <sz val="8"/>
            <color indexed="81"/>
            <rFont val="arial"/>
            <family val="2"/>
          </rPr>
          <t>Includes defendants for whom a principal offence could not be determined.</t>
        </r>
      </text>
    </comment>
    <comment ref="A60" authorId="0" shapeId="0">
      <text>
        <r>
          <rPr>
            <sz val="8"/>
            <color indexed="81"/>
            <rFont val="arial"/>
            <family val="2"/>
          </rPr>
          <t>Data may be overstated (see Explanatory Notes paragraph 76).</t>
        </r>
      </text>
    </comment>
    <comment ref="A63" authorId="0" shapeId="0">
      <text>
        <r>
          <rPr>
            <sz val="8"/>
            <color indexed="81"/>
            <rFont val="arial"/>
            <family val="2"/>
          </rPr>
          <t>Data may be understated (see Explanatory Notes paragraph 76).</t>
        </r>
      </text>
    </comment>
    <comment ref="A73"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5" authorId="0" shapeId="0">
      <text>
        <r>
          <rPr>
            <sz val="8"/>
            <color indexed="81"/>
            <rFont val="arial"/>
            <family val="2"/>
          </rPr>
          <t>Includes defendants for whom a principal offence could not be determined.</t>
        </r>
      </text>
    </comment>
  </commentList>
</comments>
</file>

<file path=xl/sharedStrings.xml><?xml version="1.0" encoding="utf-8"?>
<sst xmlns="http://schemas.openxmlformats.org/spreadsheetml/2006/main" count="4991" uniqueCount="1956">
  <si>
    <r>
      <t>3.</t>
    </r>
    <r>
      <rPr>
        <sz val="7"/>
        <color indexed="8"/>
        <rFont val="Times New Roman"/>
        <family val="1"/>
      </rPr>
      <t xml:space="preserve">       </t>
    </r>
    <r>
      <rPr>
        <sz val="7"/>
        <color indexed="8"/>
        <rFont val="Arial"/>
        <family val="2"/>
      </rPr>
      <t>Numbers may not add to total due to rounding.</t>
    </r>
  </si>
  <si>
    <r>
      <t>2.</t>
    </r>
    <r>
      <rPr>
        <sz val="7"/>
        <color indexed="8"/>
        <rFont val="Times New Roman"/>
        <family val="1"/>
      </rPr>
      <t xml:space="preserve">       </t>
    </r>
    <r>
      <rPr>
        <sz val="7"/>
        <color indexed="8"/>
        <rFont val="Arial"/>
        <family val="2"/>
      </rPr>
      <t>ASR rate difference is calculated as Indigenous ASR minus non-Indigenous ASR.</t>
    </r>
  </si>
  <si>
    <r>
      <t>1.</t>
    </r>
    <r>
      <rPr>
        <sz val="7"/>
        <color indexed="8"/>
        <rFont val="Times New Roman"/>
        <family val="1"/>
      </rPr>
      <t xml:space="preserve">       </t>
    </r>
    <r>
      <rPr>
        <sz val="7"/>
        <color indexed="8"/>
        <rFont val="Arial"/>
        <family val="2"/>
      </rPr>
      <t>Rates were age-standardised to the 2001 Australian Standard Population, and are expressed per 1,000 people.</t>
    </r>
  </si>
  <si>
    <t>Notes</t>
  </si>
  <si>
    <t>(a) This column represents the contribution of each risk factor to the total health gap as measured by the DALY rate difference between Indigenous and non-Indigenous Australians. The 29 risk factors included in the study represent only a subset of all possible risk factors that may contribute to disease burden, and as such these statistics do not represent a measure of the contribution of all risk factors to the overall health gap between Indigenous and non–Indigenous Australians.</t>
  </si>
  <si>
    <t>Total burden</t>
  </si>
  <si>
    <t>. .</t>
  </si>
  <si>
    <t>Intimate partner violence</t>
  </si>
  <si>
    <t>Diet low in whole grains</t>
  </si>
  <si>
    <t>Diet low in nuts and seeds</t>
  </si>
  <si>
    <t>Diet low in fruit</t>
  </si>
  <si>
    <t>Drug use</t>
  </si>
  <si>
    <t>Diet high in processed meats</t>
  </si>
  <si>
    <t>High blood plasma glucose</t>
  </si>
  <si>
    <t>High blood pressure</t>
  </si>
  <si>
    <t>Physical inactivity</t>
  </si>
  <si>
    <t>Alcohol use</t>
  </si>
  <si>
    <t>High body mass</t>
  </si>
  <si>
    <t>Tobacco use</t>
  </si>
  <si>
    <r>
      <t>% of total health gap</t>
    </r>
    <r>
      <rPr>
        <b/>
        <vertAlign val="superscript"/>
        <sz val="8"/>
        <rFont val="Arial"/>
        <family val="2"/>
      </rPr>
      <t>(a)</t>
    </r>
  </si>
  <si>
    <t>Rate difference</t>
  </si>
  <si>
    <t>Non-Indigenous</t>
  </si>
  <si>
    <t>Indigenous</t>
  </si>
  <si>
    <r>
      <t>% of female health gap</t>
    </r>
    <r>
      <rPr>
        <b/>
        <vertAlign val="superscript"/>
        <sz val="8"/>
        <rFont val="Arial"/>
        <family val="2"/>
      </rPr>
      <t>(a)</t>
    </r>
  </si>
  <si>
    <r>
      <t>% of male health gap</t>
    </r>
    <r>
      <rPr>
        <b/>
        <vertAlign val="superscript"/>
        <sz val="8"/>
        <rFont val="Arial"/>
        <family val="2"/>
      </rPr>
      <t>(a)</t>
    </r>
  </si>
  <si>
    <t>Risk factor</t>
  </si>
  <si>
    <t>Age-standardised DALY rate per 1,000</t>
  </si>
  <si>
    <t>Persons</t>
  </si>
  <si>
    <t>Females</t>
  </si>
  <si>
    <t>Males</t>
  </si>
  <si>
    <r>
      <t>Source:</t>
    </r>
    <r>
      <rPr>
        <sz val="7"/>
        <color indexed="8"/>
        <rFont val="Arial"/>
        <family val="2"/>
      </rPr>
      <t> NDSHS 2016.</t>
    </r>
  </si>
  <si>
    <r>
      <t xml:space="preserve">Note: </t>
    </r>
    <r>
      <rPr>
        <sz val="7"/>
        <color indexed="8"/>
        <rFont val="Arial"/>
        <family val="2"/>
      </rPr>
      <t>The calculation of alcohol risk was updated in 2013. ‘Abstainers’ no longer equals ‘never’ and ‘ex-drinkers’ combined because the calculation now excludes drinkers who did not indicate the quantity of alcohol they consumed. Trend data will not match data presented in reports published prior to 2013. Refer to technical notes for further details.</t>
    </r>
  </si>
  <si>
    <t>(k) For non-medical purposes.</t>
  </si>
  <si>
    <t>(j) Illicit use of at least 1 of 16 classes of drugs in the previous 12 months in 2016. The number and type of illicit drugs used has changed over time.</t>
  </si>
  <si>
    <t>(i) Had more than 4 standard drinks at least once a month.</t>
  </si>
  <si>
    <t>(h) Had more than 4 standard drinks at least once a year but not as often as monthly.</t>
  </si>
  <si>
    <t>(g) Never had more than 4 standard drinks on any occasion.</t>
  </si>
  <si>
    <t>(f) On average, had more than 2 standard drinks per day.</t>
  </si>
  <si>
    <t>(e) On average, had no more than 2 standard drinks per day.</t>
  </si>
  <si>
    <t>(d) Not consumed alcohol in the previous 12 months.</t>
  </si>
  <si>
    <t>(c) Includes people who reported smoking daily, weekly or less than weekly.</t>
  </si>
  <si>
    <t>(b) Never smoked 100 cigarettes (manufactured and/or roll-your-own) or the equivalent amount of tobacco.</t>
  </si>
  <si>
    <t>(a) Smoked at least 100 cigarettes (manufactured and/or roll-your-own) or the equivalent amount of tobacco in their life, and reported no longer smoking.</t>
  </si>
  <si>
    <t>^ Due to the small sample sizes for Aboriginal and/or Torres Strait Islander people, estimates should be interpreted with caution.</t>
  </si>
  <si>
    <t># Statistically significant change between 2013 and 2016.</t>
  </si>
  <si>
    <t>** Estimate has a high level of sampling error (relative standard error of 51% to 90%), meaning that it is unsuitable for most uses.</t>
  </si>
  <si>
    <t>* Estimate has a relative standard error of 25% to 50% and should be used with caution.</t>
  </si>
  <si>
    <t>n.a.</t>
  </si>
  <si>
    <t>Recent user</t>
  </si>
  <si>
    <t>Ex-user</t>
  </si>
  <si>
    <t>Never used</t>
  </si>
  <si>
    <r>
      <t>Pharmaceuticals</t>
    </r>
    <r>
      <rPr>
        <b/>
        <vertAlign val="superscript"/>
        <sz val="8"/>
        <color indexed="8"/>
        <rFont val="Arial"/>
        <family val="2"/>
      </rPr>
      <t>(k)</t>
    </r>
  </si>
  <si>
    <t>*8.6</t>
  </si>
  <si>
    <r>
      <t>Painkillers/analgesics and opioids</t>
    </r>
    <r>
      <rPr>
        <b/>
        <vertAlign val="superscript"/>
        <sz val="8"/>
        <color indexed="8"/>
        <rFont val="Arial"/>
        <family val="2"/>
      </rPr>
      <t>(k)</t>
    </r>
  </si>
  <si>
    <t>2.6#</t>
  </si>
  <si>
    <t>**1.8</t>
  </si>
  <si>
    <t>*1.9</t>
  </si>
  <si>
    <t>**0.9</t>
  </si>
  <si>
    <t>6.4#</t>
  </si>
  <si>
    <t>*3.2</t>
  </si>
  <si>
    <t>91.0#</t>
  </si>
  <si>
    <t>Cocaine</t>
  </si>
  <si>
    <t>1.4#</t>
  </si>
  <si>
    <t>*3.1</t>
  </si>
  <si>
    <t>*3.6</t>
  </si>
  <si>
    <t>4.9#</t>
  </si>
  <si>
    <t>4.8#</t>
  </si>
  <si>
    <t>*4.0</t>
  </si>
  <si>
    <r>
      <t>Meth/amphetamine</t>
    </r>
    <r>
      <rPr>
        <b/>
        <vertAlign val="superscript"/>
        <sz val="8"/>
        <color indexed="8"/>
        <rFont val="Arial"/>
        <family val="2"/>
      </rPr>
      <t>(k)</t>
    </r>
  </si>
  <si>
    <t>*1.8</t>
  </si>
  <si>
    <t>**1.1</t>
  </si>
  <si>
    <t>*3.0</t>
  </si>
  <si>
    <t>9.0#</t>
  </si>
  <si>
    <t>8.9#</t>
  </si>
  <si>
    <t>*7.0</t>
  </si>
  <si>
    <t>88.8#</t>
  </si>
  <si>
    <t>Ecstasy</t>
  </si>
  <si>
    <t>Cannabis</t>
  </si>
  <si>
    <r>
      <t>Any illicit drug</t>
    </r>
    <r>
      <rPr>
        <b/>
        <vertAlign val="superscript"/>
        <sz val="8"/>
        <color indexed="8"/>
        <rFont val="Arial"/>
        <family val="2"/>
      </rPr>
      <t>(j)</t>
    </r>
  </si>
  <si>
    <t>11 or more drinks: At least monthly</t>
  </si>
  <si>
    <t>11 or more drinks: At least yearly</t>
  </si>
  <si>
    <r>
      <t>Single occasion: At least monthly</t>
    </r>
    <r>
      <rPr>
        <vertAlign val="superscript"/>
        <sz val="8"/>
        <color indexed="8"/>
        <rFont val="Arial"/>
        <family val="2"/>
      </rPr>
      <t>(i)</t>
    </r>
  </si>
  <si>
    <r>
      <t>Single occasion: At least yearly but not monthly</t>
    </r>
    <r>
      <rPr>
        <vertAlign val="superscript"/>
        <sz val="8"/>
        <color indexed="8"/>
        <rFont val="Arial"/>
        <family val="2"/>
      </rPr>
      <t>(h)</t>
    </r>
  </si>
  <si>
    <r>
      <t>Single occasion: Low risk</t>
    </r>
    <r>
      <rPr>
        <vertAlign val="superscript"/>
        <sz val="8"/>
        <color indexed="8"/>
        <rFont val="Arial"/>
        <family val="2"/>
      </rPr>
      <t>(g)</t>
    </r>
  </si>
  <si>
    <t>17.1#</t>
  </si>
  <si>
    <t>17.0#</t>
  </si>
  <si>
    <r>
      <t>Lifetime risk: Risky</t>
    </r>
    <r>
      <rPr>
        <vertAlign val="superscript"/>
        <sz val="8"/>
        <color indexed="8"/>
        <rFont val="Arial"/>
        <family val="2"/>
      </rPr>
      <t>(f)</t>
    </r>
  </si>
  <si>
    <r>
      <t>Lifetime risk: Low risk</t>
    </r>
    <r>
      <rPr>
        <vertAlign val="superscript"/>
        <sz val="8"/>
        <color indexed="8"/>
        <rFont val="Arial"/>
        <family val="2"/>
      </rPr>
      <t>(e)</t>
    </r>
  </si>
  <si>
    <r>
      <t>Abstainers/ex-drinkers</t>
    </r>
    <r>
      <rPr>
        <vertAlign val="superscript"/>
        <sz val="8"/>
        <color indexed="8"/>
        <rFont val="Arial"/>
        <family val="2"/>
      </rPr>
      <t>(d)</t>
    </r>
  </si>
  <si>
    <t>Alcohol</t>
  </si>
  <si>
    <r>
      <t>Mean number of cigarettes(current</t>
    </r>
    <r>
      <rPr>
        <vertAlign val="superscript"/>
        <sz val="8"/>
        <color indexed="8"/>
        <rFont val="Arial"/>
        <family val="2"/>
      </rPr>
      <t>(c)</t>
    </r>
    <r>
      <rPr>
        <sz val="8"/>
        <color indexed="8"/>
        <rFont val="Arial"/>
        <family val="2"/>
      </rPr>
      <t>smokers)</t>
    </r>
  </si>
  <si>
    <t>62.3#</t>
  </si>
  <si>
    <t>62.5#</t>
  </si>
  <si>
    <r>
      <t>Never smoked</t>
    </r>
    <r>
      <rPr>
        <vertAlign val="superscript"/>
        <sz val="8"/>
        <color indexed="8"/>
        <rFont val="Arial"/>
        <family val="2"/>
      </rPr>
      <t>(b)</t>
    </r>
  </si>
  <si>
    <t>22.8#</t>
  </si>
  <si>
    <t>23.1#</t>
  </si>
  <si>
    <r>
      <t>Ex-smoker</t>
    </r>
    <r>
      <rPr>
        <vertAlign val="superscript"/>
        <sz val="8"/>
        <color indexed="8"/>
        <rFont val="Arial"/>
        <family val="2"/>
      </rPr>
      <t>(a)</t>
    </r>
  </si>
  <si>
    <t>1.3#</t>
  </si>
  <si>
    <t>*2.7#</t>
  </si>
  <si>
    <t>**0.6</t>
  </si>
  <si>
    <t>Less than weekly</t>
  </si>
  <si>
    <t>*2.2</t>
  </si>
  <si>
    <t>*2.5</t>
  </si>
  <si>
    <t>Weekly</t>
  </si>
  <si>
    <t>Daily</t>
  </si>
  <si>
    <t>Tobacco</t>
  </si>
  <si>
    <t>97.2#</t>
  </si>
  <si>
    <t>2.8#</t>
  </si>
  <si>
    <t>Drug/behaviour</t>
  </si>
  <si>
    <t>Australia</t>
  </si>
  <si>
    <t>Aboriginal and/or Torres Strait Islander^</t>
  </si>
  <si>
    <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</si>
  <si>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</si>
  <si>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Notes:</t>
  </si>
  <si>
    <t>(j) For non-medical purposes.</t>
  </si>
  <si>
    <t>(i) Illicit use of at least 1 of 16 classes of drugs in the previous 12 months in 2016. The number and type of illicit drugs used has changed over time.</t>
  </si>
  <si>
    <t>(h) Had more than 4 standard drinks at least once a month.</t>
  </si>
  <si>
    <t>(g) Had more than 4 standard drinks at least once a year but not as often as monthly.</t>
  </si>
  <si>
    <t>(f) Never had more than 4 standard drinks on any occasion.</t>
  </si>
  <si>
    <t>(e) On average, had more than 2 standard drinks per day.</t>
  </si>
  <si>
    <t>(d) On average, had no more than 2 standard drinks per day.</t>
  </si>
  <si>
    <t>(c) Not consumed alcohol in the previous 12 months.</t>
  </si>
  <si>
    <r>
      <t>Pharmaceuticals</t>
    </r>
    <r>
      <rPr>
        <b/>
        <vertAlign val="superscript"/>
        <sz val="8"/>
        <color indexed="8"/>
        <rFont val="Arial"/>
        <family val="2"/>
      </rPr>
      <t>(j)</t>
    </r>
  </si>
  <si>
    <t>Painkillers/analgesics and opioids</t>
  </si>
  <si>
    <t>*1.6</t>
  </si>
  <si>
    <t>*3.5</t>
  </si>
  <si>
    <r>
      <t>Meth/amphetamine</t>
    </r>
    <r>
      <rPr>
        <b/>
        <vertAlign val="superscript"/>
        <sz val="8"/>
        <color indexed="8"/>
        <rFont val="Arial"/>
        <family val="2"/>
      </rPr>
      <t>(j)</t>
    </r>
  </si>
  <si>
    <t>*2.1</t>
  </si>
  <si>
    <r>
      <t>Any illicit drug</t>
    </r>
    <r>
      <rPr>
        <b/>
        <vertAlign val="superscript"/>
        <sz val="8"/>
        <color indexed="8"/>
        <rFont val="Arial"/>
        <family val="2"/>
      </rPr>
      <t>(i)</t>
    </r>
  </si>
  <si>
    <r>
      <t>Single occasion: At least monthly</t>
    </r>
    <r>
      <rPr>
        <vertAlign val="superscript"/>
        <sz val="8"/>
        <color indexed="8"/>
        <rFont val="Arial"/>
        <family val="2"/>
      </rPr>
      <t>(h)</t>
    </r>
  </si>
  <si>
    <r>
      <t>Single occasion: At least yearly but not monthly</t>
    </r>
    <r>
      <rPr>
        <vertAlign val="superscript"/>
        <sz val="8"/>
        <color indexed="8"/>
        <rFont val="Arial"/>
        <family val="2"/>
      </rPr>
      <t>(g)</t>
    </r>
  </si>
  <si>
    <r>
      <t>Single occasion: Low risk</t>
    </r>
    <r>
      <rPr>
        <vertAlign val="superscript"/>
        <sz val="8"/>
        <color indexed="8"/>
        <rFont val="Arial"/>
        <family val="2"/>
      </rPr>
      <t>(f)</t>
    </r>
  </si>
  <si>
    <r>
      <t>Lifetime risk: Risky</t>
    </r>
    <r>
      <rPr>
        <vertAlign val="superscript"/>
        <sz val="8"/>
        <color indexed="8"/>
        <rFont val="Arial"/>
        <family val="2"/>
      </rPr>
      <t>(e)</t>
    </r>
  </si>
  <si>
    <r>
      <t>Lifetime risk: Low risk</t>
    </r>
    <r>
      <rPr>
        <vertAlign val="superscript"/>
        <sz val="8"/>
        <color indexed="8"/>
        <rFont val="Arial"/>
        <family val="2"/>
      </rPr>
      <t>(d)</t>
    </r>
  </si>
  <si>
    <r>
      <t>Abstainers/ex-drinkers</t>
    </r>
    <r>
      <rPr>
        <vertAlign val="superscript"/>
        <sz val="8"/>
        <color indexed="8"/>
        <rFont val="Arial"/>
        <family val="2"/>
      </rPr>
      <t>(c)</t>
    </r>
  </si>
  <si>
    <t>*2.8</t>
  </si>
  <si>
    <t>Not Indigenous</t>
  </si>
  <si>
    <r>
      <t xml:space="preserve">Source: </t>
    </r>
    <r>
      <rPr>
        <sz val="7"/>
        <color theme="1"/>
        <rFont val="Arial"/>
        <family val="2"/>
      </rPr>
      <t>NATSISS 2014-15</t>
    </r>
  </si>
  <si>
    <t>Has not used substances</t>
  </si>
  <si>
    <t>Other</t>
  </si>
  <si>
    <t>Analgesics and sedatives for non-medical use</t>
  </si>
  <si>
    <t>Amphetamines or speed</t>
  </si>
  <si>
    <t xml:space="preserve">Marijuana, hashish or cannabis resin </t>
  </si>
  <si>
    <t xml:space="preserve">Has used substances </t>
  </si>
  <si>
    <t>Whether used substances in last 12 months</t>
  </si>
  <si>
    <t xml:space="preserve">Substance Use </t>
  </si>
  <si>
    <t>Has not consumed alcohol in last 2 weeks/drinks one day a year or less</t>
  </si>
  <si>
    <t>Exceeded guidelines for single occasion risk</t>
  </si>
  <si>
    <t>Did not exceed guidelines for single occasion risk</t>
  </si>
  <si>
    <t xml:space="preserve">Single occasion alcohol risk (2009 NHMRC guidelines) </t>
  </si>
  <si>
    <t>Drinks one day a year or less (including never in the last 12 months)</t>
  </si>
  <si>
    <t>Exceeded guidelines for lifetime risk</t>
  </si>
  <si>
    <t>Did not exceed guidelines for lifetime risk</t>
  </si>
  <si>
    <t xml:space="preserve">Lifetime alcohol risk (2009 NHMRC guidelines) </t>
  </si>
  <si>
    <t>Have not tried to quit or reduce smoking</t>
  </si>
  <si>
    <t>Tried both</t>
  </si>
  <si>
    <t>Tried to reduce smoking</t>
  </si>
  <si>
    <t>Tried to quit smoking</t>
  </si>
  <si>
    <t xml:space="preserve">Whether tried to quit or reduce the amount smoked in last 12 months </t>
  </si>
  <si>
    <t>Never smoked</t>
  </si>
  <si>
    <t>Ex-smoker</t>
  </si>
  <si>
    <t>Current less than weekly smoker</t>
  </si>
  <si>
    <t>Current weekly smoker (at least once a week but not daily)</t>
  </si>
  <si>
    <t>Current daily smoker</t>
  </si>
  <si>
    <t>Current smoker</t>
  </si>
  <si>
    <t>Smoker status</t>
  </si>
  <si>
    <t>PROPORTION OF PERSONS (%)</t>
  </si>
  <si>
    <t>Total</t>
  </si>
  <si>
    <t>Remote</t>
  </si>
  <si>
    <t>Non-remote</t>
  </si>
  <si>
    <t xml:space="preserve">Total persons aged 18 years and over </t>
  </si>
  <si>
    <t>Non-smoker</t>
  </si>
  <si>
    <t>Smoker</t>
  </si>
  <si>
    <t>2014–15</t>
  </si>
  <si>
    <t>2012–13</t>
  </si>
  <si>
    <t>2004–05</t>
  </si>
  <si>
    <t>2007–08</t>
  </si>
  <si>
    <t>(e) The difference between the rate for Aboriginal and Torres Strait Islander people and the comparable rate for non-Indigenous people is statistically significant.</t>
  </si>
  <si>
    <t>(d) The rate ratio is calculated by dividing the age standardised rate for Aboriginal and Torres Strait Islander people by the age standardised rate for non-Indigenous people.</t>
  </si>
  <si>
    <t>(c) Data for non-Indigenous people are for 2011-12, from the Australian Health Survey 2011-13.</t>
  </si>
  <si>
    <t>(b) Proportions have been age standardised to the 2001 Australian Estimated Resident Population to account for differences in the age structure of the two populations. See Age standardisation in Glossary.</t>
  </si>
  <si>
    <t>(a) See Alcohol consumption risk level in Glossary.</t>
  </si>
  <si>
    <t>.. not applicable</t>
  </si>
  <si>
    <r>
      <t xml:space="preserve">Source: </t>
    </r>
    <r>
      <rPr>
        <sz val="7"/>
        <rFont val="Arial"/>
        <family val="2"/>
      </rPr>
      <t>AATSIHS 2012-13</t>
    </r>
  </si>
  <si>
    <t>(e)12.6</t>
  </si>
  <si>
    <t>(e)11.6</t>
  </si>
  <si>
    <t>(e)17.1</t>
  </si>
  <si>
    <t>(e)8.0</t>
  </si>
  <si>
    <t>(e)5.2</t>
  </si>
  <si>
    <t>Never consumed alcohol</t>
  </si>
  <si>
    <t>(e)7.3</t>
  </si>
  <si>
    <t>(e)7.1</t>
  </si>
  <si>
    <t>(e)9.9</t>
  </si>
  <si>
    <t>(e)23.8</t>
  </si>
  <si>
    <t>(e)7.9</t>
  </si>
  <si>
    <t>(e)17.0</t>
  </si>
  <si>
    <t>(e)14.7</t>
  </si>
  <si>
    <t>(e)5.7</t>
  </si>
  <si>
    <t>(e)9.8</t>
  </si>
  <si>
    <t>(e)3.6</t>
  </si>
  <si>
    <t>(e)7.6</t>
  </si>
  <si>
    <t>(e)*2.6</t>
  </si>
  <si>
    <t>Consumed alcohol 12 or more months ago</t>
  </si>
  <si>
    <t>(e)76.2</t>
  </si>
  <si>
    <t>(e)56.4</t>
  </si>
  <si>
    <t>(e)83.5</t>
  </si>
  <si>
    <t>(e)75.3</t>
  </si>
  <si>
    <t>(e)84.3</t>
  </si>
  <si>
    <t>(e)78.8</t>
  </si>
  <si>
    <t>(e)85.9</t>
  </si>
  <si>
    <t>(e)80.0</t>
  </si>
  <si>
    <t>(e)88.8</t>
  </si>
  <si>
    <t>(e)82.6</t>
  </si>
  <si>
    <t>(e)23.7</t>
  </si>
  <si>
    <t>(e)31.2</t>
  </si>
  <si>
    <t>(e)41.7</t>
  </si>
  <si>
    <t>(e)50.4</t>
  </si>
  <si>
    <t>(e)51.2</t>
  </si>
  <si>
    <t>(e)59.7</t>
  </si>
  <si>
    <t>Exceeded guidelines</t>
  </si>
  <si>
    <t>(e)52.5</t>
  </si>
  <si>
    <t>(e)25.0</t>
  </si>
  <si>
    <t>(e)41.8</t>
  </si>
  <si>
    <t>(e)24.5</t>
  </si>
  <si>
    <t>(e)33.1</t>
  </si>
  <si>
    <t>(e)18.8</t>
  </si>
  <si>
    <t>(e)24.7</t>
  </si>
  <si>
    <t>(e)14.0</t>
  </si>
  <si>
    <t>(e)22.2</t>
  </si>
  <si>
    <t>(e)13.7</t>
  </si>
  <si>
    <t>(e)24.9</t>
  </si>
  <si>
    <t>(e)17.3</t>
  </si>
  <si>
    <t>Did not exceed guidelines</t>
  </si>
  <si>
    <t>2009 NHMRC guidelines</t>
  </si>
  <si>
    <t>(e)17.2</t>
  </si>
  <si>
    <t>(e)26.5</t>
  </si>
  <si>
    <t>(e)35.8</t>
  </si>
  <si>
    <t>(e)47.4</t>
  </si>
  <si>
    <t>(e)45.7</t>
  </si>
  <si>
    <t>(e)56.0</t>
  </si>
  <si>
    <t>(e)57.0</t>
  </si>
  <si>
    <t>(e)62.4</t>
  </si>
  <si>
    <t>Risky/high risk</t>
  </si>
  <si>
    <t>(e)16.7</t>
  </si>
  <si>
    <t>(e)20.7</t>
  </si>
  <si>
    <t>(e)35.1</t>
  </si>
  <si>
    <t>(e)31.1</t>
  </si>
  <si>
    <t>(e)44.9</t>
  </si>
  <si>
    <t>(e)44.2</t>
  </si>
  <si>
    <t>(e)51.1</t>
  </si>
  <si>
    <t>High risk</t>
  </si>
  <si>
    <t>(e)14.6</t>
  </si>
  <si>
    <t>(e)11.1</t>
  </si>
  <si>
    <t>Risky</t>
  </si>
  <si>
    <t>(e)23.4</t>
  </si>
  <si>
    <t>(e)58.9</t>
  </si>
  <si>
    <t>(e)29.5</t>
  </si>
  <si>
    <t>(e)47.7</t>
  </si>
  <si>
    <t>(e)27.3</t>
  </si>
  <si>
    <t>(e)38.5</t>
  </si>
  <si>
    <t>(e)22.0</t>
  </si>
  <si>
    <t>(e)28.9</t>
  </si>
  <si>
    <t>(e)16.9</t>
  </si>
  <si>
    <t>(e)25.7</t>
  </si>
  <si>
    <t>(e)17.6</t>
  </si>
  <si>
    <t>(e)28.6</t>
  </si>
  <si>
    <t>(e)20.6</t>
  </si>
  <si>
    <t>Low risk</t>
  </si>
  <si>
    <t>2001 NHMRC guidelines (risk levels)</t>
  </si>
  <si>
    <t>Consumed alcohol in the last 12 months</t>
  </si>
  <si>
    <t>(e)13.8</t>
  </si>
  <si>
    <t>(e)24.1</t>
  </si>
  <si>
    <t>(e)11.7</t>
  </si>
  <si>
    <t>(e)7.4</t>
  </si>
  <si>
    <t>(e)8.7</t>
  </si>
  <si>
    <t>(e)10.6</t>
  </si>
  <si>
    <t>(e)25.3</t>
  </si>
  <si>
    <t>(e)8.1</t>
  </si>
  <si>
    <t>(e)12.3</t>
  </si>
  <si>
    <t>(e)5.1</t>
  </si>
  <si>
    <t>(e)68.9</t>
  </si>
  <si>
    <t>(e)46.7</t>
  </si>
  <si>
    <t>(e)79.8</t>
  </si>
  <si>
    <t>(e)71.6</t>
  </si>
  <si>
    <t>(e)81.8</t>
  </si>
  <si>
    <t>(e)73.6</t>
  </si>
  <si>
    <t>(e)87.2</t>
  </si>
  <si>
    <t>(e)77.7</t>
  </si>
  <si>
    <t>(e)11.4</t>
  </si>
  <si>
    <t>(e)18.1</t>
  </si>
  <si>
    <t>(e)39.7</t>
  </si>
  <si>
    <t>(e)52.3</t>
  </si>
  <si>
    <t>(e)57.6</t>
  </si>
  <si>
    <t>(e)28.4</t>
  </si>
  <si>
    <t>(e)43.2</t>
  </si>
  <si>
    <t>(e)33.0</t>
  </si>
  <si>
    <t>(e)18.6</t>
  </si>
  <si>
    <t>(e)28.2</t>
  </si>
  <si>
    <t>(e)19.8</t>
  </si>
  <si>
    <t>(e)30.5</t>
  </si>
  <si>
    <t>(e)18.0</t>
  </si>
  <si>
    <t>(e)52.1</t>
  </si>
  <si>
    <t>(e)4.3</t>
  </si>
  <si>
    <t>(e)10.5</t>
  </si>
  <si>
    <t>(e)16.0</t>
  </si>
  <si>
    <t>(e)30.2</t>
  </si>
  <si>
    <t>(e)22.1</t>
  </si>
  <si>
    <t>(e)40.5</t>
  </si>
  <si>
    <t>(e)34.7</t>
  </si>
  <si>
    <t>(e)41.6</t>
  </si>
  <si>
    <t>(e)6.4</t>
  </si>
  <si>
    <t>(e)13.1</t>
  </si>
  <si>
    <t>(e)5.3</t>
  </si>
  <si>
    <t>(e)*2.8</t>
  </si>
  <si>
    <t>(e)9.1</t>
  </si>
  <si>
    <t>(e)7.2</t>
  </si>
  <si>
    <t>(e)5.5</t>
  </si>
  <si>
    <t>(e)15.6</t>
  </si>
  <si>
    <t>(e)3.2</t>
  </si>
  <si>
    <t>(e)*7.6</t>
  </si>
  <si>
    <t>(e)84.0</t>
  </si>
  <si>
    <t>(e)67.5</t>
  </si>
  <si>
    <t>(e)87.3</t>
  </si>
  <si>
    <t>(e)79.3</t>
  </si>
  <si>
    <t>(e)89.7</t>
  </si>
  <si>
    <t>(e)80.5</t>
  </si>
  <si>
    <t>(e)37.0</t>
  </si>
  <si>
    <t>(e)46.2</t>
  </si>
  <si>
    <t>(e)47.0</t>
  </si>
  <si>
    <t>(e)21.1</t>
  </si>
  <si>
    <t>(e)32.2</t>
  </si>
  <si>
    <t>(e)22.7</t>
  </si>
  <si>
    <t>(e)16.5</t>
  </si>
  <si>
    <t>(e)9.2</t>
  </si>
  <si>
    <t>(e)7.8</t>
  </si>
  <si>
    <t>(e)55.7</t>
  </si>
  <si>
    <t>(e)23.5</t>
  </si>
  <si>
    <t>(e)36.2</t>
  </si>
  <si>
    <t>(e)43.1</t>
  </si>
  <si>
    <t>(e)25.5</t>
  </si>
  <si>
    <t>(e)40.2</t>
  </si>
  <si>
    <t>(e)40.3</t>
  </si>
  <si>
    <t>(e)49.5</t>
  </si>
  <si>
    <t>(e)53.5</t>
  </si>
  <si>
    <t>(e)60.8</t>
  </si>
  <si>
    <t>(e)15.5</t>
  </si>
  <si>
    <t>(e)60.4</t>
  </si>
  <si>
    <t>(e)30.7</t>
  </si>
  <si>
    <t>(e)23.2</t>
  </si>
  <si>
    <t>(e)33.8</t>
  </si>
  <si>
    <t>(e)19.3</t>
  </si>
  <si>
    <t>(e)15.1</t>
  </si>
  <si>
    <t>Non-Indigenous(c)</t>
  </si>
  <si>
    <t>Aboriginal and Torres Strait Islander</t>
  </si>
  <si>
    <t>Total 18 years and over</t>
  </si>
  <si>
    <t>Total 15 years and over</t>
  </si>
  <si>
    <t xml:space="preserve">Total 18 years and over </t>
  </si>
  <si>
    <t>55 years and over</t>
  </si>
  <si>
    <t>45–54</t>
  </si>
  <si>
    <t>35–44</t>
  </si>
  <si>
    <t>25–34</t>
  </si>
  <si>
    <t>18–24</t>
  </si>
  <si>
    <t>15–17</t>
  </si>
  <si>
    <t>Proportion (non-age standardised)</t>
  </si>
  <si>
    <t>..</t>
  </si>
  <si>
    <t>Exceeded single occasion risk guidelines</t>
  </si>
  <si>
    <t>Exceeded lifetime risk guidelines</t>
  </si>
  <si>
    <t>Short term risk - Risky/high risk consumption</t>
  </si>
  <si>
    <t>Long term risk - Risky/high risk consumption</t>
  </si>
  <si>
    <t>2001 NHMRC guidelines</t>
  </si>
  <si>
    <t>Alcohol consumption</t>
  </si>
  <si>
    <t>Has used substance(s) in last 12 months</t>
  </si>
  <si>
    <t>Health risk factors</t>
  </si>
  <si>
    <t xml:space="preserve">Has a long-term health condition </t>
  </si>
  <si>
    <t>Has profound or severe core activity limitation</t>
  </si>
  <si>
    <t xml:space="preserve">High/very high psychological distress level </t>
  </si>
  <si>
    <t>Excellent/very good self-assessed health</t>
  </si>
  <si>
    <t>Health</t>
  </si>
  <si>
    <t>RATIO</t>
  </si>
  <si>
    <t>PROPORTION (%)</t>
  </si>
  <si>
    <t>Rate ratio</t>
  </si>
  <si>
    <t xml:space="preserve">Aboriginal and Torres Strait Islander </t>
  </si>
  <si>
    <t>Proportion 
(age standardised)</t>
  </si>
  <si>
    <t>Not stated</t>
  </si>
  <si>
    <t>NT</t>
  </si>
  <si>
    <t>ACT</t>
  </si>
  <si>
    <t>Tas</t>
  </si>
  <si>
    <t>SA</t>
  </si>
  <si>
    <t>WA</t>
  </si>
  <si>
    <t>Qld</t>
  </si>
  <si>
    <t>Vic</t>
  </si>
  <si>
    <t>NSW</t>
  </si>
  <si>
    <t>2013–14</t>
  </si>
  <si>
    <t>2011–12</t>
  </si>
  <si>
    <t>2010–11</t>
  </si>
  <si>
    <t>2009–10</t>
  </si>
  <si>
    <t>2008–09</t>
  </si>
  <si>
    <t>Aboriginal and Torres Strait Islander people</t>
  </si>
  <si>
    <t>7.8#</t>
  </si>
  <si>
    <t>8.3#</t>
  </si>
  <si>
    <t>87.4#</t>
  </si>
  <si>
    <t>86.9#</t>
  </si>
  <si>
    <t>3.6#</t>
  </si>
  <si>
    <t>3.5#</t>
  </si>
  <si>
    <t>6.1#</t>
  </si>
  <si>
    <t>4.2#</t>
  </si>
  <si>
    <t>6.2#</t>
  </si>
  <si>
    <t>90.4#</t>
  </si>
  <si>
    <t>92.8#</t>
  </si>
  <si>
    <t>90.3#</t>
  </si>
  <si>
    <t>*0.6</t>
  </si>
  <si>
    <t>*0.8</t>
  </si>
  <si>
    <t>*0.4</t>
  </si>
  <si>
    <t>*1.2</t>
  </si>
  <si>
    <t>7.1#</t>
  </si>
  <si>
    <t>90.1#</t>
  </si>
  <si>
    <t>**0.3</t>
  </si>
  <si>
    <t>*0.5</t>
  </si>
  <si>
    <t>1.5#</t>
  </si>
  <si>
    <t>*0.7#</t>
  </si>
  <si>
    <t>*0.7</t>
  </si>
  <si>
    <t>5.4#</t>
  </si>
  <si>
    <t>98.9#</t>
  </si>
  <si>
    <t>*1.0</t>
  </si>
  <si>
    <t>*1.1</t>
  </si>
  <si>
    <t>10.0#</t>
  </si>
  <si>
    <t>87.6#</t>
  </si>
  <si>
    <t>3.3#</t>
  </si>
  <si>
    <t>82.3#</t>
  </si>
  <si>
    <t>54.1#</t>
  </si>
  <si>
    <t>7.2#</t>
  </si>
  <si>
    <t>10.3#</t>
  </si>
  <si>
    <t>18.6#</t>
  </si>
  <si>
    <t>18.9#</t>
  </si>
  <si>
    <t>66.4#</t>
  </si>
  <si>
    <t>82.6#</t>
  </si>
  <si>
    <t>59.5#</t>
  </si>
  <si>
    <t>24.8#</t>
  </si>
  <si>
    <t>*0.9</t>
  </si>
  <si>
    <t>5.9#</t>
  </si>
  <si>
    <t>Language other than English</t>
  </si>
  <si>
    <t>English</t>
  </si>
  <si>
    <t>**0.4</t>
  </si>
  <si>
    <r>
      <t>Source:</t>
    </r>
    <r>
      <rPr>
        <sz val="7"/>
        <color indexed="8"/>
        <rFont val="Arial"/>
        <family val="2"/>
      </rPr>
      <t> NDSHS 2016</t>
    </r>
  </si>
  <si>
    <r>
      <t>Note:</t>
    </r>
    <r>
      <rPr>
        <sz val="7"/>
        <color indexed="8"/>
        <rFont val="Arial"/>
        <family val="2"/>
      </rPr>
      <t>The 2001 survey did not include 12–13 year olds: The 2001 total for people aged 12 or older  is for people aged 14 years or older.</t>
    </r>
  </si>
  <si>
    <t>(d) Never smoked 100 cigarettes (manufactured and/or roll-your-own) or the equivalent amount of tobacco.</t>
  </si>
  <si>
    <t>(c) Smoked at least 100 cigarettes (manufactured and/or roll-your-own) or the equivalent amount of tobacco in their life, and reported no longer smoking.</t>
  </si>
  <si>
    <t>(b) Includes people who reported smoking daily, weekly or less than weekly.</t>
  </si>
  <si>
    <t>(a) Includes people who reported smoking weekly or less than weekly</t>
  </si>
  <si>
    <t>14+</t>
  </si>
  <si>
    <t>18.5#</t>
  </si>
  <si>
    <t>*1.5</t>
  </si>
  <si>
    <t>70+</t>
  </si>
  <si>
    <t>60-69</t>
  </si>
  <si>
    <t>50–59</t>
  </si>
  <si>
    <t>40–49</t>
  </si>
  <si>
    <t>30–39</t>
  </si>
  <si>
    <t>3.7#</t>
  </si>
  <si>
    <t>25–29</t>
  </si>
  <si>
    <t>**0.1</t>
  </si>
  <si>
    <t>*0.1</t>
  </si>
  <si>
    <t>*0.3</t>
  </si>
  <si>
    <t>1.2#</t>
  </si>
  <si>
    <t>*3.8</t>
  </si>
  <si>
    <t>*1.0#</t>
  </si>
  <si>
    <t>14–17</t>
  </si>
  <si>
    <t>Age group (years)</t>
  </si>
  <si>
    <r>
      <t>Never smoked</t>
    </r>
    <r>
      <rPr>
        <b/>
        <vertAlign val="superscript"/>
        <sz val="8"/>
        <color indexed="8"/>
        <rFont val="Arial"/>
        <family val="2"/>
      </rPr>
      <t>(d)</t>
    </r>
  </si>
  <si>
    <r>
      <t>Ex-smokers</t>
    </r>
    <r>
      <rPr>
        <b/>
        <vertAlign val="superscript"/>
        <sz val="8"/>
        <color indexed="8"/>
        <rFont val="Arial"/>
        <family val="2"/>
      </rPr>
      <t>(c)</t>
    </r>
  </si>
  <si>
    <r>
      <t>Current smoker</t>
    </r>
    <r>
      <rPr>
        <b/>
        <vertAlign val="superscript"/>
        <sz val="8"/>
        <color indexed="8"/>
        <rFont val="Arial"/>
        <family val="2"/>
      </rPr>
      <t>(b)</t>
    </r>
  </si>
  <si>
    <r>
      <t>Occasional</t>
    </r>
    <r>
      <rPr>
        <b/>
        <vertAlign val="superscript"/>
        <sz val="8"/>
        <color indexed="8"/>
        <rFont val="Arial"/>
        <family val="2"/>
      </rPr>
      <t>(a)</t>
    </r>
  </si>
  <si>
    <r>
      <t>Note:</t>
    </r>
    <r>
      <rPr>
        <sz val="7"/>
        <color indexed="8"/>
        <rFont val="Arial"/>
        <family val="2"/>
      </rPr>
      <t>Base is people who reported smoking daily, weekly or less than weekly.</t>
    </r>
  </si>
  <si>
    <t>(a) Reported smoking 20 or more cigarettes a day.</t>
  </si>
  <si>
    <t>22.1#</t>
  </si>
  <si>
    <t>20–29</t>
  </si>
  <si>
    <t>*18.5#</t>
  </si>
  <si>
    <t>14–19</t>
  </si>
  <si>
    <t>12+</t>
  </si>
  <si>
    <t>75+</t>
  </si>
  <si>
    <t>65–74</t>
  </si>
  <si>
    <t>55–64</t>
  </si>
  <si>
    <t>20.8#</t>
  </si>
  <si>
    <t>20–24</t>
  </si>
  <si>
    <t>*24.0</t>
  </si>
  <si>
    <t>18–19</t>
  </si>
  <si>
    <t>Additional age groups</t>
  </si>
  <si>
    <t>18+</t>
  </si>
  <si>
    <t>21.1#</t>
  </si>
  <si>
    <t>(a) Includes people who reported smoking daily, weekly or less than weekly.</t>
  </si>
  <si>
    <t>No, I am not planning to give up</t>
  </si>
  <si>
    <t>Yes, but not within the next 3 months</t>
  </si>
  <si>
    <t>Yes, after 30 days, but within the next 3 months</t>
  </si>
  <si>
    <t>*5.8</t>
  </si>
  <si>
    <t>Yes, within 30 days</t>
  </si>
  <si>
    <t>*5.7</t>
  </si>
  <si>
    <t>No, I have already given up</t>
  </si>
  <si>
    <t>60–69</t>
  </si>
  <si>
    <t>Future intentions to quit smoking</t>
  </si>
  <si>
    <r>
      <rPr>
        <i/>
        <sz val="7"/>
        <color rgb="FF000000"/>
        <rFont val="Arial"/>
        <family val="2"/>
      </rPr>
      <t>Source:</t>
    </r>
    <r>
      <rPr>
        <sz val="7"/>
        <color rgb="FF000000"/>
        <rFont val="Arial"/>
        <family val="2"/>
      </rPr>
      <t> NDSHS 2016</t>
    </r>
  </si>
  <si>
    <t>n.p. not published because of small numbers, confidentiality or other concerns about the quality of the data.</t>
  </si>
  <si>
    <t>n.p.</t>
  </si>
  <si>
    <t>**&lt;0.1</t>
  </si>
  <si>
    <t>5.7#</t>
  </si>
  <si>
    <t>12.0#</t>
  </si>
  <si>
    <t>**1.6</t>
  </si>
  <si>
    <t>**0.8</t>
  </si>
  <si>
    <t>16–17</t>
  </si>
  <si>
    <t>**0.2</t>
  </si>
  <si>
    <t>12–15</t>
  </si>
  <si>
    <t>6.3#</t>
  </si>
  <si>
    <t>10.2#</t>
  </si>
  <si>
    <t>12–17</t>
  </si>
  <si>
    <t>(b) Consumed at least a full serve of alcohol, but not in the previous 12 months.</t>
  </si>
  <si>
    <t>(a) Consumed at least a full serve of alcohol in the previous 12 months.</t>
  </si>
  <si>
    <t>*2.0</t>
  </si>
  <si>
    <t>**0.7</t>
  </si>
  <si>
    <t>**1.0</t>
  </si>
  <si>
    <t>**2.0</t>
  </si>
  <si>
    <t>*1.4</t>
  </si>
  <si>
    <t>*2.3</t>
  </si>
  <si>
    <t>*4.7</t>
  </si>
  <si>
    <t>*2.6</t>
  </si>
  <si>
    <t>*2.4</t>
  </si>
  <si>
    <t>*2.9</t>
  </si>
  <si>
    <t>*2.7</t>
  </si>
  <si>
    <t>*1.7</t>
  </si>
  <si>
    <t>Never a full serve of alcohol</t>
  </si>
  <si>
    <r>
      <t>Ex-drinker</t>
    </r>
    <r>
      <rPr>
        <b/>
        <vertAlign val="superscript"/>
        <sz val="8"/>
        <color rgb="FF000000"/>
        <rFont val="Arial"/>
        <family val="2"/>
      </rPr>
      <t>(b)</t>
    </r>
  </si>
  <si>
    <r>
      <t>Recent drinker</t>
    </r>
    <r>
      <rPr>
        <b/>
        <vertAlign val="superscript"/>
        <sz val="8"/>
        <color rgb="FF000000"/>
        <rFont val="Arial"/>
        <family val="2"/>
      </rPr>
      <t>(a)</t>
    </r>
  </si>
  <si>
    <t>Less
than
weekly</t>
  </si>
  <si>
    <t>Age
groups
(years)</t>
  </si>
  <si>
    <t>Female</t>
  </si>
  <si>
    <t>Male</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</si>
  <si>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</si>
  <si>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(c) On average, had more than 2 standard drinks per day.</t>
  </si>
  <si>
    <t>(b) On average, had no more than 2 standard drinks per day.</t>
  </si>
  <si>
    <t>(a) Not consumed alcohol in the previous 12 months.</t>
  </si>
  <si>
    <t>19.1#</t>
  </si>
  <si>
    <t>16.6#</t>
  </si>
  <si>
    <t>17.6#</t>
  </si>
  <si>
    <t>18.0#</t>
  </si>
  <si>
    <t>*1.3</t>
  </si>
  <si>
    <t>17.2#</t>
  </si>
  <si>
    <t>81.5#</t>
  </si>
  <si>
    <t>*4.3</t>
  </si>
  <si>
    <t>18.7#</t>
  </si>
  <si>
    <t>80.2#</t>
  </si>
  <si>
    <t>25.9#</t>
  </si>
  <si>
    <t>23.8#</t>
  </si>
  <si>
    <t>25.7#</t>
  </si>
  <si>
    <t>*3.7</t>
  </si>
  <si>
    <t>24.5#</t>
  </si>
  <si>
    <t>*3.3</t>
  </si>
  <si>
    <t>15.7#</t>
  </si>
  <si>
    <t>83.1#</t>
  </si>
  <si>
    <r>
      <t>Risky</t>
    </r>
    <r>
      <rPr>
        <b/>
        <vertAlign val="superscript"/>
        <sz val="8"/>
        <color rgb="FF000000"/>
        <rFont val="Arial"/>
        <family val="2"/>
      </rPr>
      <t>(c)</t>
    </r>
  </si>
  <si>
    <r>
      <t>Low risk</t>
    </r>
    <r>
      <rPr>
        <b/>
        <vertAlign val="superscript"/>
        <sz val="8"/>
        <color rgb="FF000000"/>
        <rFont val="Arial"/>
        <family val="2"/>
      </rPr>
      <t>(b)</t>
    </r>
  </si>
  <si>
    <r>
      <t>Abstainers</t>
    </r>
    <r>
      <rPr>
        <b/>
        <vertAlign val="superscript"/>
        <sz val="8"/>
        <color rgb="FF000000"/>
        <rFont val="Arial"/>
        <family val="2"/>
      </rPr>
      <t>(a)</t>
    </r>
  </si>
  <si>
    <t>(f) Had more than 4 standard drinks on most days or every day.</t>
  </si>
  <si>
    <t>(e) Had more than 4 standard drinks at least once a week but not as often as most days.</t>
  </si>
  <si>
    <t>(d) Had more than 4 standard drinks at least once a month but not as often as weekly.</t>
  </si>
  <si>
    <t>(c) Had more than 4 standard drinks at least once a year but not as often as monthly.</t>
  </si>
  <si>
    <t>(b) Never had more than 4 standard drinks on any occasion.</t>
  </si>
  <si>
    <t>* Estimate has a relative standard error of 25% to 50% and should be used with caution..</t>
  </si>
  <si>
    <t>4.6#</t>
  </si>
  <si>
    <t>7.0#</t>
  </si>
  <si>
    <t>46.4#</t>
  </si>
  <si>
    <t>25.4#</t>
  </si>
  <si>
    <t>*0.9#</t>
  </si>
  <si>
    <t>2.7#</t>
  </si>
  <si>
    <t>10.4#</t>
  </si>
  <si>
    <t>10.5#</t>
  </si>
  <si>
    <t>**0.5</t>
  </si>
  <si>
    <t>3.0#</t>
  </si>
  <si>
    <t>*9.9</t>
  </si>
  <si>
    <t>*4.4</t>
  </si>
  <si>
    <t>*5.4</t>
  </si>
  <si>
    <t>*3.9</t>
  </si>
  <si>
    <t>7.3#</t>
  </si>
  <si>
    <t>12.4#</t>
  </si>
  <si>
    <t>42.2#</t>
  </si>
  <si>
    <t>*2.2#</t>
  </si>
  <si>
    <t>5.8#</t>
  </si>
  <si>
    <t>*3.4</t>
  </si>
  <si>
    <t>6.7#</t>
  </si>
  <si>
    <t>*6.0</t>
  </si>
  <si>
    <t>*5.2</t>
  </si>
  <si>
    <t>**2.5</t>
  </si>
  <si>
    <t>*9.2</t>
  </si>
  <si>
    <t>*7.2</t>
  </si>
  <si>
    <t>17.9#</t>
  </si>
  <si>
    <t>*0.8#</t>
  </si>
  <si>
    <t>Drinking Status</t>
  </si>
  <si>
    <r>
      <t>Every day/most days</t>
    </r>
    <r>
      <rPr>
        <b/>
        <vertAlign val="superscript"/>
        <sz val="8"/>
        <color rgb="FF000000"/>
        <rFont val="Arial"/>
        <family val="2"/>
      </rPr>
      <t>(f)</t>
    </r>
  </si>
  <si>
    <r>
      <t>Weekly but not daily</t>
    </r>
    <r>
      <rPr>
        <b/>
        <vertAlign val="superscript"/>
        <sz val="8"/>
        <color rgb="FF000000"/>
        <rFont val="Arial"/>
        <family val="2"/>
      </rPr>
      <t>(e)</t>
    </r>
  </si>
  <si>
    <r>
      <t>Monthly but not weekly</t>
    </r>
    <r>
      <rPr>
        <b/>
        <vertAlign val="superscript"/>
        <sz val="8"/>
        <color rgb="FF000000"/>
        <rFont val="Arial"/>
        <family val="2"/>
      </rPr>
      <t>(d)</t>
    </r>
  </si>
  <si>
    <r>
      <t>Yearly but not monthly</t>
    </r>
    <r>
      <rPr>
        <b/>
        <vertAlign val="superscript"/>
        <sz val="8"/>
        <color rgb="FF000000"/>
        <rFont val="Arial"/>
        <family val="2"/>
      </rPr>
      <t>(c)</t>
    </r>
  </si>
  <si>
    <r>
      <rPr>
        <i/>
        <sz val="7"/>
        <color rgb="FF000000"/>
        <rFont val="Arial"/>
        <family val="2"/>
      </rPr>
      <t>Note:</t>
    </r>
    <r>
      <rPr>
        <sz val="7"/>
        <color rgb="FF000000"/>
        <rFont val="Arial"/>
        <family val="2"/>
      </rPr>
      <t> At least yearly and at least monthly are not mutually inclusive.</t>
    </r>
  </si>
  <si>
    <t>(b) Had more than 10 standard drinks at least once a month</t>
  </si>
  <si>
    <t>(a) Had more than 10 standard drinks at least once a year.</t>
  </si>
  <si>
    <t>4.3#</t>
  </si>
  <si>
    <t>9.1#</t>
  </si>
  <si>
    <t>25.0#</t>
  </si>
  <si>
    <t>22.5#</t>
  </si>
  <si>
    <t>6.8#</t>
  </si>
  <si>
    <t>11.9#</t>
  </si>
  <si>
    <t>28.9#</t>
  </si>
  <si>
    <r>
      <t>At least monthly</t>
    </r>
    <r>
      <rPr>
        <b/>
        <vertAlign val="superscript"/>
        <sz val="8"/>
        <color rgb="FF000000"/>
        <rFont val="Arial"/>
        <family val="2"/>
      </rPr>
      <t>(b)</t>
    </r>
  </si>
  <si>
    <r>
      <t>At least yearly</t>
    </r>
    <r>
      <rPr>
        <b/>
        <vertAlign val="superscript"/>
        <sz val="8"/>
        <color rgb="FF000000"/>
        <rFont val="Arial"/>
        <family val="2"/>
      </rPr>
      <t>(a)</t>
    </r>
  </si>
  <si>
    <t>(a) Used at least 1 of 16 classes of illicit drugs in their lifetime in 2016. The number and type of drug used varied over time.</t>
  </si>
  <si>
    <t>22.0#</t>
  </si>
  <si>
    <t>65+</t>
  </si>
  <si>
    <t>42.4#</t>
  </si>
  <si>
    <t>50.5#</t>
  </si>
  <si>
    <t>60+</t>
  </si>
  <si>
    <t>54.9#</t>
  </si>
  <si>
    <t>18.8#</t>
  </si>
  <si>
    <t>37.7#</t>
  </si>
  <si>
    <t>44.0#</t>
  </si>
  <si>
    <t>25.5#</t>
  </si>
  <si>
    <t>29.9#</t>
  </si>
  <si>
    <t>57.0#</t>
  </si>
  <si>
    <t>(a) Illicit use of at least 1 of 16 classes of drugs in the previous 12 months in 2016. The number and type of illicit drugs used has changed over time.</t>
  </si>
  <si>
    <t>14.2#</t>
  </si>
  <si>
    <t>16.2#</t>
  </si>
  <si>
    <t>14.3#</t>
  </si>
  <si>
    <t>19.6#</t>
  </si>
  <si>
    <t>13.2#</t>
  </si>
  <si>
    <t>16.1#</t>
  </si>
  <si>
    <t>18.3#</t>
  </si>
  <si>
    <t>20.1#</t>
  </si>
  <si>
    <t>People from culturally and linguistically diverse backgrounds</t>
  </si>
  <si>
    <t>Homeless people</t>
  </si>
  <si>
    <t>Codeine</t>
  </si>
  <si>
    <t>Morphine</t>
  </si>
  <si>
    <t>Buprenorphine</t>
  </si>
  <si>
    <t>Heroin</t>
  </si>
  <si>
    <t>Methadone</t>
  </si>
  <si>
    <t>Other opioids</t>
  </si>
  <si>
    <t>Other analgesics</t>
  </si>
  <si>
    <t>Benzodiazepines</t>
  </si>
  <si>
    <t>Other sedatives and hypnotics</t>
  </si>
  <si>
    <t>Amphetamines</t>
  </si>
  <si>
    <t>Ecstasy (MDMA)</t>
  </si>
  <si>
    <t>Nicotine</t>
  </si>
  <si>
    <t>Other stimulants and hallucinogens</t>
  </si>
  <si>
    <t>Volatile solvents</t>
  </si>
  <si>
    <t>2015–16</t>
  </si>
  <si>
    <t>10–19</t>
  </si>
  <si>
    <t>Unknown</t>
  </si>
  <si>
    <t>16.3#</t>
  </si>
  <si>
    <t>Sex</t>
  </si>
  <si>
    <t>2. Base is people who reported smoking daily, weekly or less than weekly.</t>
  </si>
  <si>
    <t>1. Outliers were excluded from analysis. As a result, data may not match reported published data.</t>
  </si>
  <si>
    <t>n.p. not published the margin or error (width on a 95% confidence interval) was 50 cigarettes or more, leading concerns about the quality of the data.</t>
  </si>
  <si>
    <t>`` The margin or error (width of a 95% confidence interval) was between 35 and 50 cigarettes, meaning that it is unsuitable for most uses.</t>
  </si>
  <si>
    <t>` The margin or error (width of a 95% confidence interval) was between 20 and 35 cigarettes and should be used with caution.</t>
  </si>
  <si>
    <t>`99.7</t>
  </si>
  <si>
    <t>`44.0#</t>
  </si>
  <si>
    <t>`92.8</t>
  </si>
  <si>
    <t>``76.4</t>
  </si>
  <si>
    <t>`77.8</t>
  </si>
  <si>
    <t>`129.8</t>
  </si>
  <si>
    <t>`115.3</t>
  </si>
  <si>
    <t>`102.4</t>
  </si>
  <si>
    <t>`103.4</t>
  </si>
  <si>
    <t>`85.0</t>
  </si>
  <si>
    <t>`103.6</t>
  </si>
  <si>
    <t>`129.9</t>
  </si>
  <si>
    <t>`112.4</t>
  </si>
  <si>
    <t>`91.9</t>
  </si>
  <si>
    <t>`98.0</t>
  </si>
  <si>
    <t>`124.3</t>
  </si>
  <si>
    <t>`96.4</t>
  </si>
  <si>
    <t>``129.6</t>
  </si>
  <si>
    <t>`119.6</t>
  </si>
  <si>
    <t>``110.9</t>
  </si>
  <si>
    <t>`109.4</t>
  </si>
  <si>
    <t>`130.6</t>
  </si>
  <si>
    <t>`151.8</t>
  </si>
  <si>
    <t>`88.8</t>
  </si>
  <si>
    <t>`60.1</t>
  </si>
  <si>
    <t>`89.9</t>
  </si>
  <si>
    <t>``114.8</t>
  </si>
  <si>
    <t>`46.8#</t>
  </si>
  <si>
    <t>``106.9</t>
  </si>
  <si>
    <t>`77.1</t>
  </si>
  <si>
    <t>`72.1</t>
  </si>
  <si>
    <t>`75.4</t>
  </si>
  <si>
    <t>`66.4</t>
  </si>
  <si>
    <t>`56.5</t>
  </si>
  <si>
    <t>`80.7</t>
  </si>
  <si>
    <t>`64.8</t>
  </si>
  <si>
    <t>`75.1</t>
  </si>
  <si>
    <t>`35.7</t>
  </si>
  <si>
    <t>``79.0</t>
  </si>
  <si>
    <t>``72.0</t>
  </si>
  <si>
    <t>`77.0</t>
  </si>
  <si>
    <t>``81.6</t>
  </si>
  <si>
    <t>``54.7</t>
  </si>
  <si>
    <t>`45.9</t>
  </si>
  <si>
    <t>``72.2</t>
  </si>
  <si>
    <t>`72.5</t>
  </si>
  <si>
    <t>``54.2</t>
  </si>
  <si>
    <t>``49.1</t>
  </si>
  <si>
    <t>``86.5</t>
  </si>
  <si>
    <t>`69.6</t>
  </si>
  <si>
    <t>`64.7</t>
  </si>
  <si>
    <t>`52.3</t>
  </si>
  <si>
    <t>``86.1</t>
  </si>
  <si>
    <t>`54.3</t>
  </si>
  <si>
    <t>``74.2</t>
  </si>
  <si>
    <t>``76.3</t>
  </si>
  <si>
    <t>`107.2</t>
  </si>
  <si>
    <t>`102.5</t>
  </si>
  <si>
    <t>`126.7</t>
  </si>
  <si>
    <t>`129.2</t>
  </si>
  <si>
    <t>`116.6</t>
  </si>
  <si>
    <t>`122.7</t>
  </si>
  <si>
    <t>92.7#</t>
  </si>
  <si>
    <t>61.5#</t>
  </si>
  <si>
    <t>67.6#</t>
  </si>
  <si>
    <t>`97.1</t>
  </si>
  <si>
    <t>`56.0</t>
  </si>
  <si>
    <t>`71.6</t>
  </si>
  <si>
    <t>`72.0</t>
  </si>
  <si>
    <t>`39.2</t>
  </si>
  <si>
    <t>`67.8</t>
  </si>
  <si>
    <t>`65.1</t>
  </si>
  <si>
    <t>``80.7</t>
  </si>
  <si>
    <t>``73.4</t>
  </si>
  <si>
    <t>``82.3</t>
  </si>
  <si>
    <t>`45.5</t>
  </si>
  <si>
    <t>`73.6</t>
  </si>
  <si>
    <t xml:space="preserve">(a) Consumed at least a full serve of alcohol in the previous 12 months. </t>
  </si>
  <si>
    <t>16.0#</t>
  </si>
  <si>
    <t>42.0#</t>
  </si>
  <si>
    <t>*4.5</t>
  </si>
  <si>
    <t>Any Incident</t>
  </si>
  <si>
    <t>Put in fear</t>
  </si>
  <si>
    <t>Physical abuse</t>
  </si>
  <si>
    <t>Verbal abuse</t>
  </si>
  <si>
    <t>Age groups (years)</t>
  </si>
  <si>
    <t>*5.9</t>
  </si>
  <si>
    <t>*4.8</t>
  </si>
  <si>
    <t>*4.2</t>
  </si>
  <si>
    <t>91.3#</t>
  </si>
  <si>
    <t>*4.6#</t>
  </si>
  <si>
    <t>*5.3</t>
  </si>
  <si>
    <t>89.2#</t>
  </si>
  <si>
    <t>25.6#</t>
  </si>
  <si>
    <t>21.3#</t>
  </si>
  <si>
    <t>76.7#</t>
  </si>
  <si>
    <t>61.7#</t>
  </si>
  <si>
    <t>**1.7</t>
  </si>
  <si>
    <t>**2.7</t>
  </si>
  <si>
    <t>6.6#</t>
  </si>
  <si>
    <t>3.2#</t>
  </si>
  <si>
    <t>94.1#</t>
  </si>
  <si>
    <t>Not sure/Other</t>
  </si>
  <si>
    <t>Homosexual/Bisexual</t>
  </si>
  <si>
    <t>Heterosexual</t>
  </si>
  <si>
    <t>8.4#</t>
  </si>
  <si>
    <t>11.7#</t>
  </si>
  <si>
    <t>1.7#</t>
  </si>
  <si>
    <t>24.6#</t>
  </si>
  <si>
    <t>11.2#</t>
  </si>
  <si>
    <t>Illicit drugs (excluding pharmaceuticals)</t>
  </si>
  <si>
    <t>Marijuana/cannabis</t>
  </si>
  <si>
    <r>
      <t>Ecstasy</t>
    </r>
    <r>
      <rPr>
        <vertAlign val="superscript"/>
        <sz val="8"/>
        <color indexed="8"/>
        <rFont val="Arial"/>
        <family val="2"/>
      </rPr>
      <t>(b)</t>
    </r>
  </si>
  <si>
    <r>
      <t>Meth/amphetamine</t>
    </r>
    <r>
      <rPr>
        <vertAlign val="superscript"/>
        <sz val="8"/>
        <color indexed="8"/>
        <rFont val="Arial"/>
        <family val="2"/>
      </rPr>
      <t>(c)</t>
    </r>
  </si>
  <si>
    <t>Hallucinogens</t>
  </si>
  <si>
    <t>20.4#</t>
  </si>
  <si>
    <t>Inhalants</t>
  </si>
  <si>
    <t>Ketamine</t>
  </si>
  <si>
    <t>GHB</t>
  </si>
  <si>
    <t>Injected drugs</t>
  </si>
  <si>
    <r>
      <t>Any illicit</t>
    </r>
    <r>
      <rPr>
        <vertAlign val="superscript"/>
        <sz val="8"/>
        <color indexed="8"/>
        <rFont val="Arial"/>
        <family val="2"/>
      </rPr>
      <t>(d)</t>
    </r>
    <r>
      <rPr>
        <sz val="8"/>
        <color indexed="8"/>
        <rFont val="Arial"/>
        <family val="2"/>
      </rPr>
      <t>excluding pharmaceuticals</t>
    </r>
  </si>
  <si>
    <t>Misuse of pharmaceuticals</t>
  </si>
  <si>
    <t>Pain-killers/analgesics/opioids</t>
  </si>
  <si>
    <r>
      <t>Tranquillisers/sleeping pills</t>
    </r>
    <r>
      <rPr>
        <vertAlign val="superscript"/>
        <sz val="8"/>
        <color indexed="8"/>
        <rFont val="Arial"/>
        <family val="2"/>
      </rPr>
      <t>(c)</t>
    </r>
  </si>
  <si>
    <r>
      <t>Steroids</t>
    </r>
    <r>
      <rPr>
        <vertAlign val="superscript"/>
        <sz val="8"/>
        <color indexed="8"/>
        <rFont val="Arial"/>
        <family val="2"/>
      </rPr>
      <t>(c)</t>
    </r>
  </si>
  <si>
    <t>`26.0</t>
  </si>
  <si>
    <t>``30.2#</t>
  </si>
  <si>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(e)</t>
    </r>
  </si>
  <si>
    <t>`24.8</t>
  </si>
  <si>
    <t>`23.8</t>
  </si>
  <si>
    <r>
      <t>Misuse of pharmaceuticals</t>
    </r>
    <r>
      <rPr>
        <vertAlign val="superscript"/>
        <sz val="8"/>
        <color indexed="8"/>
        <rFont val="Arial"/>
        <family val="2"/>
      </rPr>
      <t>(c)(f)</t>
    </r>
  </si>
  <si>
    <t>Illicit use of any drug</t>
  </si>
  <si>
    <r>
      <t>Any illicit</t>
    </r>
    <r>
      <rPr>
        <vertAlign val="superscript"/>
        <sz val="8"/>
        <color indexed="8"/>
        <rFont val="Arial"/>
        <family val="2"/>
      </rPr>
      <t>(g)</t>
    </r>
  </si>
  <si>
    <t>19.7#</t>
  </si>
  <si>
    <t>` The margin or error (width of a 95% confidence interval) was between 1.5 and 2.5 years and should be used with caution.</t>
  </si>
  <si>
    <t>`` The margin or error (width of a 95% confidence interval) was between 2.5 and 3 years, meaning that it is unsuitable for most uses.</t>
  </si>
  <si>
    <t>(a) Age first tried/used drug.</t>
  </si>
  <si>
    <t>(b) Included 'designer drugs' before 2004.</t>
  </si>
  <si>
    <t>(c) For non-medical purposes.</t>
  </si>
  <si>
    <t>(d) Illicit use of at least 1 of 12 classes of drugs (excluding pharmaceuticals) in the previous 12 months in 2016. The number and type of illicit drugs used has changed over time.</t>
  </si>
  <si>
    <t>(e) Did not include buprenorphine before 2007.</t>
  </si>
  <si>
    <t>(f) Prior to 2016, this referred to age pain-killers/analgesics were first used. In 2016 this refers to age at which pain-killers/analgesics and opioids were first used.</t>
  </si>
  <si>
    <t>(g) Illicit use of at least 1 of 16 classes of drugs in 2016. The number and type of illicit drugs used has changed over time.</t>
  </si>
  <si>
    <r>
      <rPr>
        <i/>
        <sz val="7"/>
        <color indexed="8"/>
        <rFont val="Arial"/>
        <family val="2"/>
      </rPr>
      <t xml:space="preserve">Note: </t>
    </r>
    <r>
      <rPr>
        <sz val="7"/>
        <color indexed="8"/>
        <rFont val="Arial"/>
        <family val="2"/>
      </rPr>
      <t>In 2016, pain-killer/analgesics and opioids sections were combined into one section and references and questions about use of non-opioid over-the-counter (OTC) drugs such as paracetamol and aspirin were removed.</t>
    </r>
  </si>
  <si>
    <t>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</si>
  <si>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PIEDs</t>
  </si>
  <si>
    <t>All</t>
  </si>
  <si>
    <t>Number</t>
  </si>
  <si>
    <t>Daily smoker</t>
  </si>
  <si>
    <t>Weekly and irregular smoker</t>
  </si>
  <si>
    <t>Per cent</t>
  </si>
  <si>
    <t xml:space="preserve">Notes: </t>
  </si>
  <si>
    <t>1. Totals include unknowns</t>
  </si>
  <si>
    <t>2. Numbers represent the number in this data collection, not the whole prison population.</t>
  </si>
  <si>
    <t>High risk of alcohol-related harm</t>
  </si>
  <si>
    <t>Low risk of alcohol-related harm</t>
  </si>
  <si>
    <t>Does not drink</t>
  </si>
  <si>
    <t>Meth/amphetamines</t>
  </si>
  <si>
    <t>Any illicit</t>
  </si>
  <si>
    <t>Ecstasy/MDMA</t>
  </si>
  <si>
    <t>Tranquillisers/sleeping pills</t>
  </si>
  <si>
    <t>Pain-killers/analgesics</t>
  </si>
  <si>
    <t>NDSHS</t>
  </si>
  <si>
    <t>1.0#</t>
  </si>
  <si>
    <t>*&lt;0.1</t>
  </si>
  <si>
    <t>(a) Used in the previous 12 months.</t>
  </si>
  <si>
    <t>In 2013, a new question was added to the survey and captured the types of prescription and over-the-counter analgesics used allowing the 2013 data to be reanalysed including and excluding non-opioid over-the-counter drugs such as paracetamol and aspirin.</t>
  </si>
  <si>
    <t>In 2016, pain-killer/analgesics and opioids sections were combined into one section and references and questions about use of non-opioid over-the-counter (OTC) drugs such as paracetamol and aspirin were removed.</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</si>
  <si>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</si>
  <si>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</si>
  <si>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t>Methamphetamine</t>
  </si>
  <si>
    <t>1. Excludes New South Wales as they did not provide data for this item</t>
  </si>
  <si>
    <t>2016–17</t>
  </si>
  <si>
    <t>Number of clients</t>
  </si>
  <si>
    <t>Proportion of all clients</t>
  </si>
  <si>
    <t>Rate (per 10,000 population)</t>
  </si>
  <si>
    <t>Housing situation at the beginning of first support period (proportion of all clients)</t>
  </si>
  <si>
    <t>Homeless</t>
  </si>
  <si>
    <t>At risk of homelessness</t>
  </si>
  <si>
    <t>Length of support (median number of days)</t>
  </si>
  <si>
    <t>Average number of support periods per client</t>
  </si>
  <si>
    <t>Proportion receiving accommodation</t>
  </si>
  <si>
    <t>Median number of nights accommodated</t>
  </si>
  <si>
    <t>Proportion of a client group with a case management plan</t>
  </si>
  <si>
    <t>Achievement of all case management goals (per cent)</t>
  </si>
  <si>
    <t>1. Rates are crude rates based on the Australian estimated resident population (ERP) at 30 June of the reference year. Minor adjustments in rates may occur between publications reflecting revision of the estimated resident population by the Australian Bureau of Statistics.</t>
  </si>
  <si>
    <t>2. The denominator for the proportion achieving all case management goals is the number of client groups with a case management plan. Denominator values for proportions are provided in the relevant national supplementary table.</t>
  </si>
  <si>
    <r>
      <t>Source:</t>
    </r>
    <r>
      <rPr>
        <sz val="7"/>
        <color theme="1"/>
        <rFont val="Arial"/>
        <family val="2"/>
      </rPr>
      <t xml:space="preserve"> Specialist Homelessness Services Collection 2012–13 to 2016–17.</t>
    </r>
  </si>
  <si>
    <t>Age (years)</t>
  </si>
  <si>
    <t>All clients</t>
  </si>
  <si>
    <t>10–14</t>
  </si>
  <si>
    <t>Group</t>
  </si>
  <si>
    <t>Service and assistance type</t>
  </si>
  <si>
    <t>Need
identified</t>
  </si>
  <si>
    <t>Need identified
as % of clients</t>
  </si>
  <si>
    <t>Provided</t>
  </si>
  <si>
    <t>Provided as % of
need identified</t>
  </si>
  <si>
    <t>Referred
only</t>
  </si>
  <si>
    <t>Not provided
or referred</t>
  </si>
  <si>
    <t>Accommodation
provision</t>
  </si>
  <si>
    <t>Short term or emergency accommodation</t>
  </si>
  <si>
    <t>Medium term/transitional housing</t>
  </si>
  <si>
    <t>Long term housing</t>
  </si>
  <si>
    <t>Assistance to sustain
housing tenure</t>
  </si>
  <si>
    <t>Assistance to sustain tenancy or prevent tenancy
failure or eviction</t>
  </si>
  <si>
    <t>Assistance to prevent foreclosures or for mortgage
arrears</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</si>
  <si>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</si>
  <si>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</si>
  <si>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</si>
  <si>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</si>
  <si>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</si>
  <si>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</si>
  <si>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</si>
  <si>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</si>
  <si>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</si>
  <si>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</si>
  <si>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</si>
  <si>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</si>
  <si>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</si>
  <si>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</si>
  <si>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</si>
  <si>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</si>
  <si>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</si>
  <si>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</si>
  <si>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</si>
  <si>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Immigration/cultural
services</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</si>
  <si>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</si>
  <si>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</si>
  <si>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</si>
  <si>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</si>
  <si>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</si>
  <si>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</si>
  <si>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</si>
  <si>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</si>
  <si>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</si>
  <si>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Assertive outreach</t>
  </si>
  <si>
    <t>Assistance to obtain/maintain government
allowance</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</si>
  <si>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</si>
  <si>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</si>
  <si>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</si>
  <si>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</si>
  <si>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</si>
  <si>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</si>
  <si>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</si>
  <si>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</si>
  <si>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</si>
  <si>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Assistance with challenging social/behavioural
problems</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</si>
  <si>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</si>
  <si>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</si>
  <si>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</si>
  <si>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</si>
  <si>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</si>
  <si>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</si>
  <si>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</si>
  <si>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</si>
  <si>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</si>
  <si>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</si>
  <si>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</si>
  <si>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</si>
  <si>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</si>
  <si>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</si>
  <si>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</si>
  <si>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Housing situation at end of support</t>
  </si>
  <si>
    <t>Housing situation at
beginning of support</t>
  </si>
  <si>
    <t>No shelter
or
improvised
inadequate
dwelling</t>
  </si>
  <si>
    <t>Short term
temporary
accommodation</t>
  </si>
  <si>
    <t>House, townhouse or
flat - couch surfer or
with no tenure</t>
  </si>
  <si>
    <t>Public or
community
housing - renter
or rent free</t>
  </si>
  <si>
    <t>Private or other
housing - renter,
rent free or owner</t>
  </si>
  <si>
    <t>Institutional
settings</t>
  </si>
  <si>
    <t>Not
stated
other</t>
  </si>
  <si>
    <t>Total
clients</t>
  </si>
  <si>
    <t>Per
cent of
clients</t>
  </si>
  <si>
    <t>No shelter or
improvised/inadequate
dwelling</t>
  </si>
  <si>
    <t>Short term temporary
accommodation</t>
  </si>
  <si>
    <t>House, townhouse or flat -
couch surfer or with no
tenure</t>
  </si>
  <si>
    <t>Public or community
housing - renter or rent
free</t>
  </si>
  <si>
    <t>Private or other housing -
renter, rent free or owner</t>
  </si>
  <si>
    <t>Institutional settings</t>
  </si>
  <si>
    <t>Not stated/other</t>
  </si>
  <si>
    <t>Total clients</t>
  </si>
  <si>
    <t>Per cent of clients</t>
  </si>
  <si>
    <t>Characteristics</t>
  </si>
  <si>
    <t>Matched</t>
  </si>
  <si>
    <t>SHS-only</t>
  </si>
  <si>
    <t>AODT-only</t>
  </si>
  <si>
    <t>AOD Treatment and SHS support statistics</t>
  </si>
  <si>
    <t>Average AOD treatment episodes per client</t>
  </si>
  <si>
    <t xml:space="preserve">. . </t>
  </si>
  <si>
    <t>Average AOD duration of treatment per client (days)</t>
  </si>
  <si>
    <t>Average SHS support periods per client</t>
  </si>
  <si>
    <t>Average (median) length of SHS support (days)</t>
  </si>
  <si>
    <t>132.2 (57)</t>
  </si>
  <si>
    <t>98.4 (30)</t>
  </si>
  <si>
    <t>Average nights SHS accommodation (median)</t>
  </si>
  <si>
    <t>91.6 (34)</t>
  </si>
  <si>
    <t>108.3 (38)</t>
  </si>
  <si>
    <t>Principle drug of concern (per cent)</t>
  </si>
  <si>
    <t>Pharmaceuticals</t>
  </si>
  <si>
    <t>Other Drug</t>
  </si>
  <si>
    <t>Multiple PDOCs</t>
  </si>
  <si>
    <t>Average No. PDOCs</t>
  </si>
  <si>
    <t>AOD Treatment completed (per cent)</t>
  </si>
  <si>
    <t>Expected</t>
  </si>
  <si>
    <t>Not expected</t>
  </si>
  <si>
    <r>
      <t>Housing situation at the start of support (per cent)</t>
    </r>
    <r>
      <rPr>
        <b/>
        <vertAlign val="superscript"/>
        <sz val="8"/>
        <color indexed="8"/>
        <rFont val="Arial"/>
        <family val="2"/>
      </rPr>
      <t>3</t>
    </r>
  </si>
  <si>
    <t xml:space="preserve">At risk of homelessness </t>
  </si>
  <si>
    <r>
      <t>Housing situation at the end of support (per cent)</t>
    </r>
    <r>
      <rPr>
        <b/>
        <vertAlign val="superscript"/>
        <sz val="8"/>
        <color indexed="8"/>
        <rFont val="Arial"/>
        <family val="2"/>
      </rPr>
      <t xml:space="preserve">3 </t>
    </r>
  </si>
  <si>
    <t>At risk</t>
  </si>
  <si>
    <t>1. . . Not applicable</t>
  </si>
  <si>
    <t>2. Data are unweighted.</t>
  </si>
  <si>
    <t xml:space="preserve">3. Housing situation at the start and end of support includes only clients with closed support at the end of the study period. </t>
  </si>
  <si>
    <t>% Accommodation</t>
  </si>
  <si>
    <t>n=910</t>
  </si>
  <si>
    <t>N=951</t>
  </si>
  <si>
    <t>N=929</t>
  </si>
  <si>
    <t>N=970</t>
  </si>
  <si>
    <t>N=948</t>
  </si>
  <si>
    <t>N=943</t>
  </si>
  <si>
    <t>N=914</t>
  </si>
  <si>
    <t>N=909</t>
  </si>
  <si>
    <t>N=881</t>
  </si>
  <si>
    <t>N=902</t>
  </si>
  <si>
    <t>N=868</t>
  </si>
  <si>
    <t>N=924</t>
  </si>
  <si>
    <t>N=887</t>
  </si>
  <si>
    <t>N=898</t>
  </si>
  <si>
    <t>N=888</t>
  </si>
  <si>
    <t>N=877</t>
  </si>
  <si>
    <t>Own home (inc. renting)</t>
  </si>
  <si>
    <t>Parents’/family home</t>
  </si>
  <si>
    <t>Boarding house/hostel</t>
  </si>
  <si>
    <t>Shelter/refuge</t>
  </si>
  <si>
    <t>–</t>
  </si>
  <si>
    <t>No fixed address</t>
  </si>
  <si>
    <t>% Homeless</t>
  </si>
  <si>
    <t>National</t>
  </si>
  <si>
    <t>VIC</t>
  </si>
  <si>
    <t>TAS</t>
  </si>
  <si>
    <t>QLD</t>
  </si>
  <si>
    <t>n=898</t>
  </si>
  <si>
    <t>n=877</t>
  </si>
  <si>
    <t>n=150</t>
  </si>
  <si>
    <t>n=100</t>
  </si>
  <si>
    <t>n=175</t>
  </si>
  <si>
    <t>n=99</t>
  </si>
  <si>
    <t>n=101</t>
  </si>
  <si>
    <t>n=71</t>
  </si>
  <si>
    <t>n=90</t>
  </si>
  <si>
    <t>n=91</t>
  </si>
  <si>
    <t>% lifetime homelessness history</t>
  </si>
  <si>
    <r>
      <t>% length of time since last homelessness episode</t>
    </r>
    <r>
      <rPr>
        <b/>
        <vertAlign val="superscript"/>
        <sz val="8"/>
        <color theme="1"/>
        <rFont val="Arial"/>
        <family val="2"/>
      </rPr>
      <t xml:space="preserve">(a) </t>
    </r>
  </si>
  <si>
    <t>(n=631)</t>
  </si>
  <si>
    <t>(N=688)</t>
  </si>
  <si>
    <t>(n=131)</t>
  </si>
  <si>
    <t>(n=72)</t>
  </si>
  <si>
    <t>(n=150)</t>
  </si>
  <si>
    <t>(n=67)</t>
  </si>
  <si>
    <t>(n=80)</t>
  </si>
  <si>
    <t>(n=35)</t>
  </si>
  <si>
    <t>(n=71)</t>
  </si>
  <si>
    <t>(n=82)</t>
  </si>
  <si>
    <t>Currently homeless</t>
  </si>
  <si>
    <t>In the past six months</t>
  </si>
  <si>
    <t>7-12 months</t>
  </si>
  <si>
    <t>1-2 years</t>
  </si>
  <si>
    <t>2-5 years</t>
  </si>
  <si>
    <t>More than 5 years</t>
  </si>
  <si>
    <r>
      <t>%Total duration of homelessness over lifetime</t>
    </r>
    <r>
      <rPr>
        <b/>
        <vertAlign val="superscript"/>
        <sz val="8"/>
        <color theme="1"/>
        <rFont val="Arial"/>
        <family val="2"/>
      </rPr>
      <t xml:space="preserve">(a) </t>
    </r>
  </si>
  <si>
    <t>(n=634)</t>
  </si>
  <si>
    <t>(n=677)</t>
  </si>
  <si>
    <t>(n=149)</t>
  </si>
  <si>
    <t>(n=78)</t>
  </si>
  <si>
    <t>(n=34)</t>
  </si>
  <si>
    <t>(n=66)</t>
  </si>
  <si>
    <t>(n=81)</t>
  </si>
  <si>
    <t>Less than 6 months</t>
  </si>
  <si>
    <t>6-11 months</t>
  </si>
  <si>
    <t>3-5 years</t>
  </si>
  <si>
    <t>6-10 years</t>
  </si>
  <si>
    <t>More than 10 years</t>
  </si>
  <si>
    <t>(a) Among IDRS participants with a history of homelessness and commented</t>
  </si>
  <si>
    <t>Number of episodes</t>
  </si>
  <si>
    <t>Episodes per client</t>
  </si>
  <si>
    <t>Rate of episodes (per 100,000 population)</t>
  </si>
  <si>
    <t>—</t>
  </si>
  <si>
    <t>Rate of clients (per 100,000 population)</t>
  </si>
  <si>
    <t xml:space="preserve">Total </t>
  </si>
  <si>
    <t>Not reported</t>
  </si>
  <si>
    <t>Subtotal</t>
  </si>
  <si>
    <t>Buprenorphine-naloxone</t>
  </si>
  <si>
    <t>Total (all pharmacotherapy drugs)</t>
  </si>
  <si>
    <t>Number of clients (per 10,000 people)</t>
  </si>
  <si>
    <t xml:space="preserve"> </t>
  </si>
  <si>
    <t>Vic.</t>
  </si>
  <si>
    <t>Tas.</t>
  </si>
  <si>
    <t xml:space="preserve">2001 NHMRC guidelines </t>
  </si>
  <si>
    <t xml:space="preserve">2009 NHMRC guidelines </t>
  </si>
  <si>
    <r>
      <t>ACT</t>
    </r>
    <r>
      <rPr>
        <b/>
        <vertAlign val="superscript"/>
        <sz val="8"/>
        <color indexed="8"/>
        <rFont val="Arial"/>
        <family val="2"/>
      </rPr>
      <t>(a)</t>
    </r>
  </si>
  <si>
    <t>*1.8#</t>
  </si>
  <si>
    <t>*6.9</t>
  </si>
  <si>
    <t>**0.9#</t>
  </si>
  <si>
    <t>*6.4</t>
  </si>
  <si>
    <t>**3.0</t>
  </si>
  <si>
    <t>*4.9</t>
  </si>
  <si>
    <t>**4.2</t>
  </si>
  <si>
    <t>*9.7</t>
  </si>
  <si>
    <t>**4.9</t>
  </si>
  <si>
    <t>**3.6</t>
  </si>
  <si>
    <t>*6.7</t>
  </si>
  <si>
    <t>*15.0</t>
  </si>
  <si>
    <t>**4.8</t>
  </si>
  <si>
    <t>9.2#</t>
  </si>
  <si>
    <t>*12.0</t>
  </si>
  <si>
    <t>*9.1</t>
  </si>
  <si>
    <t>15.2#</t>
  </si>
  <si>
    <t>*13.8</t>
  </si>
  <si>
    <t>*12.5</t>
  </si>
  <si>
    <t>*10.8</t>
  </si>
  <si>
    <t>**0.8#</t>
  </si>
  <si>
    <t>**6.6</t>
  </si>
  <si>
    <t>**1.9</t>
  </si>
  <si>
    <t>**4.4</t>
  </si>
  <si>
    <t>**2.1</t>
  </si>
  <si>
    <t>**3.7</t>
  </si>
  <si>
    <t>**6.2</t>
  </si>
  <si>
    <t>*1.5#</t>
  </si>
  <si>
    <t>*6.4#</t>
  </si>
  <si>
    <t>*8.4</t>
  </si>
  <si>
    <t>*22.9</t>
  </si>
  <si>
    <t>*21.0</t>
  </si>
  <si>
    <t>*16.4</t>
  </si>
  <si>
    <t>*10.1</t>
  </si>
  <si>
    <t>*15.7</t>
  </si>
  <si>
    <t>*8.7</t>
  </si>
  <si>
    <t>*11.0</t>
  </si>
  <si>
    <t>*11.1</t>
  </si>
  <si>
    <t>*10.5</t>
  </si>
  <si>
    <t>*10.6</t>
  </si>
  <si>
    <t>*8.9</t>
  </si>
  <si>
    <t>*7.5</t>
  </si>
  <si>
    <t>*7.7</t>
  </si>
  <si>
    <t>*9.0</t>
  </si>
  <si>
    <t>*15.1</t>
  </si>
  <si>
    <t>*10.4</t>
  </si>
  <si>
    <t>*5.1</t>
  </si>
  <si>
    <t>*8.3</t>
  </si>
  <si>
    <t>**6.3</t>
  </si>
  <si>
    <t>*6.6</t>
  </si>
  <si>
    <t>(a) Caution should be exercised when interpreting results for people aged 12–17 years in the Australian Capital Territory due to small sample sizes.</t>
  </si>
  <si>
    <t>18.4#</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</si>
  <si>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</si>
  <si>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26.2#</t>
  </si>
  <si>
    <t>*5.5</t>
  </si>
  <si>
    <t>*7.8</t>
  </si>
  <si>
    <t>*12.1</t>
  </si>
  <si>
    <t>*4.6</t>
  </si>
  <si>
    <t>*10.7</t>
  </si>
  <si>
    <t>**11.2</t>
  </si>
  <si>
    <t>*12.2</t>
  </si>
  <si>
    <t>*17.9</t>
  </si>
  <si>
    <t>*12.4#</t>
  </si>
  <si>
    <t>15.0#</t>
  </si>
  <si>
    <t>**1.4</t>
  </si>
  <si>
    <t>**4.6</t>
  </si>
  <si>
    <t>**2.6</t>
  </si>
  <si>
    <t>**2.9</t>
  </si>
  <si>
    <t>**2.8</t>
  </si>
  <si>
    <t>*28.8</t>
  </si>
  <si>
    <t>*11.6#</t>
  </si>
  <si>
    <t>*9.3</t>
  </si>
  <si>
    <t>*10.9</t>
  </si>
  <si>
    <t>*4.2#</t>
  </si>
  <si>
    <t>*5.2#</t>
  </si>
  <si>
    <t>**9.8</t>
  </si>
  <si>
    <t>*15.9</t>
  </si>
  <si>
    <t>13.9#</t>
  </si>
  <si>
    <t>(a) On average, had more than 2 standard drinks per day.</t>
  </si>
  <si>
    <t>*8.7#</t>
  </si>
  <si>
    <t>*20.0</t>
  </si>
  <si>
    <t>*24.6</t>
  </si>
  <si>
    <t>32.9#</t>
  </si>
  <si>
    <t>19.2#</t>
  </si>
  <si>
    <t>33.1#</t>
  </si>
  <si>
    <t>13.4#</t>
  </si>
  <si>
    <t>27.0#</t>
  </si>
  <si>
    <t>22.6#</t>
  </si>
  <si>
    <t>28.5#</t>
  </si>
  <si>
    <t>23.5#</t>
  </si>
  <si>
    <t>*4.7#</t>
  </si>
  <si>
    <t>*12.3</t>
  </si>
  <si>
    <t>**1.4#</t>
  </si>
  <si>
    <t>*13.4</t>
  </si>
  <si>
    <t>*6.8</t>
  </si>
  <si>
    <t>**7.9</t>
  </si>
  <si>
    <t>**3.8</t>
  </si>
  <si>
    <t>*21.6</t>
  </si>
  <si>
    <t>*12.4</t>
  </si>
  <si>
    <t>*12.8</t>
  </si>
  <si>
    <t>39.0#</t>
  </si>
  <si>
    <t>22.9#</t>
  </si>
  <si>
    <t>*8.2</t>
  </si>
  <si>
    <t>*7.5#</t>
  </si>
  <si>
    <t>*7.1</t>
  </si>
  <si>
    <t>**3.2</t>
  </si>
  <si>
    <t>**5.6</t>
  </si>
  <si>
    <t>**9.2</t>
  </si>
  <si>
    <t>(a) Had more than 4 standard drinks on one occasion at least once a month.</t>
  </si>
  <si>
    <t>*22.5</t>
  </si>
  <si>
    <t>*18.6</t>
  </si>
  <si>
    <t>*11.4</t>
  </si>
  <si>
    <t>*24.7</t>
  </si>
  <si>
    <t>*22.3</t>
  </si>
  <si>
    <t>*14.3</t>
  </si>
  <si>
    <t>*16.7</t>
  </si>
  <si>
    <t>*25.6</t>
  </si>
  <si>
    <t>*12.9</t>
  </si>
  <si>
    <t>*7.3</t>
  </si>
  <si>
    <t>*9.5</t>
  </si>
  <si>
    <t>10.1#</t>
  </si>
  <si>
    <t>*5.6</t>
  </si>
  <si>
    <t>*7.9</t>
  </si>
  <si>
    <t>*14.2</t>
  </si>
  <si>
    <t>*15.3</t>
  </si>
  <si>
    <t>*8.5</t>
  </si>
  <si>
    <t>*17.3</t>
  </si>
  <si>
    <t>**6.4</t>
  </si>
  <si>
    <t>*12.7</t>
  </si>
  <si>
    <t>*13.0</t>
  </si>
  <si>
    <t>*8.1</t>
  </si>
  <si>
    <t>**16.4</t>
  </si>
  <si>
    <t>*21.9</t>
  </si>
  <si>
    <t>17.3#</t>
  </si>
  <si>
    <t>*10.0</t>
  </si>
  <si>
    <t>*6.5</t>
  </si>
  <si>
    <t>*6.3</t>
  </si>
  <si>
    <t>*6.1</t>
  </si>
  <si>
    <t>**3.1</t>
  </si>
  <si>
    <t>*5.0</t>
  </si>
  <si>
    <t>**8.5</t>
  </si>
  <si>
    <t>*9.6</t>
  </si>
  <si>
    <t>**6.0</t>
  </si>
  <si>
    <t>**11.0</t>
  </si>
  <si>
    <t>**11.3</t>
  </si>
  <si>
    <t>(a) Used at least 1 of 16 illicit drugs in 2016 - the number and type of illicit drug used varied between 2010 and 2016.</t>
  </si>
  <si>
    <t>Illicit drug use in previous 12 months</t>
  </si>
  <si>
    <t>No illicit drug use in previous 12 months</t>
  </si>
  <si>
    <t>2.Totals include unknowns</t>
  </si>
  <si>
    <t>3. Numbers represent the number in this data collection, not the whole prison population.</t>
  </si>
  <si>
    <t>Young people (Under 25)</t>
  </si>
  <si>
    <t>18 - 24 years</t>
  </si>
  <si>
    <r>
      <t>National</t>
    </r>
    <r>
      <rPr>
        <b/>
        <vertAlign val="superscript"/>
        <sz val="8"/>
        <color rgb="FF000000"/>
        <rFont val="Arial"/>
        <family val="2"/>
      </rPr>
      <t>(a)</t>
    </r>
  </si>
  <si>
    <t>                             Clients (number)</t>
  </si>
  <si>
    <t>                             Support periods (number)</t>
  </si>
  <si>
    <t>                             Clients (per cent)</t>
  </si>
  <si>
    <t>                             Support periods (per cent)</t>
  </si>
  <si>
    <r>
      <t>                             Clients (per 10,000 ERP)</t>
    </r>
    <r>
      <rPr>
        <b/>
        <vertAlign val="superscript"/>
        <sz val="8"/>
        <color rgb="FF000000"/>
        <rFont val="Arial"/>
        <family val="2"/>
      </rPr>
      <t>(b)</t>
    </r>
  </si>
  <si>
    <t>(a)  Clients may access services in more than one state or territory. Therefore the total will be less than the sum of jurisdictions.</t>
  </si>
  <si>
    <t>(b)  Rates are crude rates based on the Australian estimated resident population at 30 June of the reference year, as detailed in the online technical information.</t>
  </si>
  <si>
    <r>
      <t>Note:</t>
    </r>
    <r>
      <rPr>
        <sz val="7"/>
        <color rgb="FF000000"/>
        <rFont val="Arial"/>
        <family val="2"/>
      </rPr>
      <t>   For state/territory-specific data quality issues, refer to the Explanatory Notes.</t>
    </r>
  </si>
  <si>
    <r>
      <t>Source:</t>
    </r>
    <r>
      <rPr>
        <sz val="7"/>
        <color indexed="8"/>
        <rFont val="Arial"/>
        <family val="2"/>
      </rPr>
      <t> AIHW 2017e</t>
    </r>
  </si>
  <si>
    <t>Own drug use</t>
  </si>
  <si>
    <t>Other's drug use</t>
  </si>
  <si>
    <t>New Zealand</t>
  </si>
  <si>
    <t>United Kingdom</t>
  </si>
  <si>
    <t>Germany</t>
  </si>
  <si>
    <t>Ireland</t>
  </si>
  <si>
    <t>USA</t>
  </si>
  <si>
    <t>Vietnam</t>
  </si>
  <si>
    <t>Philippines</t>
  </si>
  <si>
    <t>India</t>
  </si>
  <si>
    <t>South Africa</t>
  </si>
  <si>
    <t>Sudan</t>
  </si>
  <si>
    <t>All other countries</t>
  </si>
  <si>
    <t>Australian Indigenous languages</t>
  </si>
  <si>
    <t>Italian</t>
  </si>
  <si>
    <t>French</t>
  </si>
  <si>
    <t>Spanish</t>
  </si>
  <si>
    <t>Polish</t>
  </si>
  <si>
    <t>African</t>
  </si>
  <si>
    <t>Turkish</t>
  </si>
  <si>
    <t>Iranic</t>
  </si>
  <si>
    <t>Arabic</t>
  </si>
  <si>
    <t>Chinese</t>
  </si>
  <si>
    <t>Vietnamese</t>
  </si>
  <si>
    <t>All other languages</t>
  </si>
  <si>
    <t>Oxycodone</t>
  </si>
  <si>
    <t>Counselling</t>
  </si>
  <si>
    <t>Withdrawal management</t>
  </si>
  <si>
    <t>Assessment only</t>
  </si>
  <si>
    <t>Support and case management only</t>
  </si>
  <si>
    <t>Rehabilitation</t>
  </si>
  <si>
    <t>Pharmacotherapy</t>
  </si>
  <si>
    <t>Information and education only</t>
  </si>
  <si>
    <t>Self/family</t>
  </si>
  <si>
    <t>Health service</t>
  </si>
  <si>
    <t>Corrections</t>
  </si>
  <si>
    <t>Diversion</t>
  </si>
  <si>
    <t>**1.3</t>
  </si>
  <si>
    <t>(a) Used in the previous 12 months for non medical purposes.</t>
  </si>
  <si>
    <t>*0.2</t>
  </si>
  <si>
    <t>Source</t>
  </si>
  <si>
    <t>Chemist</t>
  </si>
  <si>
    <t>Needle and syringe program</t>
  </si>
  <si>
    <t>Friends</t>
  </si>
  <si>
    <t>*21.2</t>
  </si>
  <si>
    <t>*19.6</t>
  </si>
  <si>
    <t>Hospital or doctor</t>
  </si>
  <si>
    <t>*14.9</t>
  </si>
  <si>
    <t>*16.6</t>
  </si>
  <si>
    <t>*18.8</t>
  </si>
  <si>
    <t>Vending machine</t>
  </si>
  <si>
    <t>*15.6</t>
  </si>
  <si>
    <t>1. Base is users of injecting drug in the previous 12 months.</t>
  </si>
  <si>
    <t>2. Respondents could select more than one response.</t>
  </si>
  <si>
    <t>No surveyed</t>
  </si>
  <si>
    <t>N=2391</t>
  </si>
  <si>
    <t>N=2407</t>
  </si>
  <si>
    <t>N=2378</t>
  </si>
  <si>
    <t>N=2304</t>
  </si>
  <si>
    <t>N=2210</t>
  </si>
  <si>
    <t>Drug last injected (%)</t>
  </si>
  <si>
    <t>Pharmaceutical opioids</t>
  </si>
  <si>
    <t>Buprenorphine/naloxone</t>
  </si>
  <si>
    <t>More than one</t>
  </si>
  <si>
    <t>&lt;1</t>
  </si>
  <si>
    <t>Speed</t>
  </si>
  <si>
    <t>Base</t>
  </si>
  <si>
    <t>Crystal</t>
  </si>
  <si>
    <t>Other drugs</t>
  </si>
  <si>
    <t>33*</t>
  </si>
  <si>
    <t>1*</t>
  </si>
  <si>
    <t>Methamphetamine^</t>
  </si>
  <si>
    <t>^Includes speed, base and crystal</t>
  </si>
  <si>
    <t>* Significant differences between 2016 and 2017 (p&lt;0.05)</t>
  </si>
  <si>
    <t>Borrowed</t>
  </si>
  <si>
    <t>Lent</t>
  </si>
  <si>
    <t>Shared equipment</t>
  </si>
  <si>
    <t>Re-used needle*</t>
  </si>
  <si>
    <t>*Data collection started in 2008</t>
  </si>
  <si>
    <t>% Any injection related problem</t>
  </si>
  <si>
    <t>% Problem</t>
  </si>
  <si>
    <t>Scarring/bruising</t>
  </si>
  <si>
    <t>Difficult injecting</t>
  </si>
  <si>
    <t>Dirty hit</t>
  </si>
  <si>
    <t>Infection/abscess</t>
  </si>
  <si>
    <t>Thrombosis</t>
  </si>
  <si>
    <t>Overdose</t>
  </si>
  <si>
    <t>Survey year</t>
  </si>
  <si>
    <t>No tested</t>
  </si>
  <si>
    <t>% with HIV</t>
  </si>
  <si>
    <t>% with HCV</t>
  </si>
  <si>
    <t>People who inject drugs</t>
  </si>
  <si>
    <r>
      <t>Recent user</t>
    </r>
    <r>
      <rPr>
        <b/>
        <vertAlign val="superscript"/>
        <sz val="8"/>
        <color indexed="8"/>
        <rFont val="Arial"/>
        <family val="2"/>
      </rPr>
      <t>(b)</t>
    </r>
  </si>
  <si>
    <t>Measure</t>
  </si>
  <si>
    <t>Needle and syringe programs</t>
  </si>
  <si>
    <t>Regulated injecting rooms</t>
  </si>
  <si>
    <t>Methadone/Buprenorphine maintenance programs</t>
  </si>
  <si>
    <t>Treatment with drugs other than methadone</t>
  </si>
  <si>
    <t>Trial of prescribed heroin</t>
  </si>
  <si>
    <t>Rapid detoxification therapy</t>
  </si>
  <si>
    <t>Use of Naltrexone, a drug that blocks the effects of heroin and other
opiates/opioids</t>
  </si>
  <si>
    <t>66.1#</t>
  </si>
  <si>
    <t>66.3#</t>
  </si>
  <si>
    <t>The availability of take-home Naloxone, a drug that reverses the effects of a
Heroin/Methadone/Morphine overdose</t>
  </si>
  <si>
    <t>(a) Support or strongly support (calculations based on those respondents who were informed enough to indicate their level of support).</t>
  </si>
  <si>
    <t xml:space="preserve">(b) Injected drugs in the previous 12 months. </t>
  </si>
  <si>
    <r>
      <t>Note:</t>
    </r>
    <r>
      <rPr>
        <sz val="7"/>
        <color indexed="8"/>
        <rFont val="Arial"/>
        <family val="2"/>
      </rPr>
      <t>Question was modified in 2013. Measures taken to address problems associated with heroin use, was removed and measures taken to address problems associated with injecting drug use was reworded and new responses were added. Therefore comparisons to previous waves should not be made.</t>
    </r>
  </si>
  <si>
    <t>Use of Naltrexone, a drug that blocks the effects of heroin and other opiates/opioids</t>
  </si>
  <si>
    <t>66.7#</t>
  </si>
  <si>
    <t>n=860</t>
  </si>
  <si>
    <t>n=859</t>
  </si>
  <si>
    <t>% NSP</t>
  </si>
  <si>
    <t>% NSP vending machine^</t>
  </si>
  <si>
    <t>% Chemist</t>
  </si>
  <si>
    <t>% Partner</t>
  </si>
  <si>
    <t>% Friend</t>
  </si>
  <si>
    <t>% Dealer</t>
  </si>
  <si>
    <t>% Hospital</t>
  </si>
  <si>
    <t>% Outreach/peer worker</t>
  </si>
  <si>
    <t>Age groups - Older and younger people</t>
  </si>
  <si>
    <t>People engaged in the criminal justice system</t>
  </si>
  <si>
    <t>People identifying as LGBTIQ</t>
  </si>
  <si>
    <t>Treatment</t>
  </si>
  <si>
    <t>Illicit drugs</t>
  </si>
  <si>
    <t>Has diagnosed long-term health condition(s)</t>
  </si>
  <si>
    <t>Mental health condition</t>
  </si>
  <si>
    <t>Other long-term health condition(s)</t>
  </si>
  <si>
    <t>No long-term health condition</t>
  </si>
  <si>
    <t>Culture and language</t>
  </si>
  <si>
    <t xml:space="preserve">  Participated in cultural activities in last 12 months</t>
  </si>
  <si>
    <t xml:space="preserve">  Involved in cultural events, ceremonies or organisation in last 12 months</t>
  </si>
  <si>
    <t xml:space="preserve">  Recognises an area as homelands/traditional country</t>
  </si>
  <si>
    <t xml:space="preserve">   Currently lives on homelands</t>
  </si>
  <si>
    <t xml:space="preserve">   Does not live on homelands</t>
  </si>
  <si>
    <t xml:space="preserve">  Identifies with clan, tribal or language group</t>
  </si>
  <si>
    <t xml:space="preserve">  Speaks an Indigenous language</t>
  </si>
  <si>
    <t>Family and community</t>
  </si>
  <si>
    <t xml:space="preserve">  Frequency of face-to-face contact with family or friends living outside the household</t>
  </si>
  <si>
    <t xml:space="preserve">    Every day</t>
  </si>
  <si>
    <t xml:space="preserve">    At least once a week</t>
  </si>
  <si>
    <t xml:space="preserve">    At least once a month</t>
  </si>
  <si>
    <t xml:space="preserve">    At least once in the last three months</t>
  </si>
  <si>
    <t xml:space="preserve">    No contact in the last three months</t>
  </si>
  <si>
    <t>Source(s) of support in time of crisis</t>
  </si>
  <si>
    <t xml:space="preserve">   Family member</t>
  </si>
  <si>
    <t xml:space="preserve">   Friend</t>
  </si>
  <si>
    <t xml:space="preserve">   Neighbour</t>
  </si>
  <si>
    <t xml:space="preserve">   Community, charity or religious organisation</t>
  </si>
  <si>
    <t xml:space="preserve">   Health, legal or financial professional</t>
  </si>
  <si>
    <t xml:space="preserve">   Work colleague</t>
  </si>
  <si>
    <t xml:space="preserve">   Local council or other government services</t>
  </si>
  <si>
    <t xml:space="preserve">   Total able to get support in times of crisis from persons living outside the household</t>
  </si>
  <si>
    <t xml:space="preserve">  Person provides support to other relatives living outside the household</t>
  </si>
  <si>
    <t xml:space="preserve">  Cared for a person with disability, long-term health condition or old age in last 4 weeks</t>
  </si>
  <si>
    <t xml:space="preserve">  Participated in one or more sporting, social or community activities</t>
  </si>
  <si>
    <t xml:space="preserve">  Feels able to have a say within community on important issues </t>
  </si>
  <si>
    <t xml:space="preserve">  Excellent/very good self-assessed health</t>
  </si>
  <si>
    <t xml:space="preserve">Level of psychological distress </t>
  </si>
  <si>
    <t xml:space="preserve">  High/very high psychological distress in last 4 weeks</t>
  </si>
  <si>
    <t xml:space="preserve">Health risk factors </t>
  </si>
  <si>
    <t xml:space="preserve">  Current daily smoker</t>
  </si>
  <si>
    <t xml:space="preserve">  Has used substance(s) in last 12 months</t>
  </si>
  <si>
    <t xml:space="preserve">  Exceeded alcohol consumption guidelines for lifetime risk</t>
  </si>
  <si>
    <t xml:space="preserve">  Exceeded alcohol consumption guidelines for single occasion risk</t>
  </si>
  <si>
    <t xml:space="preserve">Level of trust </t>
  </si>
  <si>
    <t xml:space="preserve">  Feels own doctor can be trusted</t>
  </si>
  <si>
    <t xml:space="preserve">  Feels hospitals can be trusted</t>
  </si>
  <si>
    <t>Access to services</t>
  </si>
  <si>
    <t>Had problems accessing health care services</t>
  </si>
  <si>
    <t xml:space="preserve">  Dentists</t>
  </si>
  <si>
    <t xml:space="preserve">  Doctors</t>
  </si>
  <si>
    <t xml:space="preserve">  Mental Health Services</t>
  </si>
  <si>
    <t xml:space="preserve">  Hospitals</t>
  </si>
  <si>
    <t xml:space="preserve">  Medicare</t>
  </si>
  <si>
    <t xml:space="preserve">  Aboriginal and/or Torres Strait Islander Health Workers</t>
  </si>
  <si>
    <t xml:space="preserve">  Disability Services</t>
  </si>
  <si>
    <t xml:space="preserve">  Alcohol and drug services</t>
  </si>
  <si>
    <t xml:space="preserve">Stressors </t>
  </si>
  <si>
    <t xml:space="preserve">  Number of personal stressors experienced in last 12 months</t>
  </si>
  <si>
    <t xml:space="preserve">    One</t>
  </si>
  <si>
    <t xml:space="preserve">    Two</t>
  </si>
  <si>
    <t xml:space="preserve">    Three</t>
  </si>
  <si>
    <t xml:space="preserve">    Four or more</t>
  </si>
  <si>
    <t xml:space="preserve">    Total experienced one or more stressors</t>
  </si>
  <si>
    <t>Stressors most commonly experienced in last 12 months</t>
  </si>
  <si>
    <t xml:space="preserve">  Death of family member or close friend</t>
  </si>
  <si>
    <t xml:space="preserve">  Mental illness</t>
  </si>
  <si>
    <t xml:space="preserve">  Not able to get a job</t>
  </si>
  <si>
    <t xml:space="preserve">  Serious illness</t>
  </si>
  <si>
    <t xml:space="preserve">  Alcohol-related problems</t>
  </si>
  <si>
    <t xml:space="preserve">  Overcrowding at home</t>
  </si>
  <si>
    <t xml:space="preserve">  Treated badly/discrimination</t>
  </si>
  <si>
    <t xml:space="preserve">  Drug-related problems</t>
  </si>
  <si>
    <t xml:space="preserve">  Lost job/made redundant/sacked/retired</t>
  </si>
  <si>
    <t xml:space="preserve">  Self and/or relatives removed from natural family</t>
  </si>
  <si>
    <t xml:space="preserve">  Had unfair experience in last 12 months because an Aboriginal and/or Torres Strait Islander person</t>
  </si>
  <si>
    <t>Safety, law and justice</t>
  </si>
  <si>
    <t xml:space="preserve">  Feels safe at home alone after dark</t>
  </si>
  <si>
    <t xml:space="preserve">  Feels safe walking alone in local area after dark</t>
  </si>
  <si>
    <t xml:space="preserve">  Victim of physical violence in last 12 months </t>
  </si>
  <si>
    <t xml:space="preserve">    Alcohol or other substances contributed to most recent physical violence</t>
  </si>
  <si>
    <t xml:space="preserve">  Victim of threatened physical violence in last 12 months </t>
  </si>
  <si>
    <t xml:space="preserve">  Arrested by police in last 5 years</t>
  </si>
  <si>
    <t xml:space="preserve">  Incarcerated in last 5 years</t>
  </si>
  <si>
    <t>Total persons aged 15 years and over</t>
  </si>
  <si>
    <t>Clients receiving pharmacotherapy treatment on a snapshot day, by Indigenous status and pharmacotherapy type, states and territories, 2006 to 2016</t>
  </si>
  <si>
    <t>Leading risk factors contributing to gap in the attributable burden for males and females, 2011 (proportion % of the gap in total DALY due to each risk factor)</t>
  </si>
  <si>
    <t>Number and rate of clients, by Indigenous status, 2016–17</t>
  </si>
  <si>
    <t>Selected principal drugs of concern,  rate of clients, by Indigenous status, 2016–17</t>
  </si>
  <si>
    <t>SHSC Clients with problematic drug and/or alcohol use: at a glance—2012–13 to 2016–17</t>
  </si>
  <si>
    <t>Client characteristics, by matched, SHS-only and AODT-only clients</t>
  </si>
  <si>
    <t>Demographic characteristics of the national sample, 2000–2017</t>
  </si>
  <si>
    <t>Homelessness history among people who inject drugs by jurisdictions, 2016, IDRS</t>
  </si>
  <si>
    <t>Clients with problematic drug or alcohol issues, by state and territory, 2016–17, adjusted for non-response</t>
  </si>
  <si>
    <t>Daily Smokers</t>
  </si>
  <si>
    <r>
      <t>Occasional smokers</t>
    </r>
    <r>
      <rPr>
        <b/>
        <vertAlign val="superscript"/>
        <sz val="8"/>
        <color indexed="8"/>
        <rFont val="Arial"/>
        <family val="2"/>
      </rPr>
      <t>(a)</t>
    </r>
  </si>
  <si>
    <r>
      <t>Current smokers</t>
    </r>
    <r>
      <rPr>
        <b/>
        <vertAlign val="superscript"/>
        <sz val="8"/>
        <color indexed="8"/>
        <rFont val="Arial"/>
        <family val="2"/>
      </rPr>
      <t>(b)</t>
    </r>
  </si>
  <si>
    <t>19.5#</t>
  </si>
  <si>
    <t>35.9#</t>
  </si>
  <si>
    <t>Reason for not intending to quit smoking</t>
  </si>
  <si>
    <t>I enjoy smoking</t>
  </si>
  <si>
    <t>Smoking relaxes me</t>
  </si>
  <si>
    <t>I am addicted to nicotine</t>
  </si>
  <si>
    <t>*17.6</t>
  </si>
  <si>
    <t>*11.6</t>
  </si>
  <si>
    <t>Smoking is not as bad for my health as people say</t>
  </si>
  <si>
    <t>*8.8</t>
  </si>
  <si>
    <t>**1.5</t>
  </si>
  <si>
    <t>Smoking helps me manage my weight</t>
  </si>
  <si>
    <t>I've tried to quit before but it hasn't worked</t>
  </si>
  <si>
    <t>*13.2</t>
  </si>
  <si>
    <t>*12.6</t>
  </si>
  <si>
    <t>I only smoke occasionally</t>
  </si>
  <si>
    <t>**4.5</t>
  </si>
  <si>
    <t>**3.4</t>
  </si>
  <si>
    <t>*14.8</t>
  </si>
  <si>
    <t>**11.6</t>
  </si>
  <si>
    <t>**5.3</t>
  </si>
  <si>
    <t>Can't say/Don't know</t>
  </si>
  <si>
    <r>
      <t>Note:</t>
    </r>
    <r>
      <rPr>
        <sz val="7"/>
        <color indexed="8"/>
        <rFont val="Arial"/>
        <family val="2"/>
      </rPr>
      <t>Base is current smokers who reported that they had no intentions to quit.</t>
    </r>
  </si>
  <si>
    <t>2.9#</t>
  </si>
  <si>
    <t>1.9#</t>
  </si>
  <si>
    <r>
      <t>2013 (includes OTC</t>
    </r>
    <r>
      <rPr>
        <b/>
        <vertAlign val="superscript"/>
        <sz val="8"/>
        <color indexed="8"/>
        <rFont val="Arial"/>
        <family val="2"/>
      </rPr>
      <t>(b)</t>
    </r>
    <r>
      <rPr>
        <b/>
        <sz val="8"/>
        <color indexed="8"/>
        <rFont val="Arial"/>
        <family val="2"/>
      </rPr>
      <t>)</t>
    </r>
  </si>
  <si>
    <r>
      <t xml:space="preserve">(b) OTC refers to paracetamol, aspirin and other non-opioid over-the-counter pain-killers/analgesics (see </t>
    </r>
    <r>
      <rPr>
        <i/>
        <sz val="7"/>
        <color indexed="8"/>
        <rFont val="Arial"/>
        <family val="2"/>
      </rPr>
      <t xml:space="preserve">Note </t>
    </r>
    <r>
      <rPr>
        <sz val="7"/>
        <color indexed="8"/>
        <rFont val="Arial"/>
        <family val="2"/>
      </rPr>
      <t>for more details).</t>
    </r>
  </si>
  <si>
    <t>50+</t>
  </si>
  <si>
    <t>1.8#</t>
  </si>
  <si>
    <t>55+</t>
  </si>
  <si>
    <t>**0.4#</t>
  </si>
  <si>
    <t>2.2#</t>
  </si>
  <si>
    <t>1.6#</t>
  </si>
  <si>
    <t>1.1#</t>
  </si>
  <si>
    <t>2.1#</t>
  </si>
  <si>
    <t>2.3#</t>
  </si>
  <si>
    <t>Prison entrants, smoking status, states and territories, 2015</t>
  </si>
  <si>
    <t>Prison entrants, risk of alcohol-related harm in the previous 12 months, states and territories, 2015</t>
  </si>
  <si>
    <t>Prison entrants, illicit drug use in previous 12 months, states and territories, 2015</t>
  </si>
  <si>
    <t>Percentage of respondents by last drug injected, frequency of injecting and survey year</t>
  </si>
  <si>
    <t>Percentage of injection-related issues in last month, by jurisdiction, 2017</t>
  </si>
  <si>
    <t>HIV antibody prevalence by gender and survey year</t>
  </si>
  <si>
    <t>HCV antibody prevalence by gender and survey year</t>
  </si>
  <si>
    <t>Main source of needles and syringes in the preceding six months among those who commented, by jurisdiction, 2017</t>
  </si>
  <si>
    <t>Table S3.1</t>
  </si>
  <si>
    <t>Table S3.2</t>
  </si>
  <si>
    <t>Table S3.3</t>
  </si>
  <si>
    <t>Table S3.4</t>
  </si>
  <si>
    <t>Table S3.5</t>
  </si>
  <si>
    <t>Table S3.6</t>
  </si>
  <si>
    <t>Table S3.7</t>
  </si>
  <si>
    <t>Table S3.8</t>
  </si>
  <si>
    <t>Table S3.9</t>
  </si>
  <si>
    <t>Table S3.10</t>
  </si>
  <si>
    <t>Table S3.11</t>
  </si>
  <si>
    <t>Table S3.12</t>
  </si>
  <si>
    <t>Table S3.13</t>
  </si>
  <si>
    <t>Table S3.14</t>
  </si>
  <si>
    <t>Table S3.15</t>
  </si>
  <si>
    <t>Table S3.16</t>
  </si>
  <si>
    <t>Table S3.17</t>
  </si>
  <si>
    <t>Table S3.18</t>
  </si>
  <si>
    <t>Table S3.19</t>
  </si>
  <si>
    <t>Table S3.20</t>
  </si>
  <si>
    <t>Table S3.21</t>
  </si>
  <si>
    <t>Table S3.22</t>
  </si>
  <si>
    <t>Table S3.23</t>
  </si>
  <si>
    <t>Table S3.24</t>
  </si>
  <si>
    <t>Table S3.25</t>
  </si>
  <si>
    <t>Table S3.26</t>
  </si>
  <si>
    <t>Table S3.27</t>
  </si>
  <si>
    <t>Table S3.28</t>
  </si>
  <si>
    <t>Table S3.29</t>
  </si>
  <si>
    <t>Table S3.30</t>
  </si>
  <si>
    <t>Table S3.31</t>
  </si>
  <si>
    <t>Table S3.32</t>
  </si>
  <si>
    <t>Table S3.33</t>
  </si>
  <si>
    <t>Table S3.34</t>
  </si>
  <si>
    <t>Table S3.35</t>
  </si>
  <si>
    <t>Table S3.36</t>
  </si>
  <si>
    <t>Table S3.37</t>
  </si>
  <si>
    <t>Table S3.38</t>
  </si>
  <si>
    <t>Table S3.39</t>
  </si>
  <si>
    <t>Table S3.40</t>
  </si>
  <si>
    <t>Table S3.41</t>
  </si>
  <si>
    <t>Table S3.42</t>
  </si>
  <si>
    <t>Table S3.43</t>
  </si>
  <si>
    <t>Table S3.44</t>
  </si>
  <si>
    <t>Table S3.45</t>
  </si>
  <si>
    <t>Table S3.46</t>
  </si>
  <si>
    <t>Table S3.47</t>
  </si>
  <si>
    <t>Table S3.48</t>
  </si>
  <si>
    <t>Table S3.49</t>
  </si>
  <si>
    <t>Table S3.50</t>
  </si>
  <si>
    <t>Table S3.51</t>
  </si>
  <si>
    <t>Table S3.52</t>
  </si>
  <si>
    <t>Table S3.53</t>
  </si>
  <si>
    <t>Table S3.54</t>
  </si>
  <si>
    <t>Table S3.55</t>
  </si>
  <si>
    <t>Table S3.56</t>
  </si>
  <si>
    <t>Table S3.57</t>
  </si>
  <si>
    <t>Table S3.58</t>
  </si>
  <si>
    <t>Table S3.59</t>
  </si>
  <si>
    <t>Table S3.60</t>
  </si>
  <si>
    <t>Table S3.61</t>
  </si>
  <si>
    <t>Table S3.62</t>
  </si>
  <si>
    <t>Table S3.64</t>
  </si>
  <si>
    <t>Table S3.63</t>
  </si>
  <si>
    <t>Table S3.65</t>
  </si>
  <si>
    <t>Table S3.66</t>
  </si>
  <si>
    <t>Table S3.67</t>
  </si>
  <si>
    <t>Table S3.68</t>
  </si>
  <si>
    <t>Table S3.69</t>
  </si>
  <si>
    <t>Table S3.70</t>
  </si>
  <si>
    <t>Table S3.71</t>
  </si>
  <si>
    <t>CUSTODIAL ORDERS</t>
  </si>
  <si>
    <t>NON-CUSTODIAL ORDERS</t>
  </si>
  <si>
    <t xml:space="preserve">Principal offence </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</si>
  <si>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</si>
  <si>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</si>
  <si>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</si>
  <si>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</si>
  <si>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</si>
  <si>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</si>
  <si>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</si>
  <si>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</si>
  <si>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ALL COURTS</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</si>
  <si>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</si>
  <si>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</si>
  <si>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</si>
  <si>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</si>
  <si>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</si>
  <si>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</si>
  <si>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</si>
  <si>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</si>
  <si>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</si>
  <si>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</si>
  <si>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</si>
  <si>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</si>
  <si>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</si>
  <si>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</si>
  <si>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</si>
  <si>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</si>
  <si>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Total proven guilty</t>
  </si>
  <si>
    <t>HIGHER COURTS</t>
  </si>
  <si>
    <t>MAGISTRATES' COURTS</t>
  </si>
  <si>
    <t>CHILDREN'S COURTS</t>
  </si>
  <si>
    <t>Table S3.12: Leading risk factors contributing to gap in the attributable burden for males and females, 2011 (proportion % of the gap in total DALY due to each risk factor)</t>
  </si>
  <si>
    <t>Table S3.16: SHSC Clients with problematic drug and/or alcohol use: at a glance—2012–13 to 2016–17</t>
  </si>
  <si>
    <t>Table S3.20: Client characteristics, by matched, SHS-only and AODT-only clients</t>
  </si>
  <si>
    <t>Table S3.21: Demographic characteristics of the national sample, 2000–2017</t>
  </si>
  <si>
    <t>Table S3.22: Homelessness history among people who inject drugs by jurisdictions, 2016, IDRS</t>
  </si>
  <si>
    <t>Table S3.23: Clients with problematic drug or alcohol issues, by state and territory, 2016–17, adjusted for non-response</t>
  </si>
  <si>
    <t>Health risk factors and alcohol consumption, by state or territory of usual residence, Aboriginal and Torres Strait Islander persons aged 15 and over — 2014–15, Proportion of persons</t>
  </si>
  <si>
    <t>Health risk factors, by remoteness and Indigenous status, persons aged 15 and over — 2002 to 2014–15, Proportion of persons</t>
  </si>
  <si>
    <t>Alcohol consumption, by single occasion risk of harm, state or territory of usual residence and sex, Aboriginal and Torres Strait Islander persons aged 15 and over — 2002, 2008, and 2014–15, Proportion of persons</t>
  </si>
  <si>
    <t>Alcohol consumption lifetime risk, by state or territory, by sex, Aboriginal and Torres Strait Islander persons aged 15 and over — 2002, 2008, and 2014–15, Proportion of persons</t>
  </si>
  <si>
    <t>Selected wellbeing indicators, by mental and other long-term health conditions, Aboriginal and Torres Strait Islander people aged 15 and over — 2014–15, Proportion of persons</t>
  </si>
  <si>
    <t>Age distribution by tobacco smoking status, people aged 14 and over, 2001 to 2016 (per cent)</t>
  </si>
  <si>
    <t>Intentions to quit smoking, by smoking status, smokers aged 14 and over, 2010 to 2016 (per cent)</t>
  </si>
  <si>
    <t>Daily tobacco smoking status, people aged 12 and over, by age and state/territory, 2010 to 2016 (per cent)</t>
  </si>
  <si>
    <t>Age of initiation of tobacco use, people aged 14–24, 1995 to 2016 (years)</t>
  </si>
  <si>
    <t>People aged 12 and older at very high risk of alcohol-related harm (consumption of 11 or more standard drinks), by age, 2010 to 2016 (per cent)</t>
  </si>
  <si>
    <t>Victims of alcohol-related incidents in the previous 12 months, people aged 12 and over, by age, 2016 (per cent)</t>
  </si>
  <si>
    <t>Drug use by main language spoken at home, people aged 14 and over, 2010 to 2016 (per cent)</t>
  </si>
  <si>
    <t>Drug use by main language spoken at home, people aged 14 and over,  2016 (Age standardised per cent)</t>
  </si>
  <si>
    <t>Drug use by sexuality, people aged 14 and over, 2010 to 2016 (per cent)</t>
  </si>
  <si>
    <t>Table S3.1: Drug use by Indigenous status, people aged 14 and over, 2010 to 2016 (per cent)</t>
  </si>
  <si>
    <t>Table S3.2: Drug use by Indigenous status, people aged 14 and over,  2016 (Age standardised per cent)</t>
  </si>
  <si>
    <t>Table S3.8: Alcohol consumption, by single occasion risk of harm, state or territory of usual residence and sex, Aboriginal and Torres Strait Islander persons aged 15 and over — 2002, 2008, and 2014–15, Proportion of persons</t>
  </si>
  <si>
    <t>Table S3.9: Alcohol consumption lifetime risk, by state or territory, by sex, Aboriginal and Torres Strait Islander persons aged 15 and over — 2002, 2008, and 2014–15, Proportion of persons</t>
  </si>
  <si>
    <t>Table S3.12: Selected wellbeing indicators, by mental and other long-term health conditions, Aboriginal and Torres Strait Islander people aged 15 and over — 2014–15, Proportion of persons</t>
  </si>
  <si>
    <t>Table S3.24: Age distribution by tobacco smoking status, people aged 14 and over, 2001 to 2016 (per cent)</t>
  </si>
  <si>
    <r>
      <t>Table S3.25: Mean number of cigarettes smoked per week, smokers</t>
    </r>
    <r>
      <rPr>
        <b/>
        <vertAlign val="superscript"/>
        <sz val="10"/>
        <color indexed="8"/>
        <rFont val="Palatino Linotype"/>
        <family val="1"/>
      </rPr>
      <t>(a)</t>
    </r>
    <r>
      <rPr>
        <b/>
        <sz val="10"/>
        <color indexed="8"/>
        <rFont val="Palatino Linotype"/>
        <family val="1"/>
      </rPr>
      <t>aged 12 and over, by age and sex, 2001 to 2016 (cigarettes per week)</t>
    </r>
  </si>
  <si>
    <r>
      <t>Table S3.26: Pack-a-day smokers</t>
    </r>
    <r>
      <rPr>
        <b/>
        <vertAlign val="superscript"/>
        <sz val="10"/>
        <color indexed="8"/>
        <rFont val="Palatino Linotype"/>
        <family val="1"/>
      </rPr>
      <t>(a)</t>
    </r>
    <r>
      <rPr>
        <b/>
        <sz val="10"/>
        <color indexed="8"/>
        <rFont val="Palatino Linotype"/>
        <family val="1"/>
      </rPr>
      <t>, people aged 12 and over, by age, 2010 to 2016 (per cent)</t>
    </r>
  </si>
  <si>
    <t>Table S3.27: Intentions to quit smoking, by smoking status, smokers aged 14 and over, 2010 to 2016 (per cent)</t>
  </si>
  <si>
    <r>
      <t>Table S3.28: Intentions to quit smoking, by age, current smokers</t>
    </r>
    <r>
      <rPr>
        <b/>
        <vertAlign val="superscript"/>
        <sz val="10"/>
        <color indexed="8"/>
        <rFont val="Palatino Linotype"/>
        <family val="1"/>
      </rPr>
      <t>(a)</t>
    </r>
    <r>
      <rPr>
        <b/>
        <sz val="10"/>
        <color indexed="8"/>
        <rFont val="Palatino Linotype"/>
        <family val="1"/>
      </rPr>
      <t>aged 14 and over, 2016 (per cent)</t>
    </r>
  </si>
  <si>
    <r>
      <t>Table S3.29: Reasons for not intending to quit smoking, by age, current smokers</t>
    </r>
    <r>
      <rPr>
        <b/>
        <vertAlign val="superscript"/>
        <sz val="10"/>
        <color indexed="8"/>
        <rFont val="Palatino Linotype"/>
        <family val="1"/>
      </rPr>
      <t>(a)</t>
    </r>
    <r>
      <rPr>
        <b/>
        <sz val="10"/>
        <color indexed="8"/>
        <rFont val="Palatino Linotype"/>
        <family val="1"/>
      </rPr>
      <t>aged 14 and over, 2016 (per cent)</t>
    </r>
  </si>
  <si>
    <t>Table S3.30: Daily tobacco smoking status, people aged 12 and over, by age and state/territory, 2010 to 2016 (per cent)</t>
  </si>
  <si>
    <t>Table S3.31: Age of initiation of tobacco use, people aged 14–24, 1995 to 2016 (years)</t>
  </si>
  <si>
    <t>Table S3.32: Daily drinking, people aged 12 and over, by age, 2004 to 2016 (per cent)</t>
  </si>
  <si>
    <t>Table S3.33: Alcohol drinking status, people aged 12 and over, by age and sex, 2016 (per cent)</t>
  </si>
  <si>
    <t>Table S3.36: People aged 12 and over at very high risk of alcohol-related harm (consumption of 11 or more standard drinks), by age, 2010 to 2016 (per cent)</t>
  </si>
  <si>
    <r>
      <t>Table S3.38: Alcohol consumption (2009 guidelines), people aged 14 and older at risk of injury on a single occasion of drinking, at least monthly</t>
    </r>
    <r>
      <rPr>
        <b/>
        <vertAlign val="superscript"/>
        <sz val="10"/>
        <color indexed="8"/>
        <rFont val="Palatino Linotype"/>
        <family val="1"/>
      </rPr>
      <t>(a)</t>
    </r>
    <r>
      <rPr>
        <b/>
        <sz val="10"/>
        <color indexed="8"/>
        <rFont val="Palatino Linotype"/>
        <family val="1"/>
      </rPr>
      <t>, people aged 14 years or older, by age and state/territory, 2010 to 2016</t>
    </r>
  </si>
  <si>
    <r>
      <t>Table S3.39: Age of initiation, recent drinkers</t>
    </r>
    <r>
      <rPr>
        <b/>
        <vertAlign val="superscript"/>
        <sz val="10"/>
        <color rgb="FF000000"/>
        <rFont val="Palatino Linotype"/>
        <family val="1"/>
      </rPr>
      <t xml:space="preserve">(a) </t>
    </r>
    <r>
      <rPr>
        <b/>
        <sz val="10"/>
        <color rgb="FF000000"/>
        <rFont val="Palatino Linotype"/>
        <family val="1"/>
      </rPr>
      <t>and ex–drinkers</t>
    </r>
    <r>
      <rPr>
        <b/>
        <vertAlign val="superscript"/>
        <sz val="10"/>
        <color rgb="FF000000"/>
        <rFont val="Palatino Linotype"/>
        <family val="1"/>
      </rPr>
      <t xml:space="preserve">(b) </t>
    </r>
    <r>
      <rPr>
        <b/>
        <sz val="10"/>
        <color rgb="FF000000"/>
        <rFont val="Palatino Linotype"/>
        <family val="1"/>
      </rPr>
      <t>aged 14–24, 1995 to 2016 (years)</t>
    </r>
  </si>
  <si>
    <t>Table S3.40: Victims of alcohol-related incidents in the previous 12 months, people aged 12 and over, by age, 2016 (per cent)</t>
  </si>
  <si>
    <r>
      <t>Table S3.41: Lifetime</t>
    </r>
    <r>
      <rPr>
        <b/>
        <vertAlign val="superscript"/>
        <sz val="10"/>
        <color indexed="8"/>
        <rFont val="Palatino Linotype"/>
        <family val="1"/>
      </rPr>
      <t xml:space="preserve">(a) </t>
    </r>
    <r>
      <rPr>
        <b/>
        <sz val="10"/>
        <color indexed="8"/>
        <rFont val="Palatino Linotype"/>
        <family val="1"/>
      </rPr>
      <t>illicit use of drugs, people aged 14 and over, by age, 2001 to 2016 (per cent)</t>
    </r>
  </si>
  <si>
    <r>
      <t>Table S3.42: Recent</t>
    </r>
    <r>
      <rPr>
        <b/>
        <vertAlign val="superscript"/>
        <sz val="10"/>
        <color indexed="8"/>
        <rFont val="Palatino Linotype"/>
        <family val="1"/>
      </rPr>
      <t xml:space="preserve">(a) </t>
    </r>
    <r>
      <rPr>
        <b/>
        <sz val="10"/>
        <color indexed="8"/>
        <rFont val="Palatino Linotype"/>
        <family val="1"/>
      </rPr>
      <t>illicit use of drugs, people aged 14 and over, by age, 2001 to 2016 (per cent)</t>
    </r>
  </si>
  <si>
    <r>
      <t>Never smoked</t>
    </r>
    <r>
      <rPr>
        <vertAlign val="superscript"/>
        <sz val="8"/>
        <rFont val="Arial"/>
        <family val="2"/>
      </rPr>
      <t>(b)</t>
    </r>
  </si>
  <si>
    <r>
      <t>Mean number of cigarettes(current</t>
    </r>
    <r>
      <rPr>
        <vertAlign val="superscript"/>
        <sz val="8"/>
        <rFont val="Arial"/>
        <family val="2"/>
      </rPr>
      <t>(c)</t>
    </r>
    <r>
      <rPr>
        <sz val="8"/>
        <rFont val="Arial"/>
        <family val="2"/>
      </rPr>
      <t>smokers)</t>
    </r>
  </si>
  <si>
    <r>
      <t>Abstainers/ex-drinkers</t>
    </r>
    <r>
      <rPr>
        <vertAlign val="superscript"/>
        <sz val="8"/>
        <rFont val="Arial"/>
        <family val="2"/>
      </rPr>
      <t>(d)</t>
    </r>
  </si>
  <si>
    <r>
      <t>Lifetime risk: Low risk</t>
    </r>
    <r>
      <rPr>
        <vertAlign val="superscript"/>
        <sz val="8"/>
        <rFont val="Arial"/>
        <family val="2"/>
      </rPr>
      <t>(e)</t>
    </r>
  </si>
  <si>
    <r>
      <t>Lifetime risk: Risky</t>
    </r>
    <r>
      <rPr>
        <vertAlign val="superscript"/>
        <sz val="8"/>
        <rFont val="Arial"/>
        <family val="2"/>
      </rPr>
      <t>(f)</t>
    </r>
  </si>
  <si>
    <r>
      <t>Single occasion: Low risk</t>
    </r>
    <r>
      <rPr>
        <vertAlign val="superscript"/>
        <sz val="8"/>
        <rFont val="Arial"/>
        <family val="2"/>
      </rPr>
      <t>(g)</t>
    </r>
  </si>
  <si>
    <r>
      <t>Single occasion: At least yearly but not monthly</t>
    </r>
    <r>
      <rPr>
        <vertAlign val="superscript"/>
        <sz val="8"/>
        <rFont val="Arial"/>
        <family val="2"/>
      </rPr>
      <t>(h)</t>
    </r>
  </si>
  <si>
    <r>
      <t>Single occasion: At least monthly</t>
    </r>
    <r>
      <rPr>
        <vertAlign val="superscript"/>
        <sz val="8"/>
        <rFont val="Arial"/>
        <family val="2"/>
      </rPr>
      <t>(i)</t>
    </r>
  </si>
  <si>
    <r>
      <t>Any illicit drug</t>
    </r>
    <r>
      <rPr>
        <b/>
        <vertAlign val="superscript"/>
        <sz val="8"/>
        <rFont val="Arial"/>
        <family val="2"/>
      </rPr>
      <t>(j)</t>
    </r>
  </si>
  <si>
    <t>Table S3.15: Clients receiving pharmacotherapy treatment on a snapshot day, by Indigenous status and pharmacotherapy type, states and territories, 2017</t>
  </si>
  <si>
    <t>Substance use by Indigenous status, people aged 14 and over, 2010 to 2016 (per cent)</t>
  </si>
  <si>
    <t xml:space="preserve">Substance use by Indigenous status, people aged 14 and over,  2016 (Age standardised per cent) </t>
  </si>
  <si>
    <t xml:space="preserve">Smoker status, by remoteness by sex, Aboriginal and Torres Strait Islander persons aged 18 and over – 1994 to 2014–15 (proportion of persons) </t>
  </si>
  <si>
    <t>Pack-a-day smokers, people aged 12 and over, by age, 2010 to 2016 (per cent)</t>
  </si>
  <si>
    <t>Intentions to quit smoking, by age, current smokers aged 14 and over, 2016 (per cent)</t>
  </si>
  <si>
    <t>Reasons for not intending to quit smoking, by age, current smokers aged 14 and over, 2016 (per cent)</t>
  </si>
  <si>
    <t>Daily drinking, people aged 12 and over, by age, 2004 to 2016 (per cent)</t>
  </si>
  <si>
    <t>Alcohol drinking status, people aged 12 and over, by age and sex, 2016 (per cent)</t>
  </si>
  <si>
    <t>Alcohol consumption (2009 guidelines), people aged 14 and over at risk of alcohol-related harm over a lifetime, by age and state/territory, 2010 to 2016 (per cent)</t>
  </si>
  <si>
    <t>Alcohol consumption (2009 guidelines), people aged 14 and over at risk of injury on a single occasion of drinking, at least monthly, people aged 14 and over, by age and state/territory, 2010 to 2016</t>
  </si>
  <si>
    <t>Age of initiation, recent drinkers and ex–drinkers, aged 14–24, 1995 to 2016 (years)</t>
  </si>
  <si>
    <t>Lifetime illicit use of drugs, people aged 14 and over, by age, 2001 to 2016 (per cent)</t>
  </si>
  <si>
    <t>Recent illicit use of drugs, people aged 14 and over, by age, 2001 to 2016 (per cent)</t>
  </si>
  <si>
    <t>Recent illicit use of any drug, people aged 14 and over, by age and state/territory, 2010 to 2016 (per cent)</t>
  </si>
  <si>
    <t>Recent use of cannabis, people aged 14 and over, by age and sex, 2001 to 2016 (per cent)</t>
  </si>
  <si>
    <t>Recent use of pharmaceuticals for non-medical purposes, people aged 14 and over, by age and sex, 2001 to 2016 (per cent)</t>
  </si>
  <si>
    <t>Recent use of meth/amphetamines, people aged 14 and over, by age and sex, 2001 to 2016 (per cent)</t>
  </si>
  <si>
    <t>Average age of initiation of lifetime drug use, people aged 14 and over, 1995 to 2016 (years)</t>
  </si>
  <si>
    <t>Support for measures relating to injecting drug use, people aged 14 and over, by injecting drug use status, 2007 to 2016 (per cent)</t>
  </si>
  <si>
    <t>Support for measures relating to injecting drug use, people aged 14 and over, by sex, 2007 to 2016 (per cent)</t>
  </si>
  <si>
    <t>Mean number of cigarettes smoked per week, smokers aged 12 and over, by age and sex, 2001 to 2016 (cigarettes per week)</t>
  </si>
  <si>
    <t>Usual source of needles and syringes, recent users aged 14 and over, 2010 to 2016 (per cent)</t>
  </si>
  <si>
    <t>Health and disability, by sex and remoteness, Aboriginal and Torress Strait Islander persons aged 15 and over – 2014–15, Proportion of persons</t>
  </si>
  <si>
    <t>Substance misuse, by age and sex, 2016–17, adjusted for non–response, Specialist Homelessness Services Collection Clients</t>
  </si>
  <si>
    <t>Substance misuse, by need for services and assistance and service provision status, 2016–17, adjusted for non–response</t>
  </si>
  <si>
    <t>Substance misuse (closed support), by housing situation at first presentation and at the end of support, 2016–17, adjusted for non–response</t>
  </si>
  <si>
    <t>Closed episodes provided for own drug use, by principal drug of concern and age group, 2007–08 to 2016–17</t>
  </si>
  <si>
    <t>Closed episodes, by client type, referral source and age group, 2016–17</t>
  </si>
  <si>
    <t>Closed episodes, by main treatment type, age group and client type, 2016–17</t>
  </si>
  <si>
    <t>Closed episodes by client type, sex and age group, 2016–17</t>
  </si>
  <si>
    <t>Closed episodes by client type and country of birth, 2016–17</t>
  </si>
  <si>
    <t>Closed episodes by client type and preferred language, 2016–17</t>
  </si>
  <si>
    <t>Injecting risk behaviours in the last month, national, 2000–2017</t>
  </si>
  <si>
    <t>Table of contents</t>
  </si>
  <si>
    <t>Abbreviations</t>
  </si>
  <si>
    <t>ABS</t>
  </si>
  <si>
    <t>Australian Bureau of Statistics</t>
  </si>
  <si>
    <t>AIHW</t>
  </si>
  <si>
    <t>Australian Institute of Health and Welfare</t>
  </si>
  <si>
    <t>AODTS NMDS</t>
  </si>
  <si>
    <t>Alcohol and Other Drug Treatment Services National Minimum Dataset</t>
  </si>
  <si>
    <t>National Drug Strategy Household Survey</t>
  </si>
  <si>
    <t>Symbols</t>
  </si>
  <si>
    <t>Nil or rounded to zero</t>
  </si>
  <si>
    <t>Not available</t>
  </si>
  <si>
    <t>Not publishable because of small numbers, confidentiality or other concerns about the quality of the data.</t>
  </si>
  <si>
    <t>&lt;0.1</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</si>
  <si>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</si>
  <si>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</si>
  <si>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</si>
  <si>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</si>
  <si>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</si>
  <si>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</si>
  <si>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</si>
  <si>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Supplementary data tables</t>
  </si>
  <si>
    <t>The Australian Institute of Health and Welfare</t>
  </si>
  <si>
    <t>August 2018</t>
  </si>
  <si>
    <r>
      <rPr>
        <i/>
        <sz val="7"/>
        <color theme="1"/>
        <rFont val="Arial"/>
        <family val="2"/>
      </rPr>
      <t>Source:</t>
    </r>
    <r>
      <rPr>
        <sz val="7"/>
        <color theme="1"/>
        <rFont val="Arial"/>
        <family val="2"/>
      </rPr>
      <t xml:space="preserve"> ABS 2016, NATSISS</t>
    </r>
  </si>
  <si>
    <r>
      <t>Proportion (age standardised</t>
    </r>
    <r>
      <rPr>
        <b/>
        <vertAlign val="superscript"/>
        <sz val="8"/>
        <rFont val="Arial"/>
        <family val="2"/>
      </rPr>
      <t>(b)</t>
    </r>
    <r>
      <rPr>
        <b/>
        <sz val="8"/>
        <rFont val="Arial"/>
        <family val="2"/>
      </rPr>
      <t>)</t>
    </r>
  </si>
  <si>
    <r>
      <t>Non-Indigenous</t>
    </r>
    <r>
      <rPr>
        <b/>
        <vertAlign val="superscript"/>
        <sz val="8"/>
        <rFont val="Arial"/>
        <family val="2"/>
      </rPr>
      <t>(c)</t>
    </r>
  </si>
  <si>
    <r>
      <t>Rate ratio</t>
    </r>
    <r>
      <rPr>
        <b/>
        <vertAlign val="superscript"/>
        <sz val="8"/>
        <rFont val="Arial"/>
        <family val="2"/>
      </rPr>
      <t>(d)</t>
    </r>
  </si>
  <si>
    <r>
      <t>Total</t>
    </r>
    <r>
      <rPr>
        <vertAlign val="superscript"/>
        <sz val="8"/>
        <rFont val="Arial"/>
        <family val="2"/>
      </rPr>
      <t>(f)</t>
    </r>
  </si>
  <si>
    <r>
      <t>Total</t>
    </r>
    <r>
      <rPr>
        <i/>
        <vertAlign val="superscript"/>
        <sz val="8"/>
        <color rgb="FF000000"/>
        <rFont val="Arial"/>
        <family val="2"/>
      </rPr>
      <t xml:space="preserve">(g) </t>
    </r>
  </si>
  <si>
    <r>
      <t>Total</t>
    </r>
    <r>
      <rPr>
        <b/>
        <vertAlign val="superscript"/>
        <sz val="8"/>
        <color rgb="FF000000"/>
        <rFont val="Arial"/>
        <family val="2"/>
      </rPr>
      <t>(g)</t>
    </r>
    <r>
      <rPr>
        <b/>
        <sz val="8"/>
        <color rgb="FF000000"/>
        <rFont val="Arial"/>
        <family val="2"/>
      </rPr>
      <t xml:space="preserve"> </t>
    </r>
  </si>
  <si>
    <r>
      <rPr>
        <vertAlign val="superscript"/>
        <sz val="8"/>
        <rFont val="Arial"/>
        <family val="2"/>
      </rPr>
      <t>(e)</t>
    </r>
    <r>
      <rPr>
        <sz val="8"/>
        <rFont val="Arial"/>
        <family val="2"/>
      </rPr>
      <t>22.0</t>
    </r>
  </si>
  <si>
    <r>
      <rPr>
        <vertAlign val="superscript"/>
        <sz val="8"/>
        <rFont val="Arial"/>
        <family val="2"/>
      </rPr>
      <t>(e)</t>
    </r>
    <r>
      <rPr>
        <sz val="8"/>
        <rFont val="Arial"/>
        <family val="2"/>
      </rPr>
      <t>42.0</t>
    </r>
  </si>
  <si>
    <r>
      <rPr>
        <vertAlign val="superscript"/>
        <sz val="8"/>
        <rFont val="Arial"/>
        <family val="2"/>
      </rPr>
      <t>(e)</t>
    </r>
    <r>
      <rPr>
        <sz val="8"/>
        <rFont val="Arial"/>
        <family val="2"/>
      </rPr>
      <t>14.7</t>
    </r>
  </si>
  <si>
    <r>
      <rPr>
        <vertAlign val="superscript"/>
        <sz val="8"/>
        <rFont val="Arial"/>
        <family val="2"/>
      </rPr>
      <t>(e)</t>
    </r>
    <r>
      <rPr>
        <sz val="8"/>
        <rFont val="Arial"/>
        <family val="2"/>
      </rPr>
      <t>14.3</t>
    </r>
  </si>
  <si>
    <r>
      <rPr>
        <vertAlign val="superscript"/>
        <sz val="8"/>
        <color theme="1"/>
        <rFont val="Arial"/>
        <family val="2"/>
      </rPr>
      <t>(e)</t>
    </r>
    <r>
      <rPr>
        <sz val="8"/>
        <color theme="1"/>
        <rFont val="Arial"/>
        <family val="2"/>
      </rPr>
      <t>39.7</t>
    </r>
  </si>
  <si>
    <r>
      <rPr>
        <vertAlign val="superscript"/>
        <sz val="8"/>
        <color theme="1"/>
        <rFont val="Arial"/>
        <family val="2"/>
      </rPr>
      <t>(e)</t>
    </r>
    <r>
      <rPr>
        <sz val="8"/>
        <color theme="1"/>
        <rFont val="Arial"/>
        <family val="2"/>
      </rPr>
      <t>32.7</t>
    </r>
  </si>
  <si>
    <r>
      <rPr>
        <vertAlign val="superscript"/>
        <sz val="8"/>
        <color theme="1"/>
        <rFont val="Arial"/>
        <family val="2"/>
      </rPr>
      <t>(e)</t>
    </r>
    <r>
      <rPr>
        <sz val="8"/>
        <color theme="1"/>
        <rFont val="Arial"/>
        <family val="2"/>
      </rPr>
      <t>29.0</t>
    </r>
  </si>
  <si>
    <r>
      <rPr>
        <vertAlign val="superscript"/>
        <sz val="8"/>
        <color theme="1"/>
        <rFont val="Arial"/>
        <family val="2"/>
      </rPr>
      <t>(e)</t>
    </r>
    <r>
      <rPr>
        <sz val="8"/>
        <color theme="1"/>
        <rFont val="Arial"/>
        <family val="2"/>
      </rPr>
      <t>5.8</t>
    </r>
  </si>
  <si>
    <r>
      <rPr>
        <vertAlign val="superscript"/>
        <sz val="8"/>
        <color theme="1"/>
        <rFont val="Arial"/>
        <family val="2"/>
      </rPr>
      <t>(e)</t>
    </r>
    <r>
      <rPr>
        <sz val="8"/>
        <color theme="1"/>
        <rFont val="Arial"/>
        <family val="2"/>
      </rPr>
      <t>40.4</t>
    </r>
  </si>
  <si>
    <r>
      <rPr>
        <vertAlign val="superscript"/>
        <sz val="8"/>
        <rFont val="Arial"/>
        <family val="2"/>
      </rPr>
      <t>(e)</t>
    </r>
    <r>
      <rPr>
        <sz val="8"/>
        <rFont val="Arial"/>
        <family val="2"/>
      </rPr>
      <t>44.0</t>
    </r>
  </si>
  <si>
    <r>
      <rPr>
        <vertAlign val="superscript"/>
        <sz val="8"/>
        <color theme="1"/>
        <rFont val="Arial"/>
        <family val="2"/>
      </rPr>
      <t>(e)</t>
    </r>
    <r>
      <rPr>
        <sz val="8"/>
        <color theme="1"/>
        <rFont val="Arial"/>
        <family val="2"/>
      </rPr>
      <t>33.5</t>
    </r>
  </si>
  <si>
    <r>
      <rPr>
        <i/>
        <vertAlign val="superscript"/>
        <sz val="8"/>
        <color theme="1"/>
        <rFont val="Arial"/>
        <family val="2"/>
      </rPr>
      <t>(e)</t>
    </r>
    <r>
      <rPr>
        <i/>
        <sz val="8"/>
        <color theme="1"/>
        <rFont val="Arial"/>
        <family val="2"/>
      </rPr>
      <t>47.3</t>
    </r>
  </si>
  <si>
    <r>
      <rPr>
        <i/>
        <vertAlign val="superscript"/>
        <sz val="8"/>
        <rFont val="Arial"/>
        <family val="2"/>
      </rPr>
      <t>(e)</t>
    </r>
    <r>
      <rPr>
        <i/>
        <sz val="8"/>
        <rFont val="Arial"/>
        <family val="2"/>
      </rPr>
      <t>55.7</t>
    </r>
  </si>
  <si>
    <r>
      <rPr>
        <vertAlign val="superscript"/>
        <sz val="8"/>
        <color theme="1"/>
        <rFont val="Arial"/>
        <family val="2"/>
      </rPr>
      <t>(e)</t>
    </r>
    <r>
      <rPr>
        <sz val="8"/>
        <color theme="1"/>
        <rFont val="Arial"/>
        <family val="2"/>
      </rPr>
      <t>87.7</t>
    </r>
  </si>
  <si>
    <r>
      <rPr>
        <vertAlign val="superscript"/>
        <sz val="8"/>
        <rFont val="Arial"/>
        <family val="2"/>
      </rPr>
      <t>(e)</t>
    </r>
    <r>
      <rPr>
        <sz val="8"/>
        <rFont val="Arial"/>
        <family val="2"/>
      </rPr>
      <t>78.5</t>
    </r>
  </si>
  <si>
    <r>
      <rPr>
        <vertAlign val="superscript"/>
        <sz val="8"/>
        <color theme="1"/>
        <rFont val="Arial"/>
        <family val="2"/>
      </rPr>
      <t>(e)</t>
    </r>
    <r>
      <rPr>
        <sz val="8"/>
        <color theme="1"/>
        <rFont val="Arial"/>
        <family val="2"/>
      </rPr>
      <t>29.5</t>
    </r>
  </si>
  <si>
    <r>
      <rPr>
        <vertAlign val="superscript"/>
        <sz val="8"/>
        <color theme="1"/>
        <rFont val="Arial"/>
        <family val="2"/>
      </rPr>
      <t>(e)</t>
    </r>
    <r>
      <rPr>
        <sz val="8"/>
        <color theme="1"/>
        <rFont val="Arial"/>
        <family val="2"/>
      </rPr>
      <t>58.2</t>
    </r>
  </si>
  <si>
    <r>
      <rPr>
        <vertAlign val="superscript"/>
        <sz val="8"/>
        <color theme="1"/>
        <rFont val="Arial"/>
        <family val="2"/>
      </rPr>
      <t>(e)</t>
    </r>
    <r>
      <rPr>
        <sz val="8"/>
        <color theme="1"/>
        <rFont val="Arial"/>
        <family val="2"/>
      </rPr>
      <t>6.0</t>
    </r>
  </si>
  <si>
    <r>
      <rPr>
        <vertAlign val="superscript"/>
        <sz val="8"/>
        <rFont val="Arial"/>
        <family val="2"/>
      </rPr>
      <t>(e)</t>
    </r>
    <r>
      <rPr>
        <sz val="8"/>
        <rFont val="Arial"/>
        <family val="2"/>
      </rPr>
      <t>14.6</t>
    </r>
  </si>
  <si>
    <r>
      <rPr>
        <vertAlign val="superscript"/>
        <sz val="8"/>
        <rFont val="Arial"/>
        <family val="2"/>
      </rPr>
      <t>(e)</t>
    </r>
    <r>
      <rPr>
        <sz val="8"/>
        <rFont val="Arial"/>
        <family val="2"/>
      </rPr>
      <t>63.5</t>
    </r>
  </si>
  <si>
    <r>
      <rPr>
        <vertAlign val="superscript"/>
        <sz val="8"/>
        <rFont val="Arial"/>
        <family val="2"/>
      </rPr>
      <t>(e)</t>
    </r>
    <r>
      <rPr>
        <sz val="8"/>
        <rFont val="Arial"/>
        <family val="2"/>
      </rPr>
      <t>24.9</t>
    </r>
  </si>
  <si>
    <r>
      <rPr>
        <vertAlign val="superscript"/>
        <sz val="8"/>
        <rFont val="Arial"/>
        <family val="2"/>
      </rPr>
      <t>(e)</t>
    </r>
    <r>
      <rPr>
        <sz val="8"/>
        <rFont val="Arial"/>
        <family val="2"/>
      </rPr>
      <t>29.7</t>
    </r>
  </si>
  <si>
    <r>
      <rPr>
        <i/>
        <vertAlign val="superscript"/>
        <sz val="8"/>
        <rFont val="Arial"/>
        <family val="2"/>
      </rPr>
      <t>(e)</t>
    </r>
    <r>
      <rPr>
        <i/>
        <sz val="8"/>
        <rFont val="Arial"/>
        <family val="2"/>
      </rPr>
      <t>39.7</t>
    </r>
  </si>
  <si>
    <r>
      <rPr>
        <vertAlign val="superscript"/>
        <sz val="8"/>
        <rFont val="Arial"/>
        <family val="2"/>
      </rPr>
      <t>(e)</t>
    </r>
    <r>
      <rPr>
        <sz val="8"/>
        <rFont val="Arial"/>
        <family val="2"/>
      </rPr>
      <t>65.1</t>
    </r>
  </si>
  <si>
    <r>
      <rPr>
        <vertAlign val="superscript"/>
        <sz val="8"/>
        <rFont val="Arial"/>
        <family val="2"/>
      </rPr>
      <t>(e)</t>
    </r>
    <r>
      <rPr>
        <sz val="8"/>
        <rFont val="Arial"/>
        <family val="2"/>
      </rPr>
      <t>39.8</t>
    </r>
  </si>
  <si>
    <r>
      <rPr>
        <vertAlign val="superscript"/>
        <sz val="8"/>
        <rFont val="Arial"/>
        <family val="2"/>
      </rPr>
      <t>(e)</t>
    </r>
    <r>
      <rPr>
        <sz val="8"/>
        <rFont val="Arial"/>
        <family val="2"/>
      </rPr>
      <t>16.4</t>
    </r>
  </si>
  <si>
    <r>
      <rPr>
        <vertAlign val="superscript"/>
        <sz val="8"/>
        <rFont val="Arial"/>
        <family val="2"/>
      </rPr>
      <t>(e)</t>
    </r>
    <r>
      <rPr>
        <sz val="8"/>
        <rFont val="Arial"/>
        <family val="2"/>
      </rPr>
      <t>16.6</t>
    </r>
  </si>
  <si>
    <r>
      <rPr>
        <vertAlign val="superscript"/>
        <sz val="8"/>
        <rFont val="Arial"/>
        <family val="2"/>
      </rPr>
      <t>(e)</t>
    </r>
    <r>
      <rPr>
        <sz val="8"/>
        <rFont val="Arial"/>
        <family val="2"/>
      </rPr>
      <t>23.4</t>
    </r>
  </si>
  <si>
    <r>
      <rPr>
        <vertAlign val="superscript"/>
        <sz val="8"/>
        <rFont val="Arial"/>
        <family val="2"/>
      </rPr>
      <t>(e)</t>
    </r>
    <r>
      <rPr>
        <sz val="8"/>
        <rFont val="Arial"/>
        <family val="2"/>
      </rPr>
      <t>10.7</t>
    </r>
  </si>
  <si>
    <r>
      <rPr>
        <vertAlign val="superscript"/>
        <sz val="8"/>
        <rFont val="Arial"/>
        <family val="2"/>
      </rPr>
      <t>(e)</t>
    </r>
    <r>
      <rPr>
        <sz val="8"/>
        <rFont val="Arial"/>
        <family val="2"/>
      </rPr>
      <t>35.7</t>
    </r>
  </si>
  <si>
    <r>
      <rPr>
        <i/>
        <vertAlign val="superscript"/>
        <sz val="8"/>
        <rFont val="Arial"/>
        <family val="2"/>
      </rPr>
      <t>(e)</t>
    </r>
    <r>
      <rPr>
        <i/>
        <sz val="8"/>
        <rFont val="Arial"/>
        <family val="2"/>
      </rPr>
      <t>46.4</t>
    </r>
  </si>
  <si>
    <r>
      <rPr>
        <vertAlign val="superscript"/>
        <sz val="8"/>
        <rFont val="Arial"/>
        <family val="2"/>
      </rPr>
      <t>(e)</t>
    </r>
    <r>
      <rPr>
        <sz val="8"/>
        <rFont val="Arial"/>
        <family val="2"/>
      </rPr>
      <t>70.5</t>
    </r>
  </si>
  <si>
    <r>
      <rPr>
        <vertAlign val="superscript"/>
        <sz val="8"/>
        <rFont val="Arial"/>
        <family val="2"/>
      </rPr>
      <t>(e)</t>
    </r>
    <r>
      <rPr>
        <sz val="8"/>
        <rFont val="Arial"/>
        <family val="2"/>
      </rPr>
      <t>19.9</t>
    </r>
  </si>
  <si>
    <r>
      <rPr>
        <vertAlign val="superscript"/>
        <sz val="8"/>
        <rFont val="Arial"/>
        <family val="2"/>
      </rPr>
      <t>(e)</t>
    </r>
    <r>
      <rPr>
        <sz val="8"/>
        <rFont val="Arial"/>
        <family val="2"/>
      </rPr>
      <t>50.2</t>
    </r>
  </si>
  <si>
    <r>
      <rPr>
        <vertAlign val="superscript"/>
        <sz val="8"/>
        <rFont val="Arial"/>
        <family val="2"/>
      </rPr>
      <t>(e)</t>
    </r>
    <r>
      <rPr>
        <sz val="8"/>
        <rFont val="Arial"/>
        <family val="2"/>
      </rPr>
      <t>15.4</t>
    </r>
  </si>
  <si>
    <r>
      <rPr>
        <vertAlign val="superscript"/>
        <sz val="8"/>
        <rFont val="Arial"/>
        <family val="2"/>
      </rPr>
      <t>(e)</t>
    </r>
    <r>
      <rPr>
        <sz val="8"/>
        <rFont val="Arial"/>
        <family val="2"/>
      </rPr>
      <t>12.6</t>
    </r>
  </si>
  <si>
    <r>
      <rPr>
        <vertAlign val="superscript"/>
        <sz val="8"/>
        <color theme="1"/>
        <rFont val="Arial"/>
        <family val="2"/>
      </rPr>
      <t>(e)</t>
    </r>
    <r>
      <rPr>
        <sz val="8"/>
        <color theme="1"/>
        <rFont val="Arial"/>
        <family val="2"/>
      </rPr>
      <t>44.2</t>
    </r>
  </si>
  <si>
    <r>
      <rPr>
        <vertAlign val="superscript"/>
        <sz val="8"/>
        <color theme="1"/>
        <rFont val="Arial"/>
        <family val="2"/>
      </rPr>
      <t>(e)</t>
    </r>
    <r>
      <rPr>
        <sz val="8"/>
        <color theme="1"/>
        <rFont val="Arial"/>
        <family val="2"/>
      </rPr>
      <t>20.4</t>
    </r>
  </si>
  <si>
    <r>
      <rPr>
        <i/>
        <vertAlign val="superscript"/>
        <sz val="8"/>
        <color theme="1"/>
        <rFont val="Arial"/>
        <family val="2"/>
      </rPr>
      <t>(e)</t>
    </r>
    <r>
      <rPr>
        <i/>
        <sz val="8"/>
        <color theme="1"/>
        <rFont val="Arial"/>
        <family val="2"/>
      </rPr>
      <t>32.0</t>
    </r>
  </si>
  <si>
    <r>
      <rPr>
        <vertAlign val="superscript"/>
        <sz val="8"/>
        <color theme="1"/>
        <rFont val="Arial"/>
        <family val="2"/>
      </rPr>
      <t>(e)</t>
    </r>
    <r>
      <rPr>
        <sz val="8"/>
        <color theme="1"/>
        <rFont val="Arial"/>
        <family val="2"/>
      </rPr>
      <t>76.2</t>
    </r>
  </si>
  <si>
    <r>
      <rPr>
        <vertAlign val="superscript"/>
        <sz val="8"/>
        <color theme="1"/>
        <rFont val="Arial"/>
        <family val="2"/>
      </rPr>
      <t>(e)</t>
    </r>
    <r>
      <rPr>
        <sz val="8"/>
        <color theme="1"/>
        <rFont val="Arial"/>
        <family val="2"/>
      </rPr>
      <t>32.1</t>
    </r>
  </si>
  <si>
    <r>
      <rPr>
        <vertAlign val="superscript"/>
        <sz val="8"/>
        <color theme="1"/>
        <rFont val="Arial"/>
        <family val="2"/>
      </rPr>
      <t>(e)</t>
    </r>
    <r>
      <rPr>
        <sz val="8"/>
        <color theme="1"/>
        <rFont val="Arial"/>
        <family val="2"/>
      </rPr>
      <t>8.4</t>
    </r>
  </si>
  <si>
    <r>
      <rPr>
        <vertAlign val="superscript"/>
        <sz val="8"/>
        <color theme="1"/>
        <rFont val="Arial"/>
        <family val="2"/>
      </rPr>
      <t>(e)</t>
    </r>
    <r>
      <rPr>
        <sz val="8"/>
        <color theme="1"/>
        <rFont val="Arial"/>
        <family val="2"/>
      </rPr>
      <t>13.8</t>
    </r>
  </si>
  <si>
    <r>
      <rPr>
        <vertAlign val="superscript"/>
        <sz val="8"/>
        <color theme="1"/>
        <rFont val="Arial"/>
        <family val="2"/>
      </rPr>
      <t>(e)</t>
    </r>
    <r>
      <rPr>
        <sz val="8"/>
        <color theme="1"/>
        <rFont val="Arial"/>
        <family val="2"/>
      </rPr>
      <t>41.9</t>
    </r>
  </si>
  <si>
    <r>
      <rPr>
        <vertAlign val="superscript"/>
        <sz val="8"/>
        <color theme="1"/>
        <rFont val="Arial"/>
        <family val="2"/>
      </rPr>
      <t>(e)</t>
    </r>
    <r>
      <rPr>
        <sz val="8"/>
        <color theme="1"/>
        <rFont val="Arial"/>
        <family val="2"/>
      </rPr>
      <t>12.5</t>
    </r>
  </si>
  <si>
    <r>
      <rPr>
        <vertAlign val="superscript"/>
        <sz val="8"/>
        <color theme="1"/>
        <rFont val="Arial"/>
        <family val="2"/>
      </rPr>
      <t>(e)</t>
    </r>
    <r>
      <rPr>
        <sz val="8"/>
        <color theme="1"/>
        <rFont val="Arial"/>
        <family val="2"/>
      </rPr>
      <t>26.5</t>
    </r>
  </si>
  <si>
    <r>
      <rPr>
        <i/>
        <vertAlign val="superscript"/>
        <sz val="8"/>
        <color theme="1"/>
        <rFont val="Arial"/>
        <family val="2"/>
      </rPr>
      <t>(e)</t>
    </r>
    <r>
      <rPr>
        <i/>
        <sz val="8"/>
        <color theme="1"/>
        <rFont val="Arial"/>
        <family val="2"/>
      </rPr>
      <t>39.0</t>
    </r>
  </si>
  <si>
    <r>
      <rPr>
        <vertAlign val="superscript"/>
        <sz val="8"/>
        <color theme="1"/>
        <rFont val="Arial"/>
        <family val="2"/>
      </rPr>
      <t>(e)</t>
    </r>
    <r>
      <rPr>
        <sz val="8"/>
        <color theme="1"/>
        <rFont val="Arial"/>
        <family val="2"/>
      </rPr>
      <t>81.0</t>
    </r>
  </si>
  <si>
    <r>
      <rPr>
        <vertAlign val="superscript"/>
        <sz val="8"/>
        <color theme="1"/>
        <rFont val="Arial"/>
        <family val="2"/>
      </rPr>
      <t>(e)</t>
    </r>
    <r>
      <rPr>
        <sz val="8"/>
        <color theme="1"/>
        <rFont val="Arial"/>
        <family val="2"/>
      </rPr>
      <t>36.6</t>
    </r>
  </si>
  <si>
    <r>
      <rPr>
        <vertAlign val="superscript"/>
        <sz val="8"/>
        <color theme="1"/>
        <rFont val="Arial"/>
        <family val="2"/>
      </rPr>
      <t>(e)</t>
    </r>
    <r>
      <rPr>
        <sz val="8"/>
        <color theme="1"/>
        <rFont val="Arial"/>
        <family val="2"/>
      </rPr>
      <t>44.3</t>
    </r>
  </si>
  <si>
    <r>
      <rPr>
        <vertAlign val="superscript"/>
        <sz val="8"/>
        <color theme="1"/>
        <rFont val="Arial"/>
        <family val="2"/>
      </rPr>
      <t>(e)</t>
    </r>
    <r>
      <rPr>
        <sz val="8"/>
        <color theme="1"/>
        <rFont val="Arial"/>
        <family val="2"/>
      </rPr>
      <t>7.1</t>
    </r>
  </si>
  <si>
    <r>
      <rPr>
        <vertAlign val="superscript"/>
        <sz val="8"/>
        <color theme="1"/>
        <rFont val="Arial"/>
        <family val="2"/>
      </rPr>
      <t>(e)</t>
    </r>
    <r>
      <rPr>
        <sz val="8"/>
        <color theme="1"/>
        <rFont val="Arial"/>
        <family val="2"/>
      </rPr>
      <t>10.9</t>
    </r>
  </si>
  <si>
    <r>
      <rPr>
        <vertAlign val="superscript"/>
        <sz val="8"/>
        <rFont val="Arial"/>
        <family val="2"/>
      </rPr>
      <t>(e)</t>
    </r>
    <r>
      <rPr>
        <sz val="8"/>
        <rFont val="Arial"/>
        <family val="2"/>
      </rPr>
      <t>25.1</t>
    </r>
  </si>
  <si>
    <r>
      <rPr>
        <vertAlign val="superscript"/>
        <sz val="8"/>
        <color theme="1"/>
        <rFont val="Arial"/>
        <family val="2"/>
      </rPr>
      <t>(e)</t>
    </r>
    <r>
      <rPr>
        <sz val="8"/>
        <color theme="1"/>
        <rFont val="Arial"/>
        <family val="2"/>
      </rPr>
      <t>44.9</t>
    </r>
  </si>
  <si>
    <r>
      <rPr>
        <vertAlign val="superscript"/>
        <sz val="8"/>
        <rFont val="Arial"/>
        <family val="2"/>
      </rPr>
      <t>(e)</t>
    </r>
    <r>
      <rPr>
        <sz val="8"/>
        <rFont val="Arial"/>
        <family val="2"/>
      </rPr>
      <t>30.8</t>
    </r>
  </si>
  <si>
    <r>
      <rPr>
        <vertAlign val="superscript"/>
        <sz val="8"/>
        <color theme="1"/>
        <rFont val="Arial"/>
        <family val="2"/>
      </rPr>
      <t>(e)</t>
    </r>
    <r>
      <rPr>
        <sz val="8"/>
        <color theme="1"/>
        <rFont val="Arial"/>
        <family val="2"/>
      </rPr>
      <t>21.0</t>
    </r>
  </si>
  <si>
    <r>
      <rPr>
        <i/>
        <vertAlign val="superscript"/>
        <sz val="8"/>
        <color theme="1"/>
        <rFont val="Arial"/>
        <family val="2"/>
      </rPr>
      <t>(e)</t>
    </r>
    <r>
      <rPr>
        <i/>
        <sz val="8"/>
        <color theme="1"/>
        <rFont val="Arial"/>
        <family val="2"/>
      </rPr>
      <t>32.8</t>
    </r>
  </si>
  <si>
    <r>
      <rPr>
        <i/>
        <vertAlign val="superscript"/>
        <sz val="8"/>
        <rFont val="Arial"/>
        <family val="2"/>
      </rPr>
      <t>(e)</t>
    </r>
    <r>
      <rPr>
        <i/>
        <sz val="8"/>
        <rFont val="Arial"/>
        <family val="2"/>
      </rPr>
      <t>41.0</t>
    </r>
  </si>
  <si>
    <r>
      <rPr>
        <vertAlign val="superscript"/>
        <sz val="8"/>
        <rFont val="Arial"/>
        <family val="2"/>
      </rPr>
      <t>(e)</t>
    </r>
    <r>
      <rPr>
        <sz val="8"/>
        <rFont val="Arial"/>
        <family val="2"/>
      </rPr>
      <t>66.7</t>
    </r>
  </si>
  <si>
    <r>
      <rPr>
        <vertAlign val="superscript"/>
        <sz val="8"/>
        <color theme="1"/>
        <rFont val="Arial"/>
        <family val="2"/>
      </rPr>
      <t>(e)</t>
    </r>
    <r>
      <rPr>
        <sz val="8"/>
        <color theme="1"/>
        <rFont val="Arial"/>
        <family val="2"/>
      </rPr>
      <t>77.8</t>
    </r>
  </si>
  <si>
    <r>
      <rPr>
        <vertAlign val="superscript"/>
        <sz val="8"/>
        <color theme="1"/>
        <rFont val="Arial"/>
        <family val="2"/>
      </rPr>
      <t>(e)</t>
    </r>
    <r>
      <rPr>
        <sz val="8"/>
        <color theme="1"/>
        <rFont val="Arial"/>
        <family val="2"/>
      </rPr>
      <t>32.9</t>
    </r>
  </si>
  <si>
    <r>
      <rPr>
        <vertAlign val="superscript"/>
        <sz val="8"/>
        <rFont val="Arial"/>
        <family val="2"/>
      </rPr>
      <t>(e)</t>
    </r>
    <r>
      <rPr>
        <sz val="8"/>
        <rFont val="Arial"/>
        <family val="2"/>
      </rPr>
      <t>41.1</t>
    </r>
  </si>
  <si>
    <r>
      <rPr>
        <vertAlign val="superscript"/>
        <sz val="8"/>
        <rFont val="Arial"/>
        <family val="2"/>
      </rPr>
      <t>(e)</t>
    </r>
    <r>
      <rPr>
        <sz val="8"/>
        <rFont val="Arial"/>
        <family val="2"/>
      </rPr>
      <t>17.2</t>
    </r>
  </si>
  <si>
    <r>
      <rPr>
        <vertAlign val="superscript"/>
        <sz val="8"/>
        <color theme="1"/>
        <rFont val="Arial"/>
        <family val="2"/>
      </rPr>
      <t>(e</t>
    </r>
    <r>
      <rPr>
        <sz val="8"/>
        <color theme="1"/>
        <rFont val="Arial"/>
        <family val="2"/>
      </rPr>
      <t>)8.7</t>
    </r>
  </si>
  <si>
    <r>
      <rPr>
        <vertAlign val="superscript"/>
        <sz val="8"/>
        <color theme="1"/>
        <rFont val="Arial"/>
        <family val="2"/>
      </rPr>
      <t>(e)</t>
    </r>
    <r>
      <rPr>
        <sz val="8"/>
        <color theme="1"/>
        <rFont val="Arial"/>
        <family val="2"/>
      </rPr>
      <t>11.9</t>
    </r>
  </si>
  <si>
    <r>
      <rPr>
        <vertAlign val="superscript"/>
        <sz val="8"/>
        <rFont val="Arial"/>
        <family val="2"/>
      </rPr>
      <t>(e)</t>
    </r>
    <r>
      <rPr>
        <sz val="8"/>
        <rFont val="Arial"/>
        <family val="2"/>
      </rPr>
      <t>23.6</t>
    </r>
  </si>
  <si>
    <r>
      <rPr>
        <vertAlign val="superscript"/>
        <sz val="8"/>
        <color theme="1"/>
        <rFont val="Arial"/>
        <family val="2"/>
      </rPr>
      <t>(e)</t>
    </r>
    <r>
      <rPr>
        <sz val="8"/>
        <color theme="1"/>
        <rFont val="Arial"/>
        <family val="2"/>
      </rPr>
      <t>42.7</t>
    </r>
  </si>
  <si>
    <r>
      <rPr>
        <vertAlign val="superscript"/>
        <sz val="8"/>
        <color theme="1"/>
        <rFont val="Arial"/>
        <family val="2"/>
      </rPr>
      <t>(e)</t>
    </r>
    <r>
      <rPr>
        <sz val="8"/>
        <color theme="1"/>
        <rFont val="Arial"/>
        <family val="2"/>
      </rPr>
      <t>12.7</t>
    </r>
  </si>
  <si>
    <r>
      <rPr>
        <vertAlign val="superscript"/>
        <sz val="8"/>
        <color theme="1"/>
        <rFont val="Arial"/>
        <family val="2"/>
      </rPr>
      <t>(e)</t>
    </r>
    <r>
      <rPr>
        <sz val="8"/>
        <color theme="1"/>
        <rFont val="Arial"/>
        <family val="2"/>
      </rPr>
      <t>27.2</t>
    </r>
  </si>
  <si>
    <r>
      <rPr>
        <i/>
        <vertAlign val="superscript"/>
        <sz val="8"/>
        <color theme="1"/>
        <rFont val="Arial"/>
        <family val="2"/>
      </rPr>
      <t>(e)</t>
    </r>
    <r>
      <rPr>
        <i/>
        <sz val="8"/>
        <color theme="1"/>
        <rFont val="Arial"/>
        <family val="2"/>
      </rPr>
      <t>40.0</t>
    </r>
  </si>
  <si>
    <r>
      <rPr>
        <vertAlign val="superscript"/>
        <sz val="8"/>
        <color theme="1"/>
        <rFont val="Arial"/>
        <family val="2"/>
      </rPr>
      <t>(e)</t>
    </r>
    <r>
      <rPr>
        <sz val="8"/>
        <color theme="1"/>
        <rFont val="Arial"/>
        <family val="2"/>
      </rPr>
      <t>82.7</t>
    </r>
  </si>
  <si>
    <r>
      <rPr>
        <vertAlign val="superscript"/>
        <sz val="8"/>
        <rFont val="Arial"/>
        <family val="2"/>
      </rPr>
      <t>(e)</t>
    </r>
    <r>
      <rPr>
        <sz val="8"/>
        <rFont val="Arial"/>
        <family val="2"/>
      </rPr>
      <t>10.9</t>
    </r>
  </si>
  <si>
    <r>
      <rPr>
        <vertAlign val="superscript"/>
        <sz val="8"/>
        <rFont val="Arial"/>
        <family val="2"/>
      </rPr>
      <t>(e)</t>
    </r>
    <r>
      <rPr>
        <sz val="8"/>
        <rFont val="Arial"/>
        <family val="2"/>
      </rPr>
      <t>37.2</t>
    </r>
  </si>
  <si>
    <r>
      <rPr>
        <i/>
        <vertAlign val="superscript"/>
        <sz val="8"/>
        <rFont val="Arial"/>
        <family val="2"/>
      </rPr>
      <t>(e)</t>
    </r>
    <r>
      <rPr>
        <i/>
        <sz val="8"/>
        <rFont val="Arial"/>
        <family val="2"/>
      </rPr>
      <t>48.1</t>
    </r>
  </si>
  <si>
    <r>
      <rPr>
        <vertAlign val="superscript"/>
        <sz val="8"/>
        <rFont val="Arial"/>
        <family val="2"/>
      </rPr>
      <t>(e)</t>
    </r>
    <r>
      <rPr>
        <sz val="8"/>
        <rFont val="Arial"/>
        <family val="2"/>
      </rPr>
      <t>72.3</t>
    </r>
  </si>
  <si>
    <r>
      <rPr>
        <vertAlign val="superscript"/>
        <sz val="8"/>
        <rFont val="Arial"/>
        <family val="2"/>
      </rPr>
      <t>(e)</t>
    </r>
    <r>
      <rPr>
        <sz val="8"/>
        <rFont val="Arial"/>
        <family val="2"/>
      </rPr>
      <t>20.0</t>
    </r>
  </si>
  <si>
    <r>
      <rPr>
        <vertAlign val="superscript"/>
        <sz val="8"/>
        <rFont val="Arial"/>
        <family val="2"/>
      </rPr>
      <t>(e)</t>
    </r>
    <r>
      <rPr>
        <sz val="8"/>
        <rFont val="Arial"/>
        <family val="2"/>
      </rPr>
      <t>51.9</t>
    </r>
  </si>
  <si>
    <r>
      <rPr>
        <vertAlign val="superscript"/>
        <sz val="8"/>
        <rFont val="Arial"/>
        <family val="2"/>
      </rPr>
      <t>(e)</t>
    </r>
    <r>
      <rPr>
        <sz val="8"/>
        <rFont val="Arial"/>
        <family val="2"/>
      </rPr>
      <t>15.9</t>
    </r>
  </si>
  <si>
    <r>
      <rPr>
        <vertAlign val="superscript"/>
        <sz val="8"/>
        <rFont val="Arial"/>
        <family val="2"/>
      </rPr>
      <t>(e)</t>
    </r>
    <r>
      <rPr>
        <sz val="8"/>
        <rFont val="Arial"/>
        <family val="2"/>
      </rPr>
      <t>10.2</t>
    </r>
  </si>
  <si>
    <r>
      <rPr>
        <vertAlign val="superscript"/>
        <sz val="8"/>
        <color theme="1"/>
        <rFont val="Arial"/>
        <family val="2"/>
      </rPr>
      <t>(e)</t>
    </r>
    <r>
      <rPr>
        <sz val="8"/>
        <color theme="1"/>
        <rFont val="Arial"/>
        <family val="2"/>
      </rPr>
      <t>37.3</t>
    </r>
  </si>
  <si>
    <r>
      <rPr>
        <vertAlign val="superscript"/>
        <sz val="8"/>
        <color theme="1"/>
        <rFont val="Arial"/>
        <family val="2"/>
      </rPr>
      <t>(e)</t>
    </r>
    <r>
      <rPr>
        <sz val="8"/>
        <color theme="1"/>
        <rFont val="Arial"/>
        <family val="2"/>
      </rPr>
      <t>45.3</t>
    </r>
  </si>
  <si>
    <r>
      <rPr>
        <vertAlign val="superscript"/>
        <sz val="8"/>
        <color theme="1"/>
        <rFont val="Arial"/>
        <family val="2"/>
      </rPr>
      <t>(e)</t>
    </r>
    <r>
      <rPr>
        <sz val="8"/>
        <color theme="1"/>
        <rFont val="Arial"/>
        <family val="2"/>
      </rPr>
      <t>7.3</t>
    </r>
  </si>
  <si>
    <r>
      <rPr>
        <vertAlign val="superscript"/>
        <sz val="8"/>
        <color theme="1"/>
        <rFont val="Arial"/>
        <family val="2"/>
      </rPr>
      <t>(e)</t>
    </r>
    <r>
      <rPr>
        <sz val="8"/>
        <color theme="1"/>
        <rFont val="Arial"/>
        <family val="2"/>
      </rPr>
      <t>8.9</t>
    </r>
  </si>
  <si>
    <r>
      <rPr>
        <i/>
        <sz val="7"/>
        <rFont val="Arial"/>
        <family val="2"/>
      </rPr>
      <t>Source:</t>
    </r>
    <r>
      <rPr>
        <sz val="7"/>
        <rFont val="Arial"/>
        <family val="2"/>
      </rPr>
      <t xml:space="preserve"> NATSISS 2014-15</t>
    </r>
  </si>
  <si>
    <t>Table S3.4: Smoker status, by remoteness by sex, Aboriginal and Torres Strait Islander persons aged 18 and over – 1994 to 2014–15 (proportion of persons)</t>
  </si>
  <si>
    <t>Table S3.3: Health risk factors and alcohol consumption, by state or territory of usual residence, Aboriginal and Torres Strait Islander persons aged 15 and over — 2014–15, Proportion of persons</t>
  </si>
  <si>
    <r>
      <rPr>
        <i/>
        <sz val="7"/>
        <rFont val="Arial"/>
        <family val="2"/>
      </rPr>
      <t>Source:</t>
    </r>
    <r>
      <rPr>
        <sz val="7"/>
        <rFont val="Arial"/>
        <family val="2"/>
      </rPr>
      <t xml:space="preserve"> ABS 2016</t>
    </r>
  </si>
  <si>
    <t>Table S3.10: Health and disability, by sex and remoteness, Aboriginal and Torress Strait Islander persons aged 15 and over - 2014–15, Proportion of persons</t>
  </si>
  <si>
    <r>
      <t xml:space="preserve">Source: </t>
    </r>
    <r>
      <rPr>
        <sz val="7"/>
        <rFont val="Arial"/>
        <family val="2"/>
      </rPr>
      <t>AIHW 2018c</t>
    </r>
  </si>
  <si>
    <t>Drug type</t>
  </si>
  <si>
    <t>Indigenous status</t>
  </si>
  <si>
    <t>Total (%)</t>
  </si>
  <si>
    <t>1. Vic and WA do not report Indigenous status.</t>
  </si>
  <si>
    <t>2. NSW counts 'buprenorphine-naloxone' as 'buprenorphine'. See the Technical notes for further details.</t>
  </si>
  <si>
    <t>3. Population estimates for Indigenous people are sourced from Estimates and projections, Aboriginal and Torres Strait Islander Australians, Series B, 2001 to 2026. ABS cat. no. 3238.0.</t>
  </si>
  <si>
    <t>4. Population estimates for non-Indigenous people are sourced from ABS Australian Demographic Statistics, June 2017 ABS cat. no. 3101.0.</t>
  </si>
  <si>
    <r>
      <t xml:space="preserve">Source: </t>
    </r>
    <r>
      <rPr>
        <sz val="7"/>
        <rFont val="Arial"/>
        <family val="2"/>
      </rPr>
      <t>AIHW 2018d</t>
    </r>
  </si>
  <si>
    <r>
      <t>Source:</t>
    </r>
    <r>
      <rPr>
        <sz val="7"/>
        <color theme="1"/>
        <rFont val="Arial"/>
        <family val="2"/>
      </rPr>
      <t xml:space="preserve"> Specialist Homelessness Services Collection 2016–17.</t>
    </r>
  </si>
  <si>
    <t>Table S3.17: Substance misuse, by age and sex, 2016–17, adjusted for non-response, Specialist Homelessness Services Collection Clients</t>
  </si>
  <si>
    <t>Table S3.18: Substance misuse, by need for services and assistance and service provision status, 2016–17, adjusted for non-response</t>
  </si>
  <si>
    <r>
      <rPr>
        <i/>
        <sz val="7"/>
        <color rgb="FF000000"/>
        <rFont val="Arial"/>
        <family val="2"/>
      </rPr>
      <t>Note:</t>
    </r>
    <r>
      <rPr>
        <sz val="7"/>
        <color rgb="FF000000"/>
        <rFont val="Arial"/>
      </rPr>
      <t xml:space="preserve"> Substance misuse denominator:   27,295</t>
    </r>
  </si>
  <si>
    <r>
      <rPr>
        <i/>
        <sz val="7"/>
        <color rgb="FF000000"/>
        <rFont val="Arial"/>
        <family val="2"/>
      </rPr>
      <t>Note</t>
    </r>
    <r>
      <rPr>
        <sz val="7"/>
        <color rgb="FF000000"/>
        <rFont val="Arial"/>
      </rPr>
      <t>: Per cent calculations based on Total clients less 'Not stated/other'</t>
    </r>
  </si>
  <si>
    <t>Table S3.19: Substance misuse (closed support), by housing situation at first presentation and at the end of support, 2016–17, adjusted for non-response</t>
  </si>
  <si>
    <r>
      <t>Table S3.37: Alcohol consumption (2009 guidelines), people aged 14 and older at risk of alcohol-related harm over a lifetime</t>
    </r>
    <r>
      <rPr>
        <b/>
        <vertAlign val="superscript"/>
        <sz val="10"/>
        <color indexed="8"/>
        <rFont val="Palatino Linotype"/>
        <family val="1"/>
      </rPr>
      <t>(a)</t>
    </r>
    <r>
      <rPr>
        <b/>
        <sz val="10"/>
        <color indexed="8"/>
        <rFont val="Palatino Linotype"/>
        <family val="1"/>
      </rPr>
      <t>, by age and state/territory, 2010 to 2016 (per cent)</t>
    </r>
  </si>
  <si>
    <t>Year</t>
  </si>
  <si>
    <t>Defendants proven guilty, Principal offence by principal sentence and court level, 2016–17</t>
  </si>
  <si>
    <r>
      <rPr>
        <i/>
        <sz val="7"/>
        <color theme="1"/>
        <rFont val="Arial"/>
        <family val="2"/>
      </rPr>
      <t>Source</t>
    </r>
    <r>
      <rPr>
        <sz val="7"/>
        <color theme="1"/>
        <rFont val="Arial"/>
        <family val="2"/>
      </rPr>
      <t>: ABS 2018</t>
    </r>
  </si>
  <si>
    <r>
      <rPr>
        <i/>
        <sz val="7"/>
        <color theme="1"/>
        <rFont val="Arial"/>
        <family val="2"/>
      </rPr>
      <t>Source</t>
    </r>
    <r>
      <rPr>
        <sz val="7"/>
        <color theme="1"/>
        <rFont val="Arial"/>
        <family val="2"/>
      </rPr>
      <t>: AIHW 2015b</t>
    </r>
  </si>
  <si>
    <t>Recent drug use by data collection: 2016 NDSHS, 2015 NPHDC, 2015–16 DUMA</t>
  </si>
  <si>
    <r>
      <t>1.4</t>
    </r>
    <r>
      <rPr>
        <vertAlign val="superscript"/>
        <sz val="8"/>
        <color indexed="8"/>
        <rFont val="Arial"/>
        <family val="2"/>
      </rPr>
      <t>(b)</t>
    </r>
  </si>
  <si>
    <r>
      <t>3.6</t>
    </r>
    <r>
      <rPr>
        <vertAlign val="superscript"/>
        <sz val="8"/>
        <color indexed="8"/>
        <rFont val="Arial"/>
        <family val="2"/>
      </rPr>
      <t>(b)(c)</t>
    </r>
  </si>
  <si>
    <r>
      <t>1.6</t>
    </r>
    <r>
      <rPr>
        <vertAlign val="superscript"/>
        <sz val="8"/>
        <color indexed="8"/>
        <rFont val="Arial"/>
        <family val="2"/>
      </rPr>
      <t>(b)</t>
    </r>
  </si>
  <si>
    <r>
      <t>15.6</t>
    </r>
    <r>
      <rPr>
        <vertAlign val="superscript"/>
        <sz val="8"/>
        <color indexed="8"/>
        <rFont val="Arial"/>
        <family val="2"/>
      </rPr>
      <t>(d)</t>
    </r>
  </si>
  <si>
    <t>(b) For non-medical purposes.</t>
  </si>
  <si>
    <t>(c) Excludes OTC, including paracetamol, aspirin and other non-opioid over-the-counter pain-killers/analgesics.</t>
  </si>
  <si>
    <t>(d) Illicit use of at least 1 of 16 classes of drugs in the previous 12 months in 2016. The number and type of illicit drugs used has changed over time.</t>
  </si>
  <si>
    <r>
      <t>NPHDC</t>
    </r>
    <r>
      <rPr>
        <b/>
        <vertAlign val="superscript"/>
        <sz val="8"/>
        <color indexed="8"/>
        <rFont val="Arial"/>
        <family val="2"/>
      </rPr>
      <t>(e)(f)</t>
    </r>
  </si>
  <si>
    <t>(e) Excludes New South Wales as they did not provide data for this item</t>
  </si>
  <si>
    <t>(f) Numbers represent the number in this data collection, not the whole prison population.</t>
  </si>
  <si>
    <r>
      <t>DUMA</t>
    </r>
    <r>
      <rPr>
        <b/>
        <vertAlign val="superscript"/>
        <sz val="8"/>
        <color indexed="8"/>
        <rFont val="Arial"/>
        <family val="2"/>
      </rPr>
      <t>(g)</t>
    </r>
  </si>
  <si>
    <r>
      <t>21</t>
    </r>
    <r>
      <rPr>
        <vertAlign val="superscript"/>
        <sz val="8"/>
        <color indexed="8"/>
        <rFont val="Arial"/>
        <family val="2"/>
      </rPr>
      <t>(h)</t>
    </r>
  </si>
  <si>
    <t>(g) Results are based on urinalysis findings</t>
  </si>
  <si>
    <t>(h) Measures benzodiazepines only</t>
  </si>
  <si>
    <t>(i) Referred to as other opiates in DUMA collection</t>
  </si>
  <si>
    <t>Source: NDSHS 2016, AIC DUMA collection 2015–16, NPHDC 2015</t>
  </si>
  <si>
    <r>
      <rPr>
        <i/>
        <sz val="7"/>
        <rFont val="Arial"/>
        <family val="2"/>
      </rPr>
      <t>Note:</t>
    </r>
    <r>
      <rPr>
        <sz val="7"/>
        <rFont val="Arial"/>
        <family val="2"/>
      </rPr>
      <t xml:space="preserve"> PIEDs = Performance and image enhancing drugs</t>
    </r>
  </si>
  <si>
    <r>
      <rPr>
        <i/>
        <sz val="7"/>
        <color theme="1"/>
        <rFont val="Arial"/>
        <family val="2"/>
      </rPr>
      <t>Source</t>
    </r>
    <r>
      <rPr>
        <sz val="7"/>
        <color theme="1"/>
        <rFont val="Arial"/>
        <family val="2"/>
      </rPr>
      <t>: Memedovic et al. 2017</t>
    </r>
  </si>
  <si>
    <r>
      <rPr>
        <i/>
        <sz val="7"/>
        <color theme="1"/>
        <rFont val="Arial"/>
        <family val="2"/>
      </rPr>
      <t>Source:</t>
    </r>
    <r>
      <rPr>
        <sz val="7"/>
        <color theme="1"/>
        <rFont val="Arial"/>
        <family val="2"/>
      </rPr>
      <t xml:space="preserve"> Karlsson &amp; Burns 2018</t>
    </r>
  </si>
  <si>
    <t>Drug first injected, IDRS participants</t>
  </si>
  <si>
    <r>
      <rPr>
        <i/>
        <sz val="7"/>
        <color theme="1"/>
        <rFont val="Arial"/>
        <family val="2"/>
      </rPr>
      <t>Source</t>
    </r>
    <r>
      <rPr>
        <sz val="7"/>
        <color theme="1"/>
        <rFont val="Arial"/>
        <family val="2"/>
      </rPr>
      <t>: IDRS 2017</t>
    </r>
  </si>
  <si>
    <r>
      <rPr>
        <i/>
        <sz val="7"/>
        <color theme="1"/>
        <rFont val="Arial"/>
        <family val="2"/>
      </rPr>
      <t>Source:</t>
    </r>
    <r>
      <rPr>
        <sz val="7"/>
        <color theme="1"/>
        <rFont val="Arial"/>
        <family val="2"/>
      </rPr>
      <t xml:space="preserve"> Memodovic et al. 2017; ANSPS 2012-2016</t>
    </r>
  </si>
  <si>
    <t>National Aboriginal and Torres Strait Islander social survey</t>
  </si>
  <si>
    <t>NATSISS</t>
  </si>
  <si>
    <r>
      <rPr>
        <i/>
        <sz val="7"/>
        <rFont val="Arial"/>
        <family val="2"/>
      </rPr>
      <t>Source:</t>
    </r>
    <r>
      <rPr>
        <sz val="7"/>
        <rFont val="Arial"/>
        <family val="2"/>
      </rPr>
      <t xml:space="preserve"> ABS 2017a</t>
    </r>
  </si>
  <si>
    <t>Australian Aboriginal and Torres Strait Islander health survey</t>
  </si>
  <si>
    <t>AATSIHS</t>
  </si>
  <si>
    <r>
      <t xml:space="preserve">Source: </t>
    </r>
    <r>
      <rPr>
        <sz val="7"/>
        <rFont val="Arial"/>
        <family val="2"/>
      </rPr>
      <t>AIHW 2016b</t>
    </r>
  </si>
  <si>
    <t>SHSC</t>
  </si>
  <si>
    <t>Specialist Homelessness Services Collection</t>
  </si>
  <si>
    <r>
      <t>Sources</t>
    </r>
    <r>
      <rPr>
        <sz val="7"/>
        <color indexed="8"/>
        <rFont val="Arial"/>
        <family val="2"/>
      </rPr>
      <t>: SHSC 2011–12 to 2013–14 and AODTS NMDS 2012–13 to 2013–14.</t>
    </r>
  </si>
  <si>
    <r>
      <t>Source:</t>
    </r>
    <r>
      <rPr>
        <sz val="7"/>
        <color theme="1"/>
        <rFont val="Arial"/>
        <family val="2"/>
      </rPr>
      <t xml:space="preserve"> Karlsson &amp; Burns 2018</t>
    </r>
  </si>
  <si>
    <r>
      <rPr>
        <i/>
        <sz val="7"/>
        <color theme="1"/>
        <rFont val="Arial"/>
        <family val="2"/>
      </rPr>
      <t>Source</t>
    </r>
    <r>
      <rPr>
        <sz val="7"/>
        <color theme="1"/>
        <rFont val="Arial"/>
        <family val="2"/>
      </rPr>
      <t>: Stafford and Breen 2017</t>
    </r>
  </si>
  <si>
    <t>IDRS</t>
  </si>
  <si>
    <r>
      <rPr>
        <i/>
        <sz val="7"/>
        <color theme="1"/>
        <rFont val="Arial"/>
        <family val="2"/>
      </rPr>
      <t>Source</t>
    </r>
    <r>
      <rPr>
        <sz val="7"/>
        <color theme="1"/>
        <rFont val="Arial"/>
        <family val="2"/>
      </rPr>
      <t>: AODTS NMDS 2016-17</t>
    </r>
  </si>
  <si>
    <t>NPHDC</t>
  </si>
  <si>
    <t>National Prisoner Health Data Collection</t>
  </si>
  <si>
    <r>
      <rPr>
        <i/>
        <sz val="7"/>
        <color theme="1"/>
        <rFont val="Arial"/>
        <family val="2"/>
      </rPr>
      <t>Source:</t>
    </r>
    <r>
      <rPr>
        <sz val="7"/>
        <color theme="1"/>
        <rFont val="Arial"/>
        <family val="2"/>
      </rPr>
      <t xml:space="preserve"> Memodovic et al. 2017; ANSPS 2012–2016</t>
    </r>
  </si>
  <si>
    <t>Australian Needle Syringe Program Survey</t>
  </si>
  <si>
    <t>ANSPS</t>
  </si>
  <si>
    <t>Illicit Drugs Reporting System</t>
  </si>
  <si>
    <t>Populations</t>
  </si>
  <si>
    <t>Alcohol, tobacco and other drug use in Australia</t>
  </si>
  <si>
    <t>Table S3.5: Smoker status, by remoteness by sex, non-Indigenous persons aged 18 and over – 1995 to 2014–15 (proportion of persons)</t>
  </si>
  <si>
    <t>2011–13</t>
  </si>
  <si>
    <r>
      <rPr>
        <i/>
        <sz val="7"/>
        <rFont val="Arial"/>
        <family val="2"/>
      </rPr>
      <t>Note:</t>
    </r>
    <r>
      <rPr>
        <sz val="7"/>
        <rFont val="Arial"/>
        <family val="2"/>
      </rPr>
      <t xml:space="preserve"> Data sources include the 1995, 2001, 2004–05, 2007–08 and 2014–15 National Health Survey; 2011–13 Australian Health Survey.</t>
    </r>
  </si>
  <si>
    <r>
      <rPr>
        <i/>
        <sz val="7"/>
        <rFont val="Arial"/>
        <family val="2"/>
      </rPr>
      <t>Note:</t>
    </r>
    <r>
      <rPr>
        <sz val="7"/>
        <rFont val="Arial"/>
        <family val="2"/>
      </rPr>
      <t xml:space="preserve"> Data sources include the 1994 National Aboriginal and Torres Strait Islander Survey; 2002, 2008 and 2014–15 National Aboriginal and Torres Strait Islander Social Survey; 2004–05 National Aboriginal and Torres Strait Islander Health Survey; and 2012–13 Australian Aboriginal and Torres Strait Islander Health Survey.</t>
    </r>
  </si>
  <si>
    <t>(e)39.6</t>
  </si>
  <si>
    <t>(e)53.6</t>
  </si>
  <si>
    <t>(e)26.1</t>
  </si>
  <si>
    <t>(e)22.8</t>
  </si>
  <si>
    <t>(e)14.3</t>
  </si>
  <si>
    <t>(e)25.6</t>
  </si>
  <si>
    <t>(e)4.0</t>
  </si>
  <si>
    <t>(e)35.4</t>
  </si>
  <si>
    <t>(e)29.7</t>
  </si>
  <si>
    <t>(e)16.4</t>
  </si>
  <si>
    <t>(e)16.6</t>
  </si>
  <si>
    <t>(e)32.5</t>
  </si>
  <si>
    <t>(e)5.8</t>
  </si>
  <si>
    <t>(e)6.0</t>
  </si>
  <si>
    <t>(e)25.9</t>
  </si>
  <si>
    <t>(e)26.3</t>
  </si>
  <si>
    <t>(e)15.4</t>
  </si>
  <si>
    <t>(e)54.0</t>
  </si>
  <si>
    <t>(e)6.1</t>
  </si>
  <si>
    <t>(e)66.8</t>
  </si>
  <si>
    <t>(e)39.0</t>
  </si>
  <si>
    <t>(e)19.1</t>
  </si>
  <si>
    <t>(e)2.8</t>
  </si>
  <si>
    <t>(e)49.4</t>
  </si>
  <si>
    <t>(e)26.9</t>
  </si>
  <si>
    <t>(e)8.4</t>
  </si>
  <si>
    <t>(e)6.8</t>
  </si>
  <si>
    <t>(e)4.4</t>
  </si>
  <si>
    <t>(e)58.0</t>
  </si>
  <si>
    <t>(e)39.3</t>
  </si>
  <si>
    <t>(e)23.0</t>
  </si>
  <si>
    <t>(e)10.9</t>
  </si>
  <si>
    <t>(e)41.4</t>
  </si>
  <si>
    <t>(e)8.5</t>
  </si>
  <si>
    <t>(e)27.2</t>
  </si>
  <si>
    <t>(e)22.5</t>
  </si>
  <si>
    <t>(e)26.6</t>
  </si>
  <si>
    <t>(e)4.2</t>
  </si>
  <si>
    <t>(e)36.8</t>
  </si>
  <si>
    <t>(e)29.9</t>
  </si>
  <si>
    <t>(e)6.3</t>
  </si>
  <si>
    <t>(e)46.1</t>
  </si>
  <si>
    <t>(e)26.2</t>
  </si>
  <si>
    <t>(e)15.9</t>
  </si>
  <si>
    <t>(e)55.8</t>
  </si>
  <si>
    <t>(e)69.2</t>
  </si>
  <si>
    <t>(e)40.1</t>
  </si>
  <si>
    <t>(e)18.5</t>
  </si>
  <si>
    <t>(e)41.0</t>
  </si>
  <si>
    <t>(e)2.9</t>
  </si>
  <si>
    <t>(e)11.9</t>
  </si>
  <si>
    <t>(e)48.3</t>
  </si>
  <si>
    <t>(e)4.6</t>
  </si>
  <si>
    <t>(e)60.1</t>
  </si>
  <si>
    <t>(e)22.6</t>
  </si>
  <si>
    <t>Did not consume alcohol in the last week but did less than 12 months ago</t>
  </si>
  <si>
    <t>Long term/Lifetime risk</t>
  </si>
  <si>
    <t>Short term/Single occasion risk</t>
  </si>
  <si>
    <t xml:space="preserve">Alcohol consumption—Long term/lifetime risk and Short term/Single occasion risk by age, Indigenous status and sex, Proportion of persons </t>
  </si>
  <si>
    <t xml:space="preserve">Smoker status, by remoteness by sex, Non-Indigenous persons aged 18 and over – 1995 to 2014–15 (proportion of persons) </t>
  </si>
  <si>
    <t>Table S3.6: Health risk factors, by remoteness and Indigenous status, persons aged 15 and over — 2002 to 2014–15, Proportion of persons</t>
  </si>
  <si>
    <r>
      <t>Table S3.7: Alcohol consumption—Long term/Lifetime risk(a) and Short term/Single occasion risk</t>
    </r>
    <r>
      <rPr>
        <b/>
        <vertAlign val="superscript"/>
        <sz val="10"/>
        <color indexed="8"/>
        <rFont val="Palatino Linotype"/>
        <family val="1"/>
      </rPr>
      <t>(a)</t>
    </r>
    <r>
      <rPr>
        <b/>
        <sz val="10"/>
        <color indexed="8"/>
        <rFont val="Palatino Linotype"/>
        <family val="1"/>
      </rPr>
      <t xml:space="preserve"> by age, Indigenous status and sex, Proportion of persons</t>
    </r>
  </si>
  <si>
    <t>Table S3.14: Selected principal drugs of concern, for treatment of clients own drug use,  rate of clients, by Indigenous status, 2016–17</t>
  </si>
  <si>
    <t>Table S3.13: Number and rate of clients of Alcohol and Other Drug Treatment Services, by Indigenous status, 2016–17</t>
  </si>
  <si>
    <r>
      <t>Table S3.72: Usual source of needles and syringes, recent</t>
    </r>
    <r>
      <rPr>
        <b/>
        <vertAlign val="superscript"/>
        <sz val="10"/>
        <color indexed="8"/>
        <rFont val="Palatino Linotype"/>
        <family val="1"/>
      </rPr>
      <t xml:space="preserve">(a) </t>
    </r>
    <r>
      <rPr>
        <b/>
        <sz val="10"/>
        <color indexed="8"/>
        <rFont val="Palatino Linotype"/>
        <family val="1"/>
      </rPr>
      <t>users aged 14 and over, 2010 to 2016 (per cent)</t>
    </r>
  </si>
  <si>
    <t>Table S3.71: Main source of needles and syringes in the preceding six months among those who commented, by jurisdiction, 2017</t>
  </si>
  <si>
    <r>
      <t>Table S3.70: Support</t>
    </r>
    <r>
      <rPr>
        <b/>
        <vertAlign val="superscript"/>
        <sz val="10"/>
        <color indexed="8"/>
        <rFont val="Palatino Linotype"/>
        <family val="1"/>
      </rPr>
      <t xml:space="preserve">(a) </t>
    </r>
    <r>
      <rPr>
        <b/>
        <sz val="10"/>
        <color indexed="8"/>
        <rFont val="Palatino Linotype"/>
        <family val="1"/>
      </rPr>
      <t>for measures relating to injecting drug use, people aged 14 and over, by sex, 2007 to 2016 (per cent)</t>
    </r>
  </si>
  <si>
    <r>
      <t>Table S3.69: Support</t>
    </r>
    <r>
      <rPr>
        <b/>
        <vertAlign val="superscript"/>
        <sz val="10"/>
        <color indexed="8"/>
        <rFont val="Palatino Linotype"/>
        <family val="1"/>
      </rPr>
      <t>(a)</t>
    </r>
    <r>
      <rPr>
        <b/>
        <sz val="10"/>
        <color indexed="8"/>
        <rFont val="Palatino Linotype"/>
        <family val="1"/>
      </rPr>
      <t>for measures relating to injecting drug use, people 14 and over, by injecting drug use status, 2007 to 2016 (per cent)</t>
    </r>
  </si>
  <si>
    <t>Table S3.68: HCV antibody prevalence by gender and survey year</t>
  </si>
  <si>
    <t>Table S3.67: HIV antibody prevalence by gender and survey year</t>
  </si>
  <si>
    <t>Table S3.66: Percentage of injection-related issues in last month, by jurisdiction, 2017</t>
  </si>
  <si>
    <t>Table S3.65: Injecting risk behaviours in the last month, national, 2000–2017</t>
  </si>
  <si>
    <t>Table S3.64: Drug first injected, IDRS participants</t>
  </si>
  <si>
    <t>Table S3.63: Percentage of respondents by last drug injected, frequency of injecting and survey year</t>
  </si>
  <si>
    <t>Table S3.62: Drug use by sexuality, people aged 14 and over, 2010 to 2016 (per cent)</t>
  </si>
  <si>
    <r>
      <t>Table S3.61: Recent</t>
    </r>
    <r>
      <rPr>
        <b/>
        <vertAlign val="superscript"/>
        <sz val="10"/>
        <color indexed="8"/>
        <rFont val="Book Antiqua"/>
        <family val="1"/>
      </rPr>
      <t>(a)</t>
    </r>
    <r>
      <rPr>
        <b/>
        <sz val="10"/>
        <color indexed="8"/>
        <rFont val="Book Antiqua"/>
        <family val="1"/>
      </rPr>
      <t xml:space="preserve"> drug use by data collection. 2016 NDSHS, 2015 NPHDC, 2015-16 DUMA</t>
    </r>
  </si>
  <si>
    <t>Table S3.60: Prison entrants, illicit drug use in previous 12 months, states and territories, 2015</t>
  </si>
  <si>
    <t>Table S3.59: Prison entrants, risk of alcohol-related harm in the previous 12 months, states and territories, 2015</t>
  </si>
  <si>
    <t>Table S3.58: Prison entrants, smoking status, states and territories, 2015</t>
  </si>
  <si>
    <t>Table S3.57: Defendants proven guilty, Principal offence by principal sentence and court level, 2016–17</t>
  </si>
  <si>
    <t>Table S3.56: Closed episodes by client type and preferred language, 2016–17</t>
  </si>
  <si>
    <t>Table S3.55: Closed episodes by client type and country of birth, 2016–17</t>
  </si>
  <si>
    <t>Table S3.54: Drug use by main language spoken at home, people aged 14 and over, 2016 (Age standardised per cent)</t>
  </si>
  <si>
    <t>Table S3.53: Drug use by main language spoken at home, people aged 14 and over, 2010 to 2016 (per cent)</t>
  </si>
  <si>
    <t>Table S3.52: Closed episodes by client type, sex and age group, 2016–17</t>
  </si>
  <si>
    <t>Table S3.51: Closed episodes, by main treatment type, age group and client type, 2016–17</t>
  </si>
  <si>
    <t>Table S3.50: Closed episodes, by client type, referral source and age group, 2016–17</t>
  </si>
  <si>
    <t>Table S3.49: Closed episodes provided for own drug use, by principal drug of concern and age group, 2007–08 to 2016–17</t>
  </si>
  <si>
    <r>
      <t>Table S3.48: Average age of initiation</t>
    </r>
    <r>
      <rPr>
        <b/>
        <vertAlign val="superscript"/>
        <sz val="10"/>
        <color indexed="8"/>
        <rFont val="Palatino Linotype"/>
        <family val="1"/>
      </rPr>
      <t xml:space="preserve">(a) </t>
    </r>
    <r>
      <rPr>
        <b/>
        <sz val="10"/>
        <color indexed="8"/>
        <rFont val="Palatino Linotype"/>
        <family val="1"/>
      </rPr>
      <t>of lifetime drug use, people aged 14 and over, 1995 to 2016 (years)</t>
    </r>
  </si>
  <si>
    <r>
      <t>Table S3.47: Recent</t>
    </r>
    <r>
      <rPr>
        <b/>
        <vertAlign val="superscript"/>
        <sz val="10"/>
        <color indexed="8"/>
        <rFont val="Palatino Linotype"/>
        <family val="1"/>
      </rPr>
      <t xml:space="preserve">(a) </t>
    </r>
    <r>
      <rPr>
        <b/>
        <sz val="10"/>
        <color indexed="8"/>
        <rFont val="Palatino Linotype"/>
        <family val="1"/>
      </rPr>
      <t>use of meth/amphetamines, people aged 14 and over, by age and sex, 2001 to 2016 (per cent)</t>
    </r>
  </si>
  <si>
    <r>
      <t>Table S3.46: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2001 to 2016 (per cent)</t>
    </r>
  </si>
  <si>
    <r>
      <t>Table S3.45: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</si>
  <si>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S3.44: Recent illicit use of any drug</t>
    </r>
    <r>
      <rPr>
        <b/>
        <vertAlign val="superscript"/>
        <sz val="10"/>
        <color indexed="8"/>
        <rFont val="Palatino Linotype"/>
        <family val="1"/>
      </rPr>
      <t>(a)</t>
    </r>
    <r>
      <rPr>
        <b/>
        <sz val="10"/>
        <color indexed="8"/>
        <rFont val="Palatino Linotype"/>
        <family val="1"/>
      </rPr>
      <t>, people aged 14 and over, by age and state/territory, 2010 to 2016 (per cent)</t>
    </r>
  </si>
  <si>
    <r>
      <t>Table S3.43: Age distribution of recent</t>
    </r>
    <r>
      <rPr>
        <b/>
        <vertAlign val="superscript"/>
        <sz val="10"/>
        <color indexed="8"/>
        <rFont val="Palatino Linotype"/>
        <family val="1"/>
      </rPr>
      <t xml:space="preserve">(a) </t>
    </r>
    <r>
      <rPr>
        <b/>
        <sz val="10"/>
        <color indexed="8"/>
        <rFont val="Palatino Linotype"/>
        <family val="1"/>
      </rPr>
      <t>illict drug users, people aged 12 years and older, 2001 to 2016 (per cent)</t>
    </r>
  </si>
  <si>
    <t>Age distribution of recent illict drug users, people aged 12 years and older, 2001 to 2016 (per cent)</t>
  </si>
  <si>
    <t>Table S3.72</t>
  </si>
  <si>
    <t>1. Based on client records with a valid statistical linkage key (SLK).</t>
  </si>
  <si>
    <t>2. Rates differ to what is published in S3.14 as it includes instance where a person is treated for another persons drug use</t>
  </si>
  <si>
    <t>2. Rates differ to what is published in S3.13 as it only includes treatment for a clients own drug use</t>
  </si>
  <si>
    <t>Table S3.34: Alcohol consumption (2009 guidelines), people aged 12 and over at risk of alcohol-related harm over a lifetime, by age and sex, 2001 to 2016 (per cent)</t>
  </si>
  <si>
    <t>Table S3.35: Alcohol consumption (2009 guidelines), people aged 12 and over at risk of injury on a single occasion of drinking, by age and sex, 2001 to 2016 (per cent)</t>
  </si>
  <si>
    <t>Alcohol consumption (2009 guidelines), people aged 12 and over at risk of alcohol-related harm over a lifetime, by age and sex, 2001 to 2016 (per cent)</t>
  </si>
  <si>
    <t xml:space="preserve">Alcohol consumption (2009 guidelines), people aged 12 and over at risk of injury on a single occasion of drinking, by age and sex, 2001 to 2016 (per 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</si>
</sst>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0.0"/>
    <numFmt numFmtId="165" formatCode="&quot;&quot;#,##0&quot;&quot;"/>
    <numFmt numFmtId="166" formatCode="&quot;&quot;#,##0.0&quot;&quot;"/>
    <numFmt numFmtId="167" formatCode="#,##0.0"/>
    <numFmt numFmtId="168" formatCode="_-* #,##0.0_-;\-* #,##0.0_-;_-* &quot;-&quot;??_-;_-@_-"/>
    <numFmt numFmtId="169" formatCode="&quot;*&quot;#,##0.0&quot;&quot;"/>
    <numFmt numFmtId="170" formatCode="_(* #,##0_);_(* \(#,##0\);_(* &quot;-&quot;??_);_(@_)"/>
    <numFmt numFmtId="171" formatCode="_-* #,##0.00000_-;\-* #,##0.00000_-;_-* &quot;-&quot;??_-;_-@_-"/>
    <numFmt numFmtId="172" formatCode="##########0"/>
    <numFmt numFmtId="173" formatCode="######0"/>
    <numFmt numFmtId="174" formatCode="#######0"/>
    <numFmt numFmtId="175" formatCode="##0.0"/>
    <numFmt numFmtId="176" formatCode="###################################################################0"/>
    <numFmt numFmtId="177" formatCode="##,###,##0"/>
    <numFmt numFmtId="178" formatCode="###################################0"/>
    <numFmt numFmtId="179" formatCode="#####0.0"/>
    <numFmt numFmtId="180" formatCode="########################################################0"/>
    <numFmt numFmtId="181" formatCode="_-* #,##0_-;\-* #,##0_-;_-* &quot;-&quot;??_-;_-@_-"/>
    <numFmt numFmtId="182" formatCode="###,###"/>
    <numFmt numFmtId="183" formatCode="###,##0.0"/>
    <numFmt numFmtId="184" formatCode="0.000"/>
    <numFmt numFmtId="185" formatCode="#,##0;[Red]#,##0"/>
    <numFmt numFmtId="186" formatCode="#,##0.0;\–#,##0.0"/>
  </numFmts>
  <fonts count="103">
    <font>
      <sz val="11"/>
      <color theme="1"/>
      <name val="Calibri"/>
      <family val="2"/>
      <scheme val="minor"/>
    </font>
    <font>
      <sz val="11"/>
      <color theme="1"/>
      <name val="Calibri"/>
      <family val="2"/>
      <scheme val="minor"/>
    </font>
    <font>
      <b/>
      <sz val="11"/>
      <color theme="1"/>
      <name val="Calibri"/>
      <family val="2"/>
      <scheme val="minor"/>
    </font>
    <font>
      <i/>
      <sz val="7"/>
      <name val="Arial"/>
      <family val="2"/>
    </font>
    <font>
      <sz val="7"/>
      <name val="Arial"/>
      <family val="2"/>
    </font>
    <font>
      <sz val="8"/>
      <name val="Arial"/>
      <family val="2"/>
    </font>
    <font>
      <sz val="7"/>
      <color theme="1"/>
      <name val="Arial"/>
      <family val="2"/>
    </font>
    <font>
      <sz val="7"/>
      <color indexed="8"/>
      <name val="Times New Roman"/>
      <family val="1"/>
    </font>
    <font>
      <sz val="7"/>
      <color indexed="8"/>
      <name val="Arial"/>
      <family val="2"/>
    </font>
    <font>
      <b/>
      <sz val="8"/>
      <name val="Arial"/>
      <family val="2"/>
    </font>
    <font>
      <b/>
      <vertAlign val="superscript"/>
      <sz val="8"/>
      <name val="Arial"/>
      <family val="2"/>
    </font>
    <font>
      <b/>
      <sz val="8"/>
      <color theme="1"/>
      <name val="Arial"/>
      <family val="2"/>
    </font>
    <font>
      <b/>
      <sz val="10"/>
      <name val="Book Antiqua"/>
      <family val="1"/>
    </font>
    <font>
      <sz val="8"/>
      <color indexed="8"/>
      <name val="Courier New"/>
      <family val="3"/>
    </font>
    <font>
      <sz val="8"/>
      <color indexed="8"/>
      <name val="Arial"/>
      <family val="2"/>
    </font>
    <font>
      <i/>
      <sz val="7"/>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10"/>
      <color indexed="8"/>
      <name val="Palatino Linotype"/>
      <family val="1"/>
    </font>
    <font>
      <sz val="8"/>
      <color theme="1"/>
      <name val="Arial"/>
      <family val="2"/>
    </font>
    <font>
      <i/>
      <sz val="7"/>
      <color theme="1"/>
      <name val="Arial"/>
      <family val="2"/>
    </font>
    <font>
      <sz val="8"/>
      <name val="Microsoft Sans Serif"/>
      <family val="2"/>
    </font>
    <font>
      <sz val="11"/>
      <color theme="1"/>
      <name val="Arial"/>
      <family val="2"/>
    </font>
    <font>
      <sz val="12"/>
      <name val="Arial"/>
      <family val="2"/>
    </font>
    <font>
      <b/>
      <sz val="10"/>
      <name val="Arial"/>
      <family val="2"/>
    </font>
    <font>
      <b/>
      <sz val="10"/>
      <color theme="1"/>
      <name val="Arial"/>
      <family val="2"/>
    </font>
    <font>
      <sz val="8"/>
      <color indexed="81"/>
      <name val="arial"/>
      <family val="2"/>
    </font>
    <font>
      <u/>
      <sz val="11"/>
      <color theme="10"/>
      <name val="Calibri"/>
      <family val="2"/>
      <scheme val="minor"/>
    </font>
    <font>
      <u/>
      <sz val="8"/>
      <color indexed="12"/>
      <name val="Arial"/>
      <family val="2"/>
    </font>
    <font>
      <sz val="11"/>
      <name val="Calibri"/>
      <family val="2"/>
    </font>
    <font>
      <sz val="8"/>
      <name val="Tahoma"/>
      <family val="2"/>
    </font>
    <font>
      <sz val="9"/>
      <name val="Arial"/>
      <family val="2"/>
    </font>
    <font>
      <sz val="8"/>
      <name val="FrnkGothITC Bk BT"/>
      <family val="2"/>
    </font>
    <font>
      <sz val="10"/>
      <color theme="1"/>
      <name val="Calibri"/>
      <family val="2"/>
    </font>
    <font>
      <b/>
      <sz val="10"/>
      <color indexed="8"/>
      <name val="Arial"/>
      <family val="2"/>
    </font>
    <font>
      <i/>
      <sz val="8"/>
      <name val="FrnkGothITC Bk BT"/>
      <family val="2"/>
    </font>
    <font>
      <sz val="10"/>
      <name val="Arial"/>
      <family val="2"/>
    </font>
    <font>
      <sz val="8"/>
      <color indexed="81"/>
      <name val="Tahoma"/>
      <family val="2"/>
    </font>
    <font>
      <b/>
      <sz val="8"/>
      <color rgb="FF000000"/>
      <name val="Arial"/>
      <family val="2"/>
    </font>
    <font>
      <sz val="8"/>
      <color rgb="FF000000"/>
      <name val="Arial"/>
      <family val="2"/>
    </font>
    <font>
      <i/>
      <sz val="8"/>
      <color theme="1"/>
      <name val="Arial"/>
      <family val="2"/>
    </font>
    <font>
      <i/>
      <sz val="8"/>
      <name val="Arial"/>
      <family val="2"/>
    </font>
    <font>
      <i/>
      <sz val="10"/>
      <name val="Arial"/>
      <family val="2"/>
    </font>
    <font>
      <i/>
      <sz val="8"/>
      <color rgb="FF000000"/>
      <name val="Arial"/>
      <family val="2"/>
    </font>
    <font>
      <b/>
      <i/>
      <sz val="8"/>
      <color theme="1"/>
      <name val="Arial"/>
      <family val="2"/>
    </font>
    <font>
      <b/>
      <sz val="18"/>
      <color theme="1"/>
      <name val="Calibri"/>
      <family val="2"/>
      <scheme val="minor"/>
    </font>
    <font>
      <sz val="7"/>
      <color rgb="FF000000"/>
      <name val="Arial"/>
      <family val="2"/>
    </font>
    <font>
      <b/>
      <vertAlign val="superscript"/>
      <sz val="10"/>
      <color indexed="8"/>
      <name val="Palatino Linotype"/>
      <family val="1"/>
    </font>
    <font>
      <i/>
      <sz val="7"/>
      <color rgb="FF000000"/>
      <name val="Arial"/>
      <family val="2"/>
    </font>
    <font>
      <b/>
      <sz val="10"/>
      <color rgb="FF000000"/>
      <name val="Palatino Linotype"/>
      <family val="1"/>
    </font>
    <font>
      <b/>
      <vertAlign val="superscript"/>
      <sz val="8"/>
      <color rgb="FF000000"/>
      <name val="Arial"/>
      <family val="2"/>
    </font>
    <font>
      <b/>
      <sz val="10"/>
      <color indexed="8"/>
      <name val="Book Antiqua"/>
      <family val="1"/>
    </font>
    <font>
      <i/>
      <sz val="10"/>
      <color indexed="8"/>
      <name val="Arial"/>
      <family val="2"/>
    </font>
    <font>
      <b/>
      <vertAlign val="superscript"/>
      <sz val="10"/>
      <color rgb="FF000000"/>
      <name val="Palatino Linotype"/>
      <family val="1"/>
    </font>
    <font>
      <sz val="8"/>
      <color rgb="FFFF0000"/>
      <name val="Arial"/>
      <family val="2"/>
    </font>
    <font>
      <i/>
      <sz val="10"/>
      <color indexed="8"/>
      <name val="arial, helvetica, helv"/>
    </font>
    <font>
      <i/>
      <sz val="8"/>
      <color indexed="8"/>
      <name val="Arial"/>
      <family val="2"/>
    </font>
    <font>
      <sz val="9"/>
      <color indexed="81"/>
      <name val="Tahoma"/>
      <charset val="1"/>
    </font>
    <font>
      <b/>
      <sz val="10"/>
      <color theme="1"/>
      <name val="Book Antiqua"/>
      <family val="1"/>
    </font>
    <font>
      <b/>
      <sz val="8"/>
      <color rgb="FF000000"/>
      <name val="arial"/>
    </font>
    <font>
      <sz val="8"/>
      <color rgb="FF000000"/>
      <name val="Arial"/>
    </font>
    <font>
      <sz val="7"/>
      <color rgb="FF000000"/>
      <name val="Arial"/>
    </font>
    <font>
      <b/>
      <sz val="10"/>
      <color rgb="FF000000"/>
      <name val="Palatino Linotype"/>
    </font>
    <font>
      <b/>
      <vertAlign val="superscript"/>
      <sz val="8"/>
      <color theme="1"/>
      <name val="Arial"/>
      <family val="2"/>
    </font>
    <font>
      <sz val="11"/>
      <color rgb="FFFF0000"/>
      <name val="Calibri"/>
      <family val="2"/>
      <scheme val="minor"/>
    </font>
    <font>
      <b/>
      <sz val="12"/>
      <color indexed="10"/>
      <name val="Arial"/>
      <family val="2"/>
    </font>
    <font>
      <u/>
      <sz val="10"/>
      <color indexed="12"/>
      <name val="Arial"/>
      <family val="2"/>
    </font>
    <font>
      <sz val="9"/>
      <color indexed="81"/>
      <name val="Tahoma"/>
      <family val="2"/>
    </font>
    <font>
      <b/>
      <sz val="11"/>
      <color theme="1"/>
      <name val="Arial"/>
      <family val="2"/>
    </font>
    <font>
      <sz val="9"/>
      <color rgb="FF000000"/>
      <name val="Arial"/>
      <family val="2"/>
    </font>
    <font>
      <b/>
      <sz val="10"/>
      <color indexed="8"/>
      <name val="Book Antiqua"/>
    </font>
    <font>
      <i/>
      <sz val="10"/>
      <color indexed="8"/>
      <name val="arial"/>
    </font>
    <font>
      <b/>
      <sz val="8"/>
      <color indexed="8"/>
      <name val="arial"/>
    </font>
    <font>
      <sz val="8"/>
      <color indexed="8"/>
      <name val="arial"/>
    </font>
    <font>
      <sz val="11"/>
      <color indexed="8"/>
      <name val="Calibri"/>
      <family val="2"/>
    </font>
    <font>
      <b/>
      <sz val="10"/>
      <color theme="1"/>
      <name val="Palatino Linotype"/>
      <family val="1"/>
    </font>
    <font>
      <i/>
      <sz val="11"/>
      <color theme="1"/>
      <name val="Calibri"/>
      <family val="2"/>
      <scheme val="minor"/>
    </font>
    <font>
      <sz val="10"/>
      <color theme="1"/>
      <name val="Arial"/>
      <family val="2"/>
    </font>
    <font>
      <b/>
      <i/>
      <sz val="8"/>
      <color indexed="8"/>
      <name val="Arial"/>
      <family val="2"/>
    </font>
    <font>
      <sz val="8"/>
      <name val="Calibri"/>
      <family val="2"/>
      <scheme val="minor"/>
    </font>
    <font>
      <i/>
      <sz val="8"/>
      <name val="Calibri"/>
      <family val="2"/>
    </font>
    <font>
      <sz val="8"/>
      <name val="Calibri"/>
      <family val="2"/>
    </font>
    <font>
      <b/>
      <sz val="11"/>
      <color indexed="10"/>
      <name val="Calibri"/>
      <family val="2"/>
    </font>
    <font>
      <b/>
      <i/>
      <sz val="8"/>
      <name val="Arial"/>
      <family val="2"/>
    </font>
    <font>
      <vertAlign val="superscript"/>
      <sz val="8"/>
      <name val="Arial"/>
      <family val="2"/>
    </font>
    <font>
      <sz val="11"/>
      <name val="Calibri"/>
      <family val="2"/>
      <scheme val="minor"/>
    </font>
    <font>
      <b/>
      <sz val="18"/>
      <name val="Arial"/>
      <family val="2"/>
    </font>
    <font>
      <b/>
      <i/>
      <sz val="16"/>
      <color theme="1"/>
      <name val="Arial"/>
      <family val="2"/>
    </font>
    <font>
      <b/>
      <sz val="22"/>
      <color theme="1"/>
      <name val="Arial"/>
      <family val="2"/>
    </font>
    <font>
      <sz val="11"/>
      <color theme="1"/>
      <name val="Book Antiqua"/>
      <family val="1"/>
    </font>
    <font>
      <sz val="11"/>
      <color indexed="8"/>
      <name val="Book Antiqua"/>
      <family val="1"/>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i/>
      <vertAlign val="superscript"/>
      <sz val="8"/>
      <color rgb="FF000000"/>
      <name val="Arial"/>
      <family val="2"/>
    </font>
    <font>
      <vertAlign val="superscript"/>
      <sz val="8"/>
      <color theme="1"/>
      <name val="Arial"/>
      <family val="2"/>
    </font>
    <font>
      <i/>
      <vertAlign val="superscript"/>
      <sz val="8"/>
      <color theme="1"/>
      <name val="Arial"/>
      <family val="2"/>
    </font>
    <font>
      <i/>
      <vertAlign val="superscript"/>
      <sz val="8"/>
      <name val="Arial"/>
      <family val="2"/>
    </font>
    <font>
      <b/>
      <vertAlign val="superscript"/>
      <sz val="10"/>
      <color indexed="8"/>
      <name val="Book Antiqua"/>
      <family val="1"/>
    </font>
    <font>
      <b/>
      <i/>
      <sz val="2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6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bottom style="thin">
        <color indexed="0"/>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rgb="FF000000"/>
      </bottom>
      <diagonal/>
    </border>
  </borders>
  <cellStyleXfs count="32">
    <xf numFmtId="0" fontId="0" fillId="0" borderId="0"/>
    <xf numFmtId="0" fontId="13" fillId="0" borderId="0"/>
    <xf numFmtId="0" fontId="22" fillId="0" borderId="0">
      <alignment horizontal="left" vertical="center" wrapText="1"/>
    </xf>
    <xf numFmtId="0" fontId="5" fillId="0" borderId="0"/>
    <xf numFmtId="0" fontId="24" fillId="0" borderId="0"/>
    <xf numFmtId="0" fontId="28" fillId="0" borderId="0" applyNumberFormat="0" applyFill="0" applyBorder="0" applyAlignment="0" applyProtection="0"/>
    <xf numFmtId="0" fontId="32" fillId="0" borderId="0">
      <alignment horizontal="right"/>
    </xf>
    <xf numFmtId="0" fontId="33" fillId="0" borderId="0">
      <alignment horizontal="right"/>
    </xf>
    <xf numFmtId="0" fontId="32" fillId="0" borderId="0">
      <alignment horizontal="right"/>
    </xf>
    <xf numFmtId="0" fontId="5" fillId="0" borderId="0">
      <alignment horizontal="right"/>
    </xf>
    <xf numFmtId="0" fontId="5" fillId="0" borderId="0">
      <alignment horizontal="right"/>
    </xf>
    <xf numFmtId="0" fontId="34" fillId="0" borderId="0"/>
    <xf numFmtId="0" fontId="5" fillId="0" borderId="0">
      <alignment horizontal="right"/>
    </xf>
    <xf numFmtId="0" fontId="36" fillId="0" borderId="0">
      <alignment horizontal="left"/>
    </xf>
    <xf numFmtId="0" fontId="22" fillId="0" borderId="0">
      <alignment horizontal="right"/>
    </xf>
    <xf numFmtId="0" fontId="22" fillId="0" borderId="0">
      <alignment horizontal="right"/>
    </xf>
    <xf numFmtId="43" fontId="37" fillId="0" borderId="0" applyFont="0" applyFill="0" applyBorder="0" applyAlignment="0" applyProtection="0"/>
    <xf numFmtId="0" fontId="1" fillId="0" borderId="0"/>
    <xf numFmtId="0" fontId="22" fillId="0" borderId="0">
      <alignment horizontal="right"/>
    </xf>
    <xf numFmtId="0" fontId="32" fillId="0" borderId="0">
      <alignment horizontal="left" vertical="center" wrapText="1"/>
    </xf>
    <xf numFmtId="0" fontId="34" fillId="0" borderId="0"/>
    <xf numFmtId="0" fontId="37" fillId="0" borderId="0"/>
    <xf numFmtId="43" fontId="1" fillId="0" borderId="0" applyFont="0" applyFill="0" applyBorder="0" applyAlignment="0" applyProtection="0"/>
    <xf numFmtId="0" fontId="67" fillId="0" borderId="0" applyNumberFormat="0" applyFill="0" applyBorder="0" applyAlignment="0" applyProtection="0">
      <alignment vertical="top"/>
      <protection locked="0"/>
    </xf>
    <xf numFmtId="0" fontId="5" fillId="0" borderId="0">
      <alignment horizontal="left"/>
    </xf>
    <xf numFmtId="0" fontId="5" fillId="0" borderId="0">
      <alignment horizontal="center" vertical="center" wrapText="1"/>
    </xf>
    <xf numFmtId="0" fontId="1" fillId="0" borderId="0"/>
    <xf numFmtId="9" fontId="1" fillId="0" borderId="0" applyFont="0" applyFill="0" applyBorder="0" applyAlignment="0" applyProtection="0"/>
    <xf numFmtId="0" fontId="1" fillId="0" borderId="0"/>
    <xf numFmtId="0" fontId="5" fillId="0" borderId="0">
      <alignment horizontal="left" vertical="center" wrapText="1"/>
    </xf>
    <xf numFmtId="0" fontId="23" fillId="0" borderId="0"/>
    <xf numFmtId="49" fontId="20" fillId="5" borderId="0" applyProtection="0">
      <alignment horizontal="right" wrapText="1"/>
    </xf>
  </cellStyleXfs>
  <cellXfs count="718">
    <xf numFmtId="0" fontId="0" fillId="0" borderId="0" xfId="0"/>
    <xf numFmtId="0" fontId="0" fillId="2" borderId="0" xfId="0" applyFill="1"/>
    <xf numFmtId="0" fontId="3" fillId="2" borderId="0" xfId="0" applyFont="1" applyFill="1"/>
    <xf numFmtId="0" fontId="5" fillId="2" borderId="0" xfId="0" applyFont="1" applyFill="1" applyBorder="1"/>
    <xf numFmtId="0" fontId="6" fillId="2" borderId="0" xfId="0" applyFont="1" applyFill="1" applyAlignment="1">
      <alignment horizontal="left" vertical="center" indent="1"/>
    </xf>
    <xf numFmtId="164" fontId="9" fillId="2" borderId="1" xfId="0" applyNumberFormat="1" applyFont="1" applyFill="1" applyBorder="1" applyAlignment="1">
      <alignment horizontal="right"/>
    </xf>
    <xf numFmtId="164" fontId="9" fillId="2" borderId="1" xfId="0" applyNumberFormat="1" applyFont="1" applyFill="1" applyBorder="1" applyAlignment="1"/>
    <xf numFmtId="0" fontId="9" fillId="2" borderId="1" xfId="0" applyFont="1" applyFill="1" applyBorder="1" applyAlignment="1">
      <alignment horizontal="right" vertical="center" wrapText="1"/>
    </xf>
    <xf numFmtId="0" fontId="9" fillId="2" borderId="1" xfId="0" applyFont="1" applyFill="1" applyBorder="1"/>
    <xf numFmtId="164" fontId="9" fillId="2" borderId="1" xfId="0" applyNumberFormat="1" applyFont="1" applyFill="1" applyBorder="1"/>
    <xf numFmtId="0" fontId="9" fillId="2" borderId="1" xfId="0" applyFont="1" applyFill="1" applyBorder="1" applyAlignment="1"/>
    <xf numFmtId="164" fontId="5" fillId="2" borderId="0" xfId="0" applyNumberFormat="1" applyFont="1" applyFill="1" applyBorder="1" applyAlignment="1">
      <alignment horizontal="right"/>
    </xf>
    <xf numFmtId="0" fontId="5" fillId="2" borderId="0" xfId="0" applyFont="1" applyFill="1" applyBorder="1" applyAlignment="1">
      <alignment horizontal="left" vertical="top"/>
    </xf>
    <xf numFmtId="164" fontId="5" fillId="2" borderId="0" xfId="0" applyNumberFormat="1" applyFont="1" applyFill="1" applyBorder="1" applyAlignment="1"/>
    <xf numFmtId="0" fontId="9" fillId="2" borderId="1" xfId="0" applyFont="1" applyFill="1" applyBorder="1" applyAlignment="1">
      <alignment horizontal="center" vertical="center" wrapText="1"/>
    </xf>
    <xf numFmtId="0" fontId="9" fillId="2" borderId="1" xfId="0" applyFont="1" applyFill="1" applyBorder="1" applyAlignment="1">
      <alignment vertical="top"/>
    </xf>
    <xf numFmtId="0" fontId="9" fillId="2" borderId="0" xfId="0" applyFont="1" applyFill="1" applyBorder="1" applyAlignment="1">
      <alignment horizontal="center" vertical="center" wrapText="1"/>
    </xf>
    <xf numFmtId="0" fontId="5" fillId="2" borderId="0" xfId="0" applyFont="1" applyFill="1" applyBorder="1" applyAlignment="1">
      <alignment vertical="top"/>
    </xf>
    <xf numFmtId="0" fontId="9" fillId="2" borderId="0" xfId="0" applyFont="1" applyFill="1" applyBorder="1" applyAlignment="1">
      <alignment horizontal="center" vertical="center"/>
    </xf>
    <xf numFmtId="0" fontId="5" fillId="2" borderId="1" xfId="0" applyFont="1" applyFill="1" applyBorder="1"/>
    <xf numFmtId="0" fontId="13" fillId="3" borderId="0" xfId="1" applyFont="1" applyFill="1" applyBorder="1" applyAlignment="1">
      <alignment horizontal="left"/>
    </xf>
    <xf numFmtId="0" fontId="14" fillId="3" borderId="0" xfId="1" applyFont="1" applyFill="1" applyBorder="1" applyAlignment="1">
      <alignment horizontal="left" vertical="center"/>
    </xf>
    <xf numFmtId="164" fontId="14" fillId="3" borderId="0" xfId="1" applyNumberFormat="1" applyFont="1" applyFill="1" applyBorder="1" applyAlignment="1">
      <alignment horizontal="right" vertical="center"/>
    </xf>
    <xf numFmtId="0" fontId="14" fillId="3" borderId="0" xfId="1" applyFont="1" applyFill="1" applyBorder="1" applyAlignment="1">
      <alignment horizontal="right" vertical="center"/>
    </xf>
    <xf numFmtId="0" fontId="16" fillId="3" borderId="4" xfId="1" applyFont="1" applyFill="1" applyBorder="1" applyAlignment="1">
      <alignment horizontal="right"/>
    </xf>
    <xf numFmtId="0" fontId="16" fillId="3" borderId="4" xfId="1" applyFont="1" applyFill="1" applyBorder="1" applyAlignment="1">
      <alignment horizontal="left"/>
    </xf>
    <xf numFmtId="0" fontId="16" fillId="3" borderId="4" xfId="1" applyFont="1" applyFill="1" applyBorder="1" applyAlignment="1">
      <alignment horizontal="right" wrapText="1"/>
    </xf>
    <xf numFmtId="0" fontId="20" fillId="2" borderId="0" xfId="0" applyFont="1" applyFill="1"/>
    <xf numFmtId="0" fontId="21" fillId="2" borderId="0" xfId="0" applyFont="1" applyFill="1"/>
    <xf numFmtId="0" fontId="29" fillId="2" borderId="0" xfId="5" applyFont="1" applyFill="1" applyAlignment="1" applyProtection="1"/>
    <xf numFmtId="0" fontId="5" fillId="2" borderId="0" xfId="0" applyFont="1" applyFill="1" applyAlignment="1"/>
    <xf numFmtId="0" fontId="0" fillId="2" borderId="0" xfId="0" applyFill="1" applyBorder="1"/>
    <xf numFmtId="0" fontId="30" fillId="2" borderId="0" xfId="0" applyFont="1" applyFill="1"/>
    <xf numFmtId="0" fontId="31" fillId="2" borderId="0" xfId="0" applyFont="1" applyFill="1" applyAlignment="1"/>
    <xf numFmtId="164" fontId="9" fillId="2" borderId="1" xfId="6" applyNumberFormat="1" applyFont="1" applyFill="1" applyBorder="1">
      <alignment horizontal="right"/>
    </xf>
    <xf numFmtId="164" fontId="9" fillId="2" borderId="1" xfId="7" applyNumberFormat="1" applyFont="1" applyFill="1" applyBorder="1">
      <alignment horizontal="right"/>
    </xf>
    <xf numFmtId="164" fontId="9" fillId="2" borderId="1" xfId="8" applyNumberFormat="1" applyFont="1" applyFill="1" applyBorder="1">
      <alignment horizontal="right"/>
    </xf>
    <xf numFmtId="164" fontId="9" fillId="2" borderId="1" xfId="9" applyNumberFormat="1" applyFont="1" applyFill="1" applyBorder="1">
      <alignment horizontal="right"/>
    </xf>
    <xf numFmtId="164" fontId="9" fillId="2" borderId="1" xfId="10" applyNumberFormat="1" applyFont="1" applyFill="1" applyBorder="1">
      <alignment horizontal="right"/>
    </xf>
    <xf numFmtId="0" fontId="9" fillId="2" borderId="1" xfId="11" applyFont="1" applyFill="1" applyBorder="1" applyAlignment="1">
      <alignment horizontal="left" wrapText="1"/>
    </xf>
    <xf numFmtId="164" fontId="32" fillId="2" borderId="0" xfId="6" applyNumberFormat="1" applyFont="1" applyFill="1">
      <alignment horizontal="right"/>
    </xf>
    <xf numFmtId="164" fontId="5" fillId="2" borderId="0" xfId="7" applyNumberFormat="1" applyFont="1" applyFill="1">
      <alignment horizontal="right"/>
    </xf>
    <xf numFmtId="164" fontId="5" fillId="2" borderId="0" xfId="8" applyNumberFormat="1" applyFont="1" applyFill="1">
      <alignment horizontal="right"/>
    </xf>
    <xf numFmtId="164" fontId="5" fillId="2" borderId="0" xfId="9" applyNumberFormat="1" applyFont="1" applyFill="1">
      <alignment horizontal="right"/>
    </xf>
    <xf numFmtId="164" fontId="5" fillId="2" borderId="0" xfId="10" applyNumberFormat="1" applyFont="1" applyFill="1">
      <alignment horizontal="right"/>
    </xf>
    <xf numFmtId="0" fontId="5" fillId="2" borderId="0" xfId="0" applyFont="1" applyFill="1" applyAlignment="1">
      <alignment horizontal="left" wrapText="1" indent="1"/>
    </xf>
    <xf numFmtId="164" fontId="5" fillId="2" borderId="0" xfId="6" applyNumberFormat="1" applyFont="1" applyFill="1">
      <alignment horizontal="right"/>
    </xf>
    <xf numFmtId="164" fontId="5" fillId="2" borderId="0" xfId="12" applyNumberFormat="1" applyFont="1" applyFill="1">
      <alignment horizontal="right"/>
    </xf>
    <xf numFmtId="0" fontId="14" fillId="2" borderId="0" xfId="0" applyFont="1" applyFill="1"/>
    <xf numFmtId="0" fontId="14" fillId="2" borderId="0" xfId="0" applyFont="1" applyFill="1" applyBorder="1"/>
    <xf numFmtId="0" fontId="5" fillId="2" borderId="0" xfId="0" applyFont="1" applyFill="1"/>
    <xf numFmtId="164" fontId="9" fillId="2" borderId="0" xfId="0" applyNumberFormat="1" applyFont="1" applyFill="1" applyAlignment="1"/>
    <xf numFmtId="0" fontId="16" fillId="2" borderId="1" xfId="0" applyFont="1" applyFill="1" applyBorder="1" applyAlignment="1">
      <alignment horizontal="right" wrapText="1"/>
    </xf>
    <xf numFmtId="165" fontId="9" fillId="2" borderId="1" xfId="3" applyNumberFormat="1" applyFont="1" applyFill="1" applyBorder="1" applyAlignment="1">
      <alignment horizontal="right" wrapText="1"/>
    </xf>
    <xf numFmtId="0" fontId="9" fillId="2" borderId="1" xfId="0" applyFont="1" applyFill="1" applyBorder="1" applyAlignment="1">
      <alignment horizontal="right" wrapText="1"/>
    </xf>
    <xf numFmtId="166" fontId="0" fillId="2" borderId="1" xfId="0" applyNumberFormat="1" applyFill="1" applyBorder="1" applyAlignment="1">
      <alignment horizontal="right" wrapText="1"/>
    </xf>
    <xf numFmtId="0" fontId="35" fillId="2" borderId="0" xfId="0" applyFont="1" applyFill="1"/>
    <xf numFmtId="167" fontId="9" fillId="2" borderId="1" xfId="13" applyNumberFormat="1" applyFont="1" applyFill="1" applyBorder="1" applyAlignment="1">
      <alignment horizontal="right"/>
    </xf>
    <xf numFmtId="164" fontId="9" fillId="2" borderId="1" xfId="14" applyNumberFormat="1" applyFont="1" applyFill="1" applyBorder="1">
      <alignment horizontal="right"/>
    </xf>
    <xf numFmtId="164" fontId="9" fillId="2" borderId="1" xfId="2" applyNumberFormat="1" applyFont="1" applyFill="1" applyBorder="1" applyAlignment="1">
      <alignment horizontal="right"/>
    </xf>
    <xf numFmtId="167" fontId="5" fillId="2" borderId="0" xfId="13" applyNumberFormat="1" applyFont="1" applyFill="1" applyAlignment="1">
      <alignment horizontal="right"/>
    </xf>
    <xf numFmtId="164" fontId="5" fillId="2" borderId="0" xfId="14" applyNumberFormat="1" applyFont="1" applyFill="1">
      <alignment horizontal="right"/>
    </xf>
    <xf numFmtId="164" fontId="5" fillId="2" borderId="0" xfId="2" applyNumberFormat="1" applyFont="1" applyFill="1" applyAlignment="1">
      <alignment horizontal="right"/>
    </xf>
    <xf numFmtId="164" fontId="5" fillId="2" borderId="0" xfId="15" applyNumberFormat="1" applyFont="1" applyFill="1">
      <alignment horizontal="right"/>
    </xf>
    <xf numFmtId="168" fontId="5" fillId="2" borderId="0" xfId="16" applyNumberFormat="1" applyFont="1" applyFill="1" applyBorder="1"/>
    <xf numFmtId="0" fontId="16" fillId="2" borderId="1" xfId="0" applyFont="1" applyFill="1" applyBorder="1" applyAlignment="1">
      <alignment horizontal="center" wrapText="1"/>
    </xf>
    <xf numFmtId="165" fontId="9" fillId="2" borderId="1" xfId="3" applyNumberFormat="1" applyFont="1" applyFill="1" applyBorder="1" applyAlignment="1">
      <alignment horizontal="center" wrapText="1"/>
    </xf>
    <xf numFmtId="0" fontId="9" fillId="2" borderId="1" xfId="0" applyFont="1" applyFill="1" applyBorder="1" applyAlignment="1">
      <alignment horizontal="center" wrapText="1"/>
    </xf>
    <xf numFmtId="166" fontId="0" fillId="2" borderId="1" xfId="0" applyNumberFormat="1" applyFill="1" applyBorder="1" applyAlignment="1">
      <alignment wrapText="1"/>
    </xf>
    <xf numFmtId="0" fontId="35" fillId="2" borderId="0" xfId="0" applyFont="1" applyFill="1" applyBorder="1"/>
    <xf numFmtId="166" fontId="0" fillId="2" borderId="0" xfId="0" applyNumberFormat="1" applyFill="1"/>
    <xf numFmtId="166" fontId="5" fillId="2" borderId="0" xfId="0" applyNumberFormat="1" applyFont="1" applyFill="1" applyAlignment="1">
      <alignment horizontal="right"/>
    </xf>
    <xf numFmtId="0" fontId="5" fillId="2" borderId="0" xfId="0" applyFont="1" applyFill="1" applyAlignment="1">
      <alignment horizontal="left"/>
    </xf>
    <xf numFmtId="166" fontId="5" fillId="2" borderId="0" xfId="0" applyNumberFormat="1" applyFont="1" applyFill="1" applyBorder="1" applyAlignment="1">
      <alignment horizontal="right"/>
    </xf>
    <xf numFmtId="166" fontId="3" fillId="2" borderId="0" xfId="0" applyNumberFormat="1" applyFont="1" applyFill="1" applyBorder="1" applyAlignment="1">
      <alignment horizontal="left" indent="1"/>
    </xf>
    <xf numFmtId="166" fontId="11" fillId="2" borderId="1" xfId="17" applyNumberFormat="1" applyFont="1" applyFill="1" applyBorder="1" applyAlignment="1">
      <alignment horizontal="right"/>
    </xf>
    <xf numFmtId="166" fontId="9" fillId="2" borderId="1" xfId="0" applyNumberFormat="1" applyFont="1" applyFill="1" applyBorder="1" applyAlignment="1">
      <alignment horizontal="right"/>
    </xf>
    <xf numFmtId="166" fontId="25" fillId="2" borderId="1" xfId="0" applyNumberFormat="1" applyFont="1" applyFill="1" applyBorder="1"/>
    <xf numFmtId="166" fontId="39" fillId="2" borderId="1" xfId="1" applyNumberFormat="1" applyFont="1" applyFill="1" applyBorder="1" applyAlignment="1">
      <alignment horizontal="left" indent="1"/>
    </xf>
    <xf numFmtId="166" fontId="20" fillId="2" borderId="0" xfId="17" applyNumberFormat="1" applyFont="1" applyFill="1"/>
    <xf numFmtId="166" fontId="20" fillId="2" borderId="0" xfId="17" applyNumberFormat="1" applyFont="1" applyFill="1" applyAlignment="1">
      <alignment horizontal="right"/>
    </xf>
    <xf numFmtId="166" fontId="5" fillId="2" borderId="0" xfId="0" applyNumberFormat="1" applyFont="1" applyFill="1"/>
    <xf numFmtId="166" fontId="40" fillId="2" borderId="0" xfId="1" applyNumberFormat="1" applyFont="1" applyFill="1" applyAlignment="1">
      <alignment horizontal="left" indent="1"/>
    </xf>
    <xf numFmtId="169" fontId="20" fillId="2" borderId="0" xfId="17" applyNumberFormat="1" applyFont="1" applyFill="1" applyAlignment="1">
      <alignment horizontal="right"/>
    </xf>
    <xf numFmtId="166" fontId="0" fillId="2" borderId="0" xfId="0" applyNumberFormat="1" applyFill="1" applyAlignment="1">
      <alignment horizontal="right"/>
    </xf>
    <xf numFmtId="166" fontId="5" fillId="2" borderId="0" xfId="0" applyNumberFormat="1" applyFont="1" applyFill="1" applyAlignment="1">
      <alignment horizontal="left" indent="1"/>
    </xf>
    <xf numFmtId="166" fontId="0" fillId="2" borderId="0" xfId="0" applyNumberFormat="1" applyFont="1" applyFill="1"/>
    <xf numFmtId="166" fontId="5" fillId="2" borderId="0" xfId="0" applyNumberFormat="1" applyFont="1" applyFill="1" applyAlignment="1">
      <alignment horizontal="left" indent="3"/>
    </xf>
    <xf numFmtId="166" fontId="5" fillId="2" borderId="0" xfId="0" applyNumberFormat="1" applyFont="1" applyFill="1" applyAlignment="1">
      <alignment horizontal="left" indent="2"/>
    </xf>
    <xf numFmtId="166" fontId="41" fillId="2" borderId="0" xfId="17" applyNumberFormat="1" applyFont="1" applyFill="1" applyAlignment="1">
      <alignment horizontal="right"/>
    </xf>
    <xf numFmtId="166" fontId="42" fillId="2" borderId="0" xfId="0" applyNumberFormat="1" applyFont="1" applyFill="1" applyAlignment="1">
      <alignment horizontal="right"/>
    </xf>
    <xf numFmtId="166" fontId="43" fillId="2" borderId="0" xfId="0" applyNumberFormat="1" applyFont="1" applyFill="1"/>
    <xf numFmtId="166" fontId="41" fillId="2" borderId="0" xfId="17" applyNumberFormat="1" applyFont="1" applyFill="1"/>
    <xf numFmtId="166" fontId="42" fillId="2" borderId="0" xfId="0" applyNumberFormat="1" applyFont="1" applyFill="1"/>
    <xf numFmtId="166" fontId="42" fillId="2" borderId="0" xfId="0" applyNumberFormat="1" applyFont="1" applyFill="1" applyBorder="1" applyAlignment="1">
      <alignment horizontal="right"/>
    </xf>
    <xf numFmtId="166" fontId="42" fillId="2" borderId="0" xfId="0" applyNumberFormat="1" applyFont="1" applyFill="1" applyAlignment="1">
      <alignment horizontal="left" indent="3"/>
    </xf>
    <xf numFmtId="166" fontId="40" fillId="2" borderId="0" xfId="0" applyNumberFormat="1" applyFont="1" applyFill="1" applyAlignment="1">
      <alignment horizontal="left" indent="1"/>
    </xf>
    <xf numFmtId="166" fontId="9" fillId="2" borderId="0" xfId="1" applyNumberFormat="1" applyFont="1" applyFill="1" applyAlignment="1">
      <alignment horizontal="left"/>
    </xf>
    <xf numFmtId="166" fontId="44" fillId="2" borderId="0" xfId="1" applyNumberFormat="1" applyFont="1" applyFill="1" applyAlignment="1">
      <alignment horizontal="left" indent="1"/>
    </xf>
    <xf numFmtId="169" fontId="20" fillId="2" borderId="0" xfId="17" applyNumberFormat="1" applyFont="1" applyFill="1"/>
    <xf numFmtId="169" fontId="5" fillId="2" borderId="0" xfId="0" applyNumberFormat="1" applyFont="1" applyFill="1" applyBorder="1" applyAlignment="1">
      <alignment horizontal="right"/>
    </xf>
    <xf numFmtId="169" fontId="5" fillId="2" borderId="0" xfId="0" applyNumberFormat="1" applyFont="1" applyFill="1" applyAlignment="1">
      <alignment horizontal="right"/>
    </xf>
    <xf numFmtId="169" fontId="5" fillId="2" borderId="0" xfId="0" applyNumberFormat="1" applyFont="1" applyFill="1"/>
    <xf numFmtId="166" fontId="9" fillId="2" borderId="0" xfId="0" applyNumberFormat="1" applyFont="1" applyFill="1" applyAlignment="1">
      <alignment horizontal="right" wrapText="1"/>
    </xf>
    <xf numFmtId="166" fontId="5" fillId="2" borderId="0" xfId="0" applyNumberFormat="1" applyFont="1" applyFill="1" applyAlignment="1">
      <alignment horizontal="left" wrapText="1"/>
    </xf>
    <xf numFmtId="166" fontId="0" fillId="2" borderId="0" xfId="0" applyNumberFormat="1" applyFill="1" applyBorder="1" applyAlignment="1"/>
    <xf numFmtId="166" fontId="0" fillId="2" borderId="0" xfId="0" applyNumberFormat="1" applyFill="1" applyBorder="1" applyAlignment="1">
      <alignment horizontal="center"/>
    </xf>
    <xf numFmtId="166" fontId="39" fillId="2" borderId="0" xfId="0" applyNumberFormat="1" applyFont="1" applyFill="1" applyAlignment="1">
      <alignment horizontal="right" wrapText="1"/>
    </xf>
    <xf numFmtId="166" fontId="25" fillId="2" borderId="0" xfId="0" applyNumberFormat="1" applyFont="1" applyFill="1" applyAlignment="1">
      <alignment horizontal="left"/>
    </xf>
    <xf numFmtId="0" fontId="19" fillId="2" borderId="0" xfId="1" applyFont="1" applyFill="1" applyBorder="1" applyAlignment="1">
      <alignment horizontal="left" wrapText="1"/>
    </xf>
    <xf numFmtId="166" fontId="5" fillId="2" borderId="1" xfId="0" applyNumberFormat="1" applyFont="1" applyFill="1" applyBorder="1" applyAlignment="1">
      <alignment horizontal="right"/>
    </xf>
    <xf numFmtId="166" fontId="5" fillId="2" borderId="1" xfId="3" applyNumberFormat="1" applyFont="1" applyFill="1" applyBorder="1" applyAlignment="1">
      <alignment horizontal="right"/>
    </xf>
    <xf numFmtId="166" fontId="5" fillId="2" borderId="1" xfId="4" applyNumberFormat="1" applyFont="1" applyFill="1" applyBorder="1" applyAlignment="1">
      <alignment horizontal="right"/>
    </xf>
    <xf numFmtId="166" fontId="5" fillId="2" borderId="1" xfId="18" applyNumberFormat="1" applyFont="1" applyFill="1" applyBorder="1" applyAlignment="1">
      <alignment horizontal="right"/>
    </xf>
    <xf numFmtId="0" fontId="5" fillId="2" borderId="1" xfId="0" applyFont="1" applyFill="1" applyBorder="1" applyAlignment="1">
      <alignment horizontal="left" wrapText="1" indent="1"/>
    </xf>
    <xf numFmtId="166" fontId="5" fillId="2" borderId="0" xfId="3" applyNumberFormat="1" applyFont="1" applyFill="1" applyBorder="1" applyAlignment="1">
      <alignment horizontal="right"/>
    </xf>
    <xf numFmtId="166" fontId="5" fillId="2" borderId="0" xfId="4" applyNumberFormat="1" applyFont="1" applyFill="1" applyBorder="1" applyAlignment="1">
      <alignment horizontal="right"/>
    </xf>
    <xf numFmtId="166" fontId="5" fillId="2" borderId="0" xfId="18" applyNumberFormat="1" applyFont="1" applyFill="1" applyBorder="1" applyAlignment="1">
      <alignment horizontal="right"/>
    </xf>
    <xf numFmtId="0" fontId="5" fillId="2" borderId="0" xfId="11" applyFont="1" applyFill="1" applyBorder="1" applyAlignment="1">
      <alignment horizontal="left" indent="3"/>
    </xf>
    <xf numFmtId="166" fontId="5" fillId="2" borderId="0" xfId="18" applyNumberFormat="1" applyFont="1" applyFill="1" applyAlignment="1">
      <alignment horizontal="right"/>
    </xf>
    <xf numFmtId="0" fontId="5" fillId="2" borderId="0" xfId="0" applyFont="1" applyFill="1" applyAlignment="1">
      <alignment horizontal="left" indent="3"/>
    </xf>
    <xf numFmtId="0" fontId="5" fillId="2" borderId="0" xfId="0" applyFont="1" applyFill="1" applyAlignment="1">
      <alignment horizontal="left" indent="2"/>
    </xf>
    <xf numFmtId="0" fontId="39" fillId="2" borderId="0" xfId="11" applyFont="1" applyFill="1" applyBorder="1" applyAlignment="1">
      <alignment horizontal="left"/>
    </xf>
    <xf numFmtId="0" fontId="9" fillId="2" borderId="0" xfId="0" applyFont="1" applyFill="1" applyAlignment="1">
      <alignment horizontal="left" wrapText="1"/>
    </xf>
    <xf numFmtId="166" fontId="5" fillId="2" borderId="0" xfId="1" applyNumberFormat="1" applyFont="1" applyFill="1" applyAlignment="1">
      <alignment horizontal="right"/>
    </xf>
    <xf numFmtId="0" fontId="5" fillId="2" borderId="0" xfId="4" applyNumberFormat="1" applyFont="1" applyFill="1" applyAlignment="1">
      <alignment horizontal="left" indent="1"/>
    </xf>
    <xf numFmtId="166" fontId="5" fillId="2" borderId="0" xfId="19" applyNumberFormat="1" applyFont="1" applyFill="1" applyAlignment="1">
      <alignment horizontal="right"/>
    </xf>
    <xf numFmtId="166" fontId="11" fillId="2" borderId="2" xfId="0" applyNumberFormat="1" applyFont="1" applyFill="1" applyBorder="1" applyAlignment="1">
      <alignment horizontal="center"/>
    </xf>
    <xf numFmtId="0" fontId="11" fillId="2" borderId="0" xfId="0" applyFont="1" applyFill="1" applyBorder="1" applyAlignment="1">
      <alignment horizontal="center"/>
    </xf>
    <xf numFmtId="0" fontId="20" fillId="2" borderId="0" xfId="0" applyFont="1" applyFill="1" applyBorder="1" applyAlignment="1"/>
    <xf numFmtId="0" fontId="9" fillId="2" borderId="2" xfId="4" applyNumberFormat="1" applyFont="1" applyFill="1" applyBorder="1" applyAlignment="1">
      <alignment horizontal="center" wrapText="1"/>
    </xf>
    <xf numFmtId="0" fontId="9" fillId="2" borderId="0" xfId="3" applyFont="1" applyFill="1" applyBorder="1" applyAlignment="1">
      <alignment horizontal="center" wrapText="1"/>
    </xf>
    <xf numFmtId="0" fontId="9" fillId="2" borderId="5" xfId="3" applyFont="1" applyFill="1" applyBorder="1" applyAlignment="1">
      <alignment horizontal="center" wrapText="1"/>
    </xf>
    <xf numFmtId="165" fontId="9" fillId="2" borderId="0" xfId="3" applyNumberFormat="1" applyFont="1" applyFill="1" applyBorder="1" applyAlignment="1">
      <alignment horizontal="center"/>
    </xf>
    <xf numFmtId="165" fontId="5" fillId="2" borderId="0" xfId="3" applyNumberFormat="1" applyFont="1" applyFill="1" applyBorder="1" applyAlignment="1"/>
    <xf numFmtId="0" fontId="0" fillId="2" borderId="1" xfId="0" applyFill="1" applyBorder="1" applyAlignment="1"/>
    <xf numFmtId="0" fontId="9" fillId="2" borderId="0" xfId="3" applyNumberFormat="1" applyFont="1" applyFill="1" applyBorder="1" applyAlignment="1">
      <alignment horizontal="center"/>
    </xf>
    <xf numFmtId="0" fontId="9" fillId="2" borderId="2" xfId="3" applyNumberFormat="1" applyFont="1" applyFill="1" applyBorder="1" applyAlignment="1">
      <alignment horizontal="center"/>
    </xf>
    <xf numFmtId="0" fontId="0" fillId="2" borderId="0" xfId="0" applyFill="1" applyBorder="1" applyAlignment="1">
      <alignment horizontal="center"/>
    </xf>
    <xf numFmtId="0" fontId="9" fillId="2" borderId="0" xfId="4" applyNumberFormat="1" applyFont="1" applyFill="1" applyBorder="1" applyAlignment="1">
      <alignment horizontal="center" wrapText="1"/>
    </xf>
    <xf numFmtId="0" fontId="9" fillId="2" borderId="2" xfId="0" applyFont="1" applyFill="1" applyBorder="1" applyAlignment="1">
      <alignment horizontal="center" wrapText="1"/>
    </xf>
    <xf numFmtId="0" fontId="0" fillId="2" borderId="0" xfId="0" applyFill="1" applyBorder="1" applyAlignment="1"/>
    <xf numFmtId="165" fontId="25" fillId="2" borderId="0" xfId="3" applyNumberFormat="1" applyFont="1" applyFill="1" applyBorder="1" applyAlignment="1"/>
    <xf numFmtId="0" fontId="0" fillId="2" borderId="0" xfId="0" applyFill="1" applyBorder="1" applyAlignment="1">
      <alignment horizontal="center" wrapText="1"/>
    </xf>
    <xf numFmtId="164" fontId="5" fillId="2" borderId="1" xfId="2" applyNumberFormat="1" applyFont="1" applyFill="1" applyBorder="1" applyAlignment="1">
      <alignment horizontal="right"/>
    </xf>
    <xf numFmtId="0" fontId="20" fillId="2" borderId="1" xfId="0" applyFont="1" applyFill="1" applyBorder="1" applyAlignment="1">
      <alignment horizontal="left" indent="2"/>
    </xf>
    <xf numFmtId="164" fontId="5" fillId="2" borderId="0" xfId="2" applyNumberFormat="1" applyFont="1" applyFill="1" applyBorder="1" applyAlignment="1">
      <alignment horizontal="right"/>
    </xf>
    <xf numFmtId="0" fontId="20" fillId="2" borderId="0" xfId="0" applyFont="1" applyFill="1" applyAlignment="1">
      <alignment horizontal="left" indent="3"/>
    </xf>
    <xf numFmtId="0" fontId="20" fillId="2" borderId="0" xfId="0" applyFont="1" applyFill="1" applyAlignment="1">
      <alignment horizontal="left" indent="2"/>
    </xf>
    <xf numFmtId="0" fontId="20" fillId="2" borderId="0" xfId="0" applyFont="1" applyFill="1" applyBorder="1"/>
    <xf numFmtId="0" fontId="23" fillId="2" borderId="0" xfId="0" applyFont="1" applyFill="1" applyBorder="1"/>
    <xf numFmtId="0" fontId="5" fillId="2" borderId="0" xfId="0" applyFont="1" applyFill="1" applyAlignment="1">
      <alignment horizontal="left" indent="1"/>
    </xf>
    <xf numFmtId="0" fontId="9" fillId="2" borderId="0" xfId="0" applyFont="1" applyFill="1" applyAlignment="1">
      <alignment horizontal="left"/>
    </xf>
    <xf numFmtId="0" fontId="9" fillId="2" borderId="1" xfId="4" applyNumberFormat="1" applyFont="1" applyFill="1" applyBorder="1" applyAlignment="1">
      <alignment horizontal="right" wrapText="1"/>
    </xf>
    <xf numFmtId="0" fontId="2" fillId="2" borderId="0" xfId="0" applyFont="1" applyFill="1"/>
    <xf numFmtId="0" fontId="46" fillId="2" borderId="0" xfId="0" applyFont="1" applyFill="1"/>
    <xf numFmtId="0" fontId="0" fillId="2" borderId="0" xfId="0" applyFont="1" applyFill="1" applyBorder="1" applyAlignment="1">
      <alignment horizontal="left"/>
    </xf>
    <xf numFmtId="164" fontId="14" fillId="2" borderId="0"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6" fillId="2" borderId="4" xfId="0" applyFont="1" applyFill="1" applyBorder="1" applyAlignment="1">
      <alignment horizontal="right"/>
    </xf>
    <xf numFmtId="0" fontId="16" fillId="2" borderId="4" xfId="0" applyFont="1" applyFill="1" applyBorder="1" applyAlignment="1">
      <alignment horizontal="left"/>
    </xf>
    <xf numFmtId="0" fontId="16" fillId="2" borderId="4" xfId="0" applyFont="1" applyFill="1" applyBorder="1" applyAlignment="1">
      <alignment horizontal="right" wrapText="1"/>
    </xf>
    <xf numFmtId="0" fontId="0" fillId="3" borderId="0" xfId="0" applyFont="1" applyFill="1" applyBorder="1" applyAlignment="1">
      <alignment horizontal="left"/>
    </xf>
    <xf numFmtId="0" fontId="14" fillId="3" borderId="0" xfId="0" applyFont="1" applyFill="1" applyBorder="1" applyAlignment="1">
      <alignment horizontal="right" vertical="center"/>
    </xf>
    <xf numFmtId="0" fontId="14" fillId="3" borderId="0" xfId="0" applyFont="1" applyFill="1" applyBorder="1" applyAlignment="1">
      <alignment horizontal="left" vertical="center"/>
    </xf>
    <xf numFmtId="164" fontId="14" fillId="4" borderId="0" xfId="0" applyNumberFormat="1" applyFont="1" applyFill="1" applyBorder="1" applyAlignment="1">
      <alignment horizontal="right" vertical="center"/>
    </xf>
    <xf numFmtId="164" fontId="14" fillId="3" borderId="0" xfId="0" applyNumberFormat="1" applyFont="1" applyFill="1" applyBorder="1" applyAlignment="1">
      <alignment horizontal="right" vertical="center"/>
    </xf>
    <xf numFmtId="0" fontId="16" fillId="3" borderId="4" xfId="0" applyFont="1" applyFill="1" applyBorder="1" applyAlignment="1">
      <alignment horizontal="right"/>
    </xf>
    <xf numFmtId="0" fontId="16" fillId="3" borderId="7" xfId="0" applyFont="1" applyFill="1" applyBorder="1" applyAlignment="1">
      <alignment horizontal="left"/>
    </xf>
    <xf numFmtId="0" fontId="16" fillId="3" borderId="3" xfId="0" applyFont="1" applyFill="1" applyBorder="1" applyAlignment="1">
      <alignment horizontal="center"/>
    </xf>
    <xf numFmtId="0" fontId="16" fillId="2" borderId="8" xfId="0" applyFont="1" applyFill="1" applyBorder="1" applyAlignment="1">
      <alignment horizontal="left"/>
    </xf>
    <xf numFmtId="0" fontId="16" fillId="2" borderId="7" xfId="0" applyFont="1" applyFill="1" applyBorder="1" applyAlignment="1">
      <alignment horizontal="left"/>
    </xf>
    <xf numFmtId="164" fontId="40" fillId="3" borderId="1" xfId="0" applyNumberFormat="1" applyFont="1" applyFill="1" applyBorder="1" applyAlignment="1">
      <alignment horizontal="right" vertical="center"/>
    </xf>
    <xf numFmtId="0" fontId="40" fillId="3" borderId="0" xfId="0" applyFont="1" applyFill="1" applyBorder="1" applyAlignment="1">
      <alignment horizontal="left" vertical="center"/>
    </xf>
    <xf numFmtId="164" fontId="40" fillId="3" borderId="0" xfId="0" applyNumberFormat="1" applyFont="1" applyFill="1" applyBorder="1" applyAlignment="1">
      <alignment horizontal="right" vertical="center"/>
    </xf>
    <xf numFmtId="0" fontId="39" fillId="3" borderId="4" xfId="0" applyFont="1" applyFill="1" applyBorder="1" applyAlignment="1">
      <alignment horizontal="right"/>
    </xf>
    <xf numFmtId="0" fontId="39" fillId="3" borderId="4" xfId="0" applyFont="1" applyFill="1" applyBorder="1" applyAlignment="1">
      <alignment horizontal="left"/>
    </xf>
    <xf numFmtId="164" fontId="40" fillId="2" borderId="1" xfId="0" applyNumberFormat="1" applyFont="1" applyFill="1" applyBorder="1" applyAlignment="1">
      <alignment horizontal="right" vertical="center"/>
    </xf>
    <xf numFmtId="0" fontId="40" fillId="2" borderId="0" xfId="0" applyFont="1" applyFill="1" applyBorder="1" applyAlignment="1">
      <alignment horizontal="left" vertical="center"/>
    </xf>
    <xf numFmtId="164" fontId="40" fillId="2" borderId="0" xfId="0" applyNumberFormat="1" applyFont="1" applyFill="1" applyBorder="1" applyAlignment="1">
      <alignment horizontal="right" vertical="center"/>
    </xf>
    <xf numFmtId="0" fontId="39" fillId="2" borderId="4" xfId="0" applyFont="1" applyFill="1" applyBorder="1" applyAlignment="1">
      <alignment horizontal="right" wrapText="1"/>
    </xf>
    <xf numFmtId="0" fontId="39" fillId="2" borderId="4" xfId="0" applyFont="1" applyFill="1" applyBorder="1" applyAlignment="1">
      <alignment horizontal="right"/>
    </xf>
    <xf numFmtId="0" fontId="39" fillId="2" borderId="4" xfId="0" applyFont="1" applyFill="1" applyBorder="1" applyAlignment="1">
      <alignment horizontal="left" wrapText="1"/>
    </xf>
    <xf numFmtId="0" fontId="39" fillId="2" borderId="4" xfId="0" applyFont="1" applyFill="1" applyBorder="1" applyAlignment="1">
      <alignment horizontal="left"/>
    </xf>
    <xf numFmtId="0" fontId="8" fillId="2" borderId="0" xfId="0" applyNumberFormat="1" applyFont="1" applyFill="1" applyBorder="1" applyAlignment="1" applyProtection="1"/>
    <xf numFmtId="0" fontId="8" fillId="2" borderId="0" xfId="0" applyNumberFormat="1" applyFont="1" applyFill="1" applyBorder="1" applyAlignment="1" applyProtection="1">
      <alignment horizontal="left"/>
    </xf>
    <xf numFmtId="164" fontId="40" fillId="2" borderId="0" xfId="0" applyNumberFormat="1" applyFont="1" applyFill="1" applyBorder="1" applyAlignment="1">
      <alignment horizontal="left" vertical="center"/>
    </xf>
    <xf numFmtId="0" fontId="14" fillId="2" borderId="0" xfId="0" applyFont="1" applyFill="1" applyBorder="1" applyAlignment="1">
      <alignment horizontal="left" vertical="center" wrapText="1"/>
    </xf>
    <xf numFmtId="0" fontId="20" fillId="2" borderId="1" xfId="0" applyFont="1" applyFill="1" applyBorder="1"/>
    <xf numFmtId="0" fontId="20" fillId="2" borderId="2" xfId="0" applyFont="1" applyFill="1" applyBorder="1"/>
    <xf numFmtId="0" fontId="11" fillId="2" borderId="2" xfId="0" applyFont="1" applyFill="1" applyBorder="1"/>
    <xf numFmtId="0" fontId="19" fillId="2" borderId="0" xfId="0" applyFont="1" applyFill="1" applyBorder="1" applyAlignment="1">
      <alignment vertical="top" wrapText="1"/>
    </xf>
    <xf numFmtId="0" fontId="20" fillId="2" borderId="0" xfId="0" applyFont="1" applyFill="1" applyBorder="1" applyAlignment="1">
      <alignment horizontal="right"/>
    </xf>
    <xf numFmtId="0" fontId="20" fillId="2" borderId="1" xfId="0" applyFont="1" applyFill="1" applyBorder="1" applyAlignment="1">
      <alignment horizontal="right"/>
    </xf>
    <xf numFmtId="0" fontId="0" fillId="3" borderId="0" xfId="0" applyNumberFormat="1" applyFont="1" applyFill="1" applyBorder="1" applyAlignment="1" applyProtection="1"/>
    <xf numFmtId="0" fontId="56" fillId="3" borderId="0" xfId="0" applyNumberFormat="1" applyFont="1" applyFill="1" applyBorder="1" applyAlignment="1" applyProtection="1"/>
    <xf numFmtId="0" fontId="16" fillId="3" borderId="4" xfId="0" applyNumberFormat="1" applyFont="1" applyFill="1" applyBorder="1" applyAlignment="1" applyProtection="1"/>
    <xf numFmtId="0" fontId="16" fillId="3" borderId="4" xfId="0" applyNumberFormat="1" applyFont="1" applyFill="1" applyBorder="1" applyAlignment="1" applyProtection="1">
      <alignment horizontal="right" wrapText="1"/>
    </xf>
    <xf numFmtId="0" fontId="16" fillId="3" borderId="0" xfId="0" applyNumberFormat="1" applyFont="1" applyFill="1" applyBorder="1" applyAlignment="1" applyProtection="1"/>
    <xf numFmtId="0" fontId="14" fillId="3" borderId="0" xfId="0" applyNumberFormat="1" applyFont="1" applyFill="1" applyBorder="1" applyAlignment="1" applyProtection="1">
      <alignment horizontal="left" vertical="top"/>
    </xf>
    <xf numFmtId="0" fontId="14" fillId="3" borderId="0" xfId="0" applyNumberFormat="1" applyFont="1" applyFill="1" applyBorder="1" applyAlignment="1" applyProtection="1">
      <alignment horizontal="right" wrapText="1"/>
    </xf>
    <xf numFmtId="0" fontId="16" fillId="3" borderId="0" xfId="0" applyNumberFormat="1" applyFont="1" applyFill="1" applyBorder="1" applyAlignment="1" applyProtection="1">
      <alignment horizontal="left" vertical="top"/>
    </xf>
    <xf numFmtId="0" fontId="16" fillId="3" borderId="0" xfId="0" applyNumberFormat="1" applyFont="1" applyFill="1" applyBorder="1" applyAlignment="1" applyProtection="1">
      <alignment horizontal="right" wrapText="1"/>
    </xf>
    <xf numFmtId="170" fontId="16" fillId="3" borderId="0" xfId="22" applyNumberFormat="1" applyFont="1" applyFill="1" applyBorder="1" applyAlignment="1" applyProtection="1">
      <alignment horizontal="right" wrapText="1"/>
    </xf>
    <xf numFmtId="0" fontId="16" fillId="3" borderId="9" xfId="0" applyNumberFormat="1" applyFont="1" applyFill="1" applyBorder="1" applyAlignment="1" applyProtection="1">
      <alignment horizontal="left" vertical="top"/>
    </xf>
    <xf numFmtId="0" fontId="16" fillId="3" borderId="9" xfId="0" applyNumberFormat="1" applyFont="1" applyFill="1" applyBorder="1" applyAlignment="1" applyProtection="1">
      <alignment horizontal="right" wrapText="1"/>
    </xf>
    <xf numFmtId="0" fontId="8" fillId="3" borderId="0" xfId="0" applyNumberFormat="1" applyFont="1" applyFill="1" applyBorder="1" applyAlignment="1" applyProtection="1"/>
    <xf numFmtId="0" fontId="8" fillId="3" borderId="0" xfId="0" applyNumberFormat="1" applyFont="1" applyFill="1" applyBorder="1" applyAlignment="1" applyProtection="1">
      <alignment horizontal="left"/>
    </xf>
    <xf numFmtId="0" fontId="57" fillId="3" borderId="0" xfId="0" applyNumberFormat="1" applyFont="1" applyFill="1" applyBorder="1" applyAlignment="1" applyProtection="1">
      <alignment horizontal="left" vertical="top"/>
    </xf>
    <xf numFmtId="0" fontId="57" fillId="3" borderId="0" xfId="0" applyNumberFormat="1" applyFont="1" applyFill="1" applyBorder="1" applyAlignment="1" applyProtection="1">
      <alignment horizontal="right" wrapText="1"/>
    </xf>
    <xf numFmtId="171" fontId="0" fillId="3" borderId="0" xfId="0" applyNumberFormat="1" applyFont="1" applyFill="1" applyBorder="1" applyAlignment="1" applyProtection="1"/>
    <xf numFmtId="0" fontId="11" fillId="2" borderId="2" xfId="0" applyFont="1" applyFill="1" applyBorder="1" applyAlignment="1">
      <alignment horizontal="center"/>
    </xf>
    <xf numFmtId="0" fontId="11" fillId="2" borderId="1" xfId="0" applyFont="1" applyFill="1" applyBorder="1" applyAlignment="1">
      <alignment horizontal="center"/>
    </xf>
    <xf numFmtId="0" fontId="0" fillId="3" borderId="0" xfId="0" applyFont="1" applyFill="1" applyBorder="1" applyAlignment="1">
      <alignment horizontal="left"/>
    </xf>
    <xf numFmtId="0" fontId="39" fillId="3" borderId="4" xfId="0" applyFont="1" applyFill="1" applyBorder="1" applyAlignment="1">
      <alignment horizontal="right" wrapText="1"/>
    </xf>
    <xf numFmtId="0" fontId="14" fillId="3" borderId="1" xfId="0" applyNumberFormat="1" applyFont="1" applyFill="1" applyBorder="1" applyAlignment="1" applyProtection="1">
      <alignment horizontal="left" vertical="top"/>
    </xf>
    <xf numFmtId="0" fontId="14" fillId="3" borderId="1" xfId="0" applyNumberFormat="1" applyFont="1" applyFill="1" applyBorder="1" applyAlignment="1" applyProtection="1">
      <alignment horizontal="right"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right" vertical="center" wrapText="1"/>
    </xf>
    <xf numFmtId="0" fontId="20" fillId="2" borderId="0" xfId="0" applyFont="1" applyFill="1" applyAlignment="1">
      <alignment vertical="center" wrapText="1"/>
    </xf>
    <xf numFmtId="3" fontId="20" fillId="2" borderId="0" xfId="0" applyNumberFormat="1" applyFont="1" applyFill="1" applyAlignment="1">
      <alignment horizontal="right" vertical="center" wrapText="1"/>
    </xf>
    <xf numFmtId="0" fontId="20" fillId="2" borderId="0" xfId="0" applyFont="1" applyFill="1" applyAlignment="1">
      <alignment horizontal="right" vertical="center" wrapText="1"/>
    </xf>
    <xf numFmtId="0" fontId="20" fillId="2" borderId="0" xfId="0" applyFont="1" applyFill="1" applyAlignment="1">
      <alignment horizontal="left" vertical="center" wrapText="1" indent="1"/>
    </xf>
    <xf numFmtId="0" fontId="20" fillId="2" borderId="10" xfId="0" applyFont="1" applyFill="1" applyBorder="1" applyAlignment="1">
      <alignment vertical="center" wrapText="1"/>
    </xf>
    <xf numFmtId="0" fontId="20" fillId="2" borderId="10" xfId="0" applyFont="1" applyFill="1" applyBorder="1" applyAlignment="1">
      <alignment horizontal="right" vertical="center" wrapText="1"/>
    </xf>
    <xf numFmtId="0" fontId="6" fillId="2" borderId="0" xfId="0" applyFont="1" applyFill="1"/>
    <xf numFmtId="0" fontId="60" fillId="3" borderId="4" xfId="0" applyFont="1" applyFill="1" applyBorder="1" applyAlignment="1">
      <alignment horizontal="right" wrapText="1"/>
    </xf>
    <xf numFmtId="173" fontId="40" fillId="3" borderId="0" xfId="0" applyNumberFormat="1" applyFont="1" applyFill="1" applyBorder="1" applyAlignment="1">
      <alignment horizontal="left" vertical="top"/>
    </xf>
    <xf numFmtId="174" fontId="61" fillId="3" borderId="0" xfId="0" applyNumberFormat="1" applyFont="1" applyFill="1" applyBorder="1" applyAlignment="1">
      <alignment horizontal="right"/>
    </xf>
    <xf numFmtId="175" fontId="61" fillId="3" borderId="0" xfId="0" applyNumberFormat="1" applyFont="1" applyFill="1" applyBorder="1" applyAlignment="1">
      <alignment horizontal="right"/>
    </xf>
    <xf numFmtId="173" fontId="61" fillId="3" borderId="0" xfId="0" applyNumberFormat="1" applyFont="1" applyFill="1" applyBorder="1" applyAlignment="1">
      <alignment horizontal="left" vertical="top"/>
    </xf>
    <xf numFmtId="0" fontId="61" fillId="3" borderId="10" xfId="0" applyFont="1" applyFill="1" applyBorder="1" applyAlignment="1">
      <alignment horizontal="left" vertical="top"/>
    </xf>
    <xf numFmtId="174" fontId="61" fillId="3" borderId="10" xfId="0" applyNumberFormat="1" applyFont="1" applyFill="1" applyBorder="1" applyAlignment="1">
      <alignment horizontal="right"/>
    </xf>
    <xf numFmtId="175" fontId="61" fillId="3" borderId="10" xfId="0" applyNumberFormat="1" applyFont="1" applyFill="1" applyBorder="1" applyAlignment="1">
      <alignment horizontal="right"/>
    </xf>
    <xf numFmtId="0" fontId="60" fillId="3" borderId="4" xfId="0" applyFont="1" applyFill="1" applyBorder="1" applyAlignment="1">
      <alignment horizontal="right"/>
    </xf>
    <xf numFmtId="0" fontId="60" fillId="3" borderId="4" xfId="0" applyFont="1" applyFill="1" applyBorder="1" applyAlignment="1"/>
    <xf numFmtId="0" fontId="61" fillId="3" borderId="0" xfId="0" applyFont="1" applyFill="1" applyBorder="1" applyAlignment="1">
      <alignment wrapText="1"/>
    </xf>
    <xf numFmtId="176" fontId="61" fillId="3" borderId="0" xfId="0" applyNumberFormat="1" applyFont="1" applyFill="1" applyBorder="1" applyAlignment="1"/>
    <xf numFmtId="177" fontId="61" fillId="3" borderId="0" xfId="0" applyNumberFormat="1" applyFont="1" applyFill="1" applyBorder="1" applyAlignment="1">
      <alignment horizontal="right"/>
    </xf>
    <xf numFmtId="0" fontId="61" fillId="3" borderId="0" xfId="0" applyFont="1" applyFill="1" applyBorder="1" applyAlignment="1"/>
    <xf numFmtId="178" fontId="61" fillId="3" borderId="0" xfId="0" applyNumberFormat="1" applyFont="1" applyFill="1" applyBorder="1" applyAlignment="1"/>
    <xf numFmtId="0" fontId="61" fillId="3" borderId="1" xfId="0" applyFont="1" applyFill="1" applyBorder="1" applyAlignment="1"/>
    <xf numFmtId="176" fontId="61" fillId="3" borderId="1" xfId="0" applyNumberFormat="1" applyFont="1" applyFill="1" applyBorder="1" applyAlignment="1"/>
    <xf numFmtId="174" fontId="61" fillId="3" borderId="1" xfId="0" applyNumberFormat="1" applyFont="1" applyFill="1" applyBorder="1" applyAlignment="1">
      <alignment horizontal="right"/>
    </xf>
    <xf numFmtId="175" fontId="61" fillId="3" borderId="1" xfId="0" applyNumberFormat="1" applyFont="1" applyFill="1" applyBorder="1" applyAlignment="1">
      <alignment horizontal="right"/>
    </xf>
    <xf numFmtId="177" fontId="61" fillId="3" borderId="1" xfId="0" applyNumberFormat="1" applyFont="1" applyFill="1" applyBorder="1" applyAlignment="1">
      <alignment horizontal="right"/>
    </xf>
    <xf numFmtId="0" fontId="60" fillId="3" borderId="4" xfId="0" applyFont="1" applyFill="1" applyBorder="1" applyAlignment="1">
      <alignment wrapText="1"/>
    </xf>
    <xf numFmtId="179" fontId="61" fillId="3" borderId="0" xfId="0" applyNumberFormat="1" applyFont="1" applyFill="1" applyBorder="1" applyAlignment="1">
      <alignment horizontal="right"/>
    </xf>
    <xf numFmtId="180" fontId="61" fillId="3" borderId="0" xfId="0" applyNumberFormat="1" applyFont="1" applyFill="1" applyBorder="1" applyAlignment="1"/>
    <xf numFmtId="180" fontId="61" fillId="3" borderId="1" xfId="0" applyNumberFormat="1" applyFont="1" applyFill="1" applyBorder="1" applyAlignment="1"/>
    <xf numFmtId="179" fontId="61" fillId="3" borderId="1" xfId="0" applyNumberFormat="1" applyFont="1" applyFill="1" applyBorder="1" applyAlignment="1">
      <alignment horizontal="right"/>
    </xf>
    <xf numFmtId="0" fontId="20" fillId="2" borderId="0" xfId="0" applyFont="1" applyFill="1" applyBorder="1" applyAlignment="1">
      <alignment vertical="center" wrapText="1"/>
    </xf>
    <xf numFmtId="0" fontId="20" fillId="2" borderId="0" xfId="0" applyFont="1" applyFill="1" applyBorder="1" applyAlignment="1">
      <alignment horizontal="right" vertical="center" wrapText="1"/>
    </xf>
    <xf numFmtId="0" fontId="11" fillId="2" borderId="0" xfId="0" applyFont="1" applyFill="1" applyBorder="1" applyAlignment="1">
      <alignment vertical="center" wrapText="1"/>
    </xf>
    <xf numFmtId="0" fontId="21" fillId="2" borderId="0" xfId="0" applyFont="1" applyFill="1" applyAlignment="1">
      <alignment vertical="center"/>
    </xf>
    <xf numFmtId="0" fontId="6" fillId="2" borderId="0" xfId="0" applyFont="1" applyFill="1" applyAlignment="1">
      <alignment vertical="center"/>
    </xf>
    <xf numFmtId="0" fontId="11" fillId="2" borderId="1" xfId="0" applyFont="1" applyFill="1" applyBorder="1"/>
    <xf numFmtId="0" fontId="11" fillId="2" borderId="0" xfId="0" applyFont="1" applyFill="1" applyBorder="1"/>
    <xf numFmtId="0" fontId="41" fillId="2" borderId="1" xfId="0" applyFont="1" applyFill="1" applyBorder="1" applyAlignment="1">
      <alignment horizontal="right"/>
    </xf>
    <xf numFmtId="0" fontId="11" fillId="2" borderId="0" xfId="0" applyFont="1" applyFill="1"/>
    <xf numFmtId="0" fontId="41" fillId="2" borderId="0" xfId="0" applyFont="1" applyFill="1" applyAlignment="1">
      <alignment horizontal="right"/>
    </xf>
    <xf numFmtId="0" fontId="20" fillId="2" borderId="0" xfId="0" applyFont="1" applyFill="1" applyAlignment="1">
      <alignment horizontal="left" indent="1"/>
    </xf>
    <xf numFmtId="0" fontId="20" fillId="2" borderId="1" xfId="0" applyFont="1" applyFill="1" applyBorder="1" applyAlignment="1">
      <alignment horizontal="left" indent="1"/>
    </xf>
    <xf numFmtId="0" fontId="0" fillId="2" borderId="0" xfId="0" applyFill="1"/>
    <xf numFmtId="0" fontId="15" fillId="2" borderId="0" xfId="0" applyFont="1" applyFill="1" applyBorder="1" applyAlignment="1">
      <alignment horizontal="left" vertical="center" wrapText="1"/>
    </xf>
    <xf numFmtId="0" fontId="16" fillId="2" borderId="4" xfId="0" applyFont="1" applyFill="1" applyBorder="1" applyAlignment="1">
      <alignment horizontal="center"/>
    </xf>
    <xf numFmtId="0" fontId="0" fillId="2" borderId="0" xfId="0" applyFont="1" applyFill="1" applyBorder="1" applyAlignment="1">
      <alignment horizontal="left"/>
    </xf>
    <xf numFmtId="0" fontId="52" fillId="2" borderId="0" xfId="0" applyNumberFormat="1" applyFont="1" applyFill="1" applyBorder="1" applyAlignment="1" applyProtection="1"/>
    <xf numFmtId="0" fontId="39" fillId="2" borderId="2" xfId="0" applyFont="1" applyFill="1" applyBorder="1" applyAlignment="1">
      <alignment horizontal="right" vertical="center"/>
    </xf>
    <xf numFmtId="0" fontId="14" fillId="2" borderId="0" xfId="0" applyNumberFormat="1" applyFont="1" applyFill="1" applyBorder="1" applyAlignment="1" applyProtection="1">
      <alignment horizontal="left" vertical="top"/>
    </xf>
    <xf numFmtId="0" fontId="39" fillId="2" borderId="2" xfId="0" applyFont="1" applyFill="1" applyBorder="1" applyAlignment="1">
      <alignment vertical="center"/>
    </xf>
    <xf numFmtId="0" fontId="20" fillId="2" borderId="10" xfId="0" applyFont="1" applyFill="1" applyBorder="1"/>
    <xf numFmtId="3" fontId="20" fillId="2" borderId="0" xfId="0" applyNumberFormat="1" applyFont="1" applyFill="1" applyBorder="1" applyAlignment="1">
      <alignment horizontal="right"/>
    </xf>
    <xf numFmtId="0" fontId="39" fillId="2" borderId="0" xfId="0" applyFont="1" applyFill="1" applyBorder="1" applyAlignment="1">
      <alignment horizontal="right" vertical="center"/>
    </xf>
    <xf numFmtId="3" fontId="20" fillId="2" borderId="0" xfId="0" applyNumberFormat="1" applyFont="1" applyFill="1"/>
    <xf numFmtId="164" fontId="20" fillId="2" borderId="0" xfId="0" applyNumberFormat="1" applyFont="1" applyFill="1"/>
    <xf numFmtId="3" fontId="20" fillId="2" borderId="0" xfId="0" applyNumberFormat="1" applyFont="1" applyFill="1" applyAlignment="1">
      <alignment horizontal="right"/>
    </xf>
    <xf numFmtId="3" fontId="20" fillId="2" borderId="10" xfId="0" applyNumberFormat="1" applyFont="1" applyFill="1" applyBorder="1" applyAlignment="1">
      <alignment horizontal="right"/>
    </xf>
    <xf numFmtId="167" fontId="20" fillId="2" borderId="0" xfId="0" applyNumberFormat="1" applyFont="1" applyFill="1" applyBorder="1" applyAlignment="1">
      <alignment horizontal="right"/>
    </xf>
    <xf numFmtId="0" fontId="0" fillId="2" borderId="0" xfId="0" applyFill="1"/>
    <xf numFmtId="0" fontId="25" fillId="2" borderId="0" xfId="0" applyFont="1" applyFill="1" applyBorder="1" applyAlignment="1"/>
    <xf numFmtId="0" fontId="24" fillId="2" borderId="0" xfId="0" applyFont="1" applyFill="1" applyBorder="1" applyAlignment="1">
      <alignment vertical="center"/>
    </xf>
    <xf numFmtId="0" fontId="66" fillId="2" borderId="0" xfId="0" applyFont="1" applyFill="1" applyBorder="1" applyAlignment="1">
      <alignment vertical="center"/>
    </xf>
    <xf numFmtId="0" fontId="42" fillId="2" borderId="0" xfId="0" applyNumberFormat="1" applyFont="1" applyFill="1" applyBorder="1" applyAlignment="1">
      <alignment horizontal="left" vertical="center" wrapText="1"/>
    </xf>
    <xf numFmtId="0" fontId="11" fillId="2" borderId="0" xfId="1" applyFont="1" applyFill="1" applyBorder="1" applyAlignment="1">
      <alignment horizontal="center"/>
    </xf>
    <xf numFmtId="0" fontId="11" fillId="2" borderId="10" xfId="1" applyFont="1" applyFill="1" applyBorder="1" applyAlignment="1">
      <alignment horizontal="right" vertical="center"/>
    </xf>
    <xf numFmtId="0" fontId="11" fillId="2" borderId="0" xfId="1" applyFont="1" applyFill="1" applyBorder="1" applyAlignment="1">
      <alignment horizontal="right"/>
    </xf>
    <xf numFmtId="0" fontId="9" fillId="2" borderId="0" xfId="0" applyFont="1" applyFill="1"/>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20" fillId="2" borderId="0" xfId="1" applyFont="1" applyFill="1" applyBorder="1" applyAlignment="1">
      <alignment horizontal="left" vertical="center" indent="1"/>
    </xf>
    <xf numFmtId="164" fontId="20" fillId="2" borderId="0" xfId="1" applyNumberFormat="1" applyFont="1" applyFill="1" applyBorder="1" applyAlignment="1">
      <alignment horizontal="right" vertical="center"/>
    </xf>
    <xf numFmtId="0" fontId="16" fillId="2" borderId="10" xfId="1" applyFont="1" applyFill="1" applyBorder="1" applyAlignment="1">
      <alignment horizontal="left" vertical="center" indent="1"/>
    </xf>
    <xf numFmtId="164" fontId="11" fillId="2" borderId="10" xfId="1" applyNumberFormat="1" applyFont="1" applyFill="1" applyBorder="1" applyAlignment="1">
      <alignment horizontal="right" vertical="center"/>
    </xf>
    <xf numFmtId="164" fontId="20"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25" fillId="2" borderId="0" xfId="20" applyFont="1" applyFill="1" applyBorder="1" applyAlignment="1"/>
    <xf numFmtId="0" fontId="24" fillId="2" borderId="0" xfId="20" applyFont="1" applyFill="1" applyBorder="1" applyAlignment="1"/>
    <xf numFmtId="0" fontId="66" fillId="2" borderId="0" xfId="20" applyFont="1" applyFill="1" applyBorder="1" applyAlignment="1"/>
    <xf numFmtId="0" fontId="0" fillId="2" borderId="0" xfId="0" applyFill="1" applyAlignment="1"/>
    <xf numFmtId="0" fontId="42" fillId="2" borderId="0" xfId="20" applyNumberFormat="1" applyFont="1" applyFill="1" applyBorder="1" applyAlignment="1">
      <alignment horizontal="left" vertical="center" wrapText="1"/>
    </xf>
    <xf numFmtId="0" fontId="42" fillId="2" borderId="10" xfId="20" applyNumberFormat="1" applyFont="1" applyFill="1" applyBorder="1" applyAlignment="1">
      <alignment horizontal="left" wrapText="1"/>
    </xf>
    <xf numFmtId="0" fontId="11" fillId="2" borderId="0" xfId="1" applyFont="1" applyFill="1" applyBorder="1" applyAlignment="1">
      <alignment horizontal="left" vertical="center" indent="1"/>
    </xf>
    <xf numFmtId="164" fontId="11" fillId="2" borderId="0" xfId="1" applyNumberFormat="1" applyFont="1" applyFill="1" applyBorder="1" applyAlignment="1">
      <alignment horizontal="right" vertical="center"/>
    </xf>
    <xf numFmtId="0" fontId="11" fillId="2" borderId="10" xfId="1" applyFont="1" applyFill="1" applyBorder="1" applyAlignment="1">
      <alignment horizontal="left" vertical="center" indent="1"/>
    </xf>
    <xf numFmtId="0" fontId="23" fillId="2" borderId="0" xfId="0" applyFont="1" applyFill="1"/>
    <xf numFmtId="0" fontId="23" fillId="2" borderId="0" xfId="0" applyFont="1" applyFill="1" applyBorder="1" applyAlignment="1"/>
    <xf numFmtId="0" fontId="23" fillId="2" borderId="0" xfId="0" applyFont="1" applyFill="1" applyAlignment="1"/>
    <xf numFmtId="0" fontId="14" fillId="2" borderId="0" xfId="1" applyFont="1" applyFill="1" applyBorder="1" applyAlignment="1">
      <alignment vertical="center"/>
    </xf>
    <xf numFmtId="0" fontId="14" fillId="2" borderId="0" xfId="1" applyFont="1" applyFill="1" applyBorder="1" applyAlignment="1">
      <alignment horizontal="left" vertical="center" indent="1"/>
    </xf>
    <xf numFmtId="164" fontId="14" fillId="2" borderId="0" xfId="1" applyNumberFormat="1" applyFont="1" applyFill="1" applyBorder="1" applyAlignment="1">
      <alignment horizontal="right" vertical="center"/>
    </xf>
    <xf numFmtId="0" fontId="69" fillId="2" borderId="0" xfId="0" applyFont="1" applyFill="1"/>
    <xf numFmtId="164" fontId="20" fillId="2" borderId="0" xfId="20" applyNumberFormat="1" applyFont="1" applyFill="1" applyBorder="1" applyAlignment="1">
      <alignment horizontal="right" vertical="center"/>
    </xf>
    <xf numFmtId="0" fontId="20" fillId="2" borderId="0" xfId="0" applyFont="1" applyFill="1" applyAlignment="1">
      <alignment horizontal="right"/>
    </xf>
    <xf numFmtId="0" fontId="14" fillId="2" borderId="0" xfId="1" applyFont="1" applyFill="1" applyBorder="1" applyAlignment="1">
      <alignment horizontal="right" vertical="center" indent="1"/>
    </xf>
    <xf numFmtId="164" fontId="20" fillId="2" borderId="0" xfId="0" applyNumberFormat="1" applyFont="1" applyFill="1" applyAlignment="1">
      <alignment horizontal="right"/>
    </xf>
    <xf numFmtId="0" fontId="9" fillId="2" borderId="0" xfId="24" applyFont="1" applyFill="1" applyBorder="1">
      <alignment horizontal="left"/>
    </xf>
    <xf numFmtId="0" fontId="16" fillId="2" borderId="0" xfId="11" applyFont="1" applyFill="1" applyBorder="1" applyAlignment="1">
      <alignment horizontal="left"/>
    </xf>
    <xf numFmtId="0" fontId="9" fillId="2" borderId="5" xfId="0" applyFont="1" applyFill="1" applyBorder="1" applyAlignment="1">
      <alignment horizontal="left" wrapText="1"/>
    </xf>
    <xf numFmtId="164" fontId="5" fillId="2" borderId="5" xfId="18" applyNumberFormat="1" applyFont="1" applyFill="1" applyBorder="1">
      <alignment horizontal="right"/>
    </xf>
    <xf numFmtId="0" fontId="5" fillId="2" borderId="0" xfId="0" applyFont="1" applyFill="1" applyBorder="1" applyAlignment="1">
      <alignment horizontal="left" wrapText="1" indent="1"/>
    </xf>
    <xf numFmtId="164" fontId="5" fillId="2" borderId="0" xfId="18" applyNumberFormat="1" applyFont="1" applyFill="1" applyBorder="1">
      <alignment horizontal="right"/>
    </xf>
    <xf numFmtId="164" fontId="5" fillId="2" borderId="0" xfId="18" applyNumberFormat="1" applyFont="1" applyFill="1" applyBorder="1" applyAlignment="1">
      <alignment horizontal="right"/>
    </xf>
    <xf numFmtId="0" fontId="5" fillId="2" borderId="0" xfId="0" applyFont="1" applyFill="1" applyBorder="1" applyAlignment="1">
      <alignment horizontal="left" indent="2"/>
    </xf>
    <xf numFmtId="0" fontId="5" fillId="2" borderId="0" xfId="0" applyFont="1" applyFill="1" applyBorder="1" applyAlignment="1">
      <alignment horizontal="left" indent="3"/>
    </xf>
    <xf numFmtId="0" fontId="5" fillId="2" borderId="10" xfId="11" applyFont="1" applyFill="1" applyBorder="1" applyAlignment="1">
      <alignment horizontal="left" indent="3"/>
    </xf>
    <xf numFmtId="164" fontId="5" fillId="2" borderId="10" xfId="18" applyNumberFormat="1" applyFont="1" applyFill="1" applyBorder="1">
      <alignment horizontal="right"/>
    </xf>
    <xf numFmtId="0" fontId="0" fillId="2" borderId="0" xfId="0" applyFill="1" applyAlignment="1">
      <alignment horizontal="center"/>
    </xf>
    <xf numFmtId="0" fontId="0" fillId="2" borderId="0" xfId="0" applyFont="1" applyFill="1" applyBorder="1" applyAlignment="1">
      <alignment horizontal="center"/>
    </xf>
    <xf numFmtId="0" fontId="65" fillId="2" borderId="0" xfId="0" applyFont="1" applyFill="1"/>
    <xf numFmtId="0" fontId="56" fillId="2" borderId="0" xfId="0" applyNumberFormat="1" applyFont="1" applyFill="1" applyBorder="1" applyAlignment="1" applyProtection="1"/>
    <xf numFmtId="0" fontId="0" fillId="2" borderId="0" xfId="0" applyNumberFormat="1" applyFont="1" applyFill="1" applyBorder="1" applyAlignment="1" applyProtection="1"/>
    <xf numFmtId="0" fontId="16" fillId="2" borderId="4" xfId="0" applyNumberFormat="1" applyFont="1" applyFill="1" applyBorder="1" applyAlignment="1" applyProtection="1"/>
    <xf numFmtId="0" fontId="16" fillId="2" borderId="4" xfId="0" applyNumberFormat="1" applyFont="1" applyFill="1" applyBorder="1" applyAlignment="1" applyProtection="1">
      <alignment horizontal="right" wrapText="1"/>
    </xf>
    <xf numFmtId="0" fontId="16" fillId="2" borderId="0" xfId="0" applyNumberFormat="1" applyFont="1" applyFill="1" applyBorder="1" applyAlignment="1" applyProtection="1"/>
    <xf numFmtId="0" fontId="14" fillId="2" borderId="0" xfId="0" applyNumberFormat="1" applyFont="1" applyFill="1" applyBorder="1" applyAlignment="1" applyProtection="1">
      <alignment horizontal="right" wrapText="1"/>
    </xf>
    <xf numFmtId="0" fontId="16" fillId="2" borderId="0" xfId="0" applyNumberFormat="1" applyFont="1" applyFill="1" applyBorder="1" applyAlignment="1" applyProtection="1">
      <alignment horizontal="left" vertical="top"/>
    </xf>
    <xf numFmtId="0" fontId="16" fillId="2" borderId="0" xfId="0" applyNumberFormat="1" applyFont="1" applyFill="1" applyBorder="1" applyAlignment="1" applyProtection="1">
      <alignment horizontal="right" wrapText="1"/>
    </xf>
    <xf numFmtId="170" fontId="16" fillId="2" borderId="0" xfId="22" applyNumberFormat="1" applyFont="1" applyFill="1" applyBorder="1" applyAlignment="1" applyProtection="1">
      <alignment horizontal="right" wrapText="1"/>
    </xf>
    <xf numFmtId="0" fontId="16" fillId="2" borderId="9" xfId="0" applyNumberFormat="1" applyFont="1" applyFill="1" applyBorder="1" applyAlignment="1" applyProtection="1">
      <alignment horizontal="left" vertical="top"/>
    </xf>
    <xf numFmtId="0" fontId="16" fillId="2" borderId="9" xfId="0" applyNumberFormat="1" applyFont="1" applyFill="1" applyBorder="1" applyAlignment="1" applyProtection="1">
      <alignment horizontal="right" wrapText="1"/>
    </xf>
    <xf numFmtId="0" fontId="14"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left"/>
    </xf>
    <xf numFmtId="0" fontId="16" fillId="2" borderId="9" xfId="0" applyNumberFormat="1" applyFont="1" applyFill="1" applyBorder="1" applyAlignment="1" applyProtection="1">
      <alignment horizontal="left"/>
    </xf>
    <xf numFmtId="0" fontId="0" fillId="2" borderId="0" xfId="0" applyFill="1" applyAlignment="1">
      <alignment vertical="center"/>
    </xf>
    <xf numFmtId="0" fontId="0" fillId="2" borderId="0" xfId="0" applyFill="1"/>
    <xf numFmtId="0" fontId="0" fillId="2" borderId="0" xfId="0" applyFill="1"/>
    <xf numFmtId="0" fontId="73" fillId="2" borderId="4" xfId="0" applyNumberFormat="1" applyFont="1" applyFill="1" applyBorder="1" applyAlignment="1" applyProtection="1">
      <alignment horizontal="right" wrapText="1"/>
    </xf>
    <xf numFmtId="0" fontId="74" fillId="2" borderId="0" xfId="0" applyNumberFormat="1" applyFont="1" applyFill="1" applyBorder="1" applyAlignment="1" applyProtection="1">
      <alignment horizontal="left" vertical="top" wrapText="1"/>
    </xf>
    <xf numFmtId="0" fontId="74" fillId="2" borderId="1" xfId="0" applyNumberFormat="1" applyFont="1" applyFill="1" applyBorder="1" applyAlignment="1" applyProtection="1">
      <alignment horizontal="left" vertical="top" wrapText="1"/>
    </xf>
    <xf numFmtId="0" fontId="0" fillId="2" borderId="0" xfId="0" applyFill="1"/>
    <xf numFmtId="0" fontId="0" fillId="2" borderId="0" xfId="0" applyFont="1" applyFill="1" applyBorder="1" applyAlignment="1">
      <alignment horizontal="left"/>
    </xf>
    <xf numFmtId="0" fontId="72" fillId="2" borderId="0" xfId="0" applyNumberFormat="1" applyFont="1" applyFill="1" applyBorder="1" applyAlignment="1" applyProtection="1"/>
    <xf numFmtId="9" fontId="0" fillId="2" borderId="0" xfId="27" applyFont="1" applyFill="1"/>
    <xf numFmtId="184" fontId="0" fillId="2" borderId="0" xfId="27" applyNumberFormat="1" applyFont="1" applyFill="1"/>
    <xf numFmtId="0" fontId="53" fillId="2" borderId="0" xfId="1" applyNumberFormat="1" applyFont="1" applyFill="1" applyBorder="1" applyAlignment="1" applyProtection="1"/>
    <xf numFmtId="0" fontId="37" fillId="2" borderId="0" xfId="1" applyNumberFormat="1" applyFont="1" applyFill="1" applyBorder="1" applyAlignment="1" applyProtection="1"/>
    <xf numFmtId="0" fontId="16" fillId="2" borderId="4" xfId="1" applyNumberFormat="1" applyFont="1" applyFill="1" applyBorder="1" applyAlignment="1" applyProtection="1">
      <alignment horizontal="right" wrapText="1"/>
    </xf>
    <xf numFmtId="0" fontId="0" fillId="2" borderId="0" xfId="0" applyFill="1"/>
    <xf numFmtId="0" fontId="11" fillId="2" borderId="1" xfId="0" applyFont="1" applyFill="1" applyBorder="1" applyAlignment="1">
      <alignment horizontal="center"/>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16" fillId="2" borderId="4" xfId="0" applyFont="1" applyFill="1" applyBorder="1" applyAlignment="1">
      <alignment horizontal="right"/>
    </xf>
    <xf numFmtId="0" fontId="0" fillId="2" borderId="0" xfId="0" applyFill="1"/>
    <xf numFmtId="0" fontId="20" fillId="2" borderId="5" xfId="0" applyFont="1" applyFill="1" applyBorder="1"/>
    <xf numFmtId="0" fontId="11" fillId="2" borderId="5" xfId="0" applyFont="1" applyFill="1" applyBorder="1"/>
    <xf numFmtId="0" fontId="41" fillId="2" borderId="0" xfId="0" applyFont="1" applyFill="1" applyBorder="1" applyAlignment="1">
      <alignment horizontal="left" indent="1"/>
    </xf>
    <xf numFmtId="0" fontId="20" fillId="2" borderId="0" xfId="0" applyFont="1" applyFill="1" applyAlignment="1">
      <alignment horizontal="center"/>
    </xf>
    <xf numFmtId="0" fontId="11" fillId="2" borderId="2" xfId="0" applyFont="1" applyFill="1" applyBorder="1" applyAlignment="1">
      <alignment horizontal="center" wrapText="1"/>
    </xf>
    <xf numFmtId="0" fontId="20" fillId="2" borderId="0" xfId="0" applyFont="1" applyFill="1" applyAlignment="1">
      <alignment wrapText="1"/>
    </xf>
    <xf numFmtId="0" fontId="0" fillId="2" borderId="0" xfId="0" applyFill="1" applyAlignment="1">
      <alignment wrapText="1"/>
    </xf>
    <xf numFmtId="0" fontId="76" fillId="2" borderId="0" xfId="0" applyFont="1" applyFill="1"/>
    <xf numFmtId="0" fontId="20" fillId="2" borderId="5" xfId="0" applyFont="1" applyFill="1" applyBorder="1" applyAlignment="1">
      <alignment horizontal="left"/>
    </xf>
    <xf numFmtId="0" fontId="20" fillId="2" borderId="0" xfId="0" applyFont="1" applyFill="1" applyBorder="1" applyAlignment="1">
      <alignment horizontal="left"/>
    </xf>
    <xf numFmtId="0" fontId="20" fillId="2" borderId="1" xfId="0" applyFont="1" applyFill="1" applyBorder="1" applyAlignment="1">
      <alignment horizontal="left"/>
    </xf>
    <xf numFmtId="0" fontId="8" fillId="2" borderId="0" xfId="0" applyFont="1" applyFill="1" applyBorder="1" applyAlignment="1">
      <alignment horizontal="left" vertical="center" wrapText="1"/>
    </xf>
    <xf numFmtId="0" fontId="73" fillId="2" borderId="4" xfId="0" applyNumberFormat="1" applyFont="1" applyFill="1" applyBorder="1" applyAlignment="1" applyProtection="1">
      <alignment horizontal="right" wrapText="1"/>
    </xf>
    <xf numFmtId="0" fontId="0" fillId="2" borderId="0" xfId="0" applyFont="1" applyFill="1" applyBorder="1" applyAlignment="1">
      <alignment horizontal="left"/>
    </xf>
    <xf numFmtId="0" fontId="16" fillId="2" borderId="3" xfId="0" applyFont="1" applyFill="1" applyBorder="1" applyAlignment="1">
      <alignment horizontal="center"/>
    </xf>
    <xf numFmtId="0" fontId="39" fillId="2" borderId="4" xfId="0" applyFont="1" applyFill="1" applyBorder="1" applyAlignment="1">
      <alignment horizontal="right"/>
    </xf>
    <xf numFmtId="0" fontId="74" fillId="2" borderId="0" xfId="0"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6" fillId="2" borderId="4" xfId="0" applyFont="1" applyFill="1" applyBorder="1" applyAlignment="1">
      <alignment horizontal="right"/>
    </xf>
    <xf numFmtId="0" fontId="77" fillId="2" borderId="0" xfId="0" applyFont="1" applyFill="1"/>
    <xf numFmtId="0" fontId="35" fillId="2" borderId="5" xfId="0" applyFont="1" applyFill="1" applyBorder="1"/>
    <xf numFmtId="0" fontId="26" fillId="2" borderId="2" xfId="0" applyFont="1" applyFill="1" applyBorder="1"/>
    <xf numFmtId="0" fontId="9" fillId="2" borderId="5" xfId="4" applyNumberFormat="1" applyFont="1" applyFill="1" applyBorder="1" applyAlignment="1">
      <alignment horizontal="right" wrapText="1"/>
    </xf>
    <xf numFmtId="165" fontId="25" fillId="2" borderId="2" xfId="3" applyNumberFormat="1" applyFont="1" applyFill="1" applyBorder="1" applyAlignment="1"/>
    <xf numFmtId="0" fontId="5" fillId="2" borderId="0" xfId="2" applyFont="1" applyFill="1" applyAlignment="1">
      <alignment horizontal="right"/>
    </xf>
    <xf numFmtId="0" fontId="78" fillId="2" borderId="0" xfId="0" applyFont="1" applyFill="1"/>
    <xf numFmtId="166" fontId="9" fillId="2" borderId="0" xfId="0" applyNumberFormat="1" applyFont="1" applyFill="1" applyBorder="1" applyAlignment="1"/>
    <xf numFmtId="0" fontId="20" fillId="2" borderId="0" xfId="0" applyFont="1" applyFill="1" applyBorder="1" applyAlignment="1">
      <alignment horizontal="center" wrapText="1"/>
    </xf>
    <xf numFmtId="165" fontId="5" fillId="2" borderId="0" xfId="3" applyNumberFormat="1" applyFont="1" applyFill="1" applyBorder="1"/>
    <xf numFmtId="166" fontId="20" fillId="2" borderId="10" xfId="0" applyNumberFormat="1" applyFont="1" applyFill="1" applyBorder="1" applyAlignment="1"/>
    <xf numFmtId="0" fontId="79" fillId="2" borderId="2" xfId="0" applyFont="1" applyFill="1" applyBorder="1" applyAlignment="1">
      <alignment horizontal="center" wrapText="1"/>
    </xf>
    <xf numFmtId="0" fontId="45" fillId="2" borderId="10" xfId="0" applyFont="1" applyFill="1" applyBorder="1" applyAlignment="1">
      <alignment horizontal="center" wrapText="1"/>
    </xf>
    <xf numFmtId="0" fontId="11" fillId="2" borderId="10" xfId="0" applyFont="1" applyFill="1" applyBorder="1" applyAlignment="1">
      <alignment horizontal="center" wrapText="1"/>
    </xf>
    <xf numFmtId="165" fontId="5" fillId="2" borderId="0" xfId="3" applyNumberFormat="1" applyFont="1" applyFill="1" applyBorder="1" applyAlignment="1">
      <alignment wrapText="1"/>
    </xf>
    <xf numFmtId="165" fontId="9" fillId="2" borderId="0" xfId="4" applyNumberFormat="1" applyFont="1" applyFill="1" applyBorder="1" applyAlignment="1"/>
    <xf numFmtId="166" fontId="9" fillId="2" borderId="0" xfId="26" applyNumberFormat="1" applyFont="1" applyFill="1" applyBorder="1" applyAlignment="1">
      <alignment horizontal="left"/>
    </xf>
    <xf numFmtId="165" fontId="9" fillId="2" borderId="0" xfId="4" applyNumberFormat="1" applyFont="1" applyFill="1" applyBorder="1" applyAlignment="1">
      <alignment horizontal="center"/>
    </xf>
    <xf numFmtId="0" fontId="14" fillId="2" borderId="0" xfId="0" applyFont="1" applyFill="1" applyAlignment="1"/>
    <xf numFmtId="164" fontId="42" fillId="2" borderId="0" xfId="0" applyNumberFormat="1" applyFont="1" applyFill="1" applyBorder="1"/>
    <xf numFmtId="164" fontId="5" fillId="2" borderId="0" xfId="0" applyNumberFormat="1" applyFont="1" applyFill="1" applyBorder="1"/>
    <xf numFmtId="0" fontId="55" fillId="2" borderId="0" xfId="0" applyFont="1" applyFill="1"/>
    <xf numFmtId="164" fontId="42" fillId="2" borderId="0" xfId="0" applyNumberFormat="1" applyFont="1" applyFill="1" applyBorder="1" applyAlignment="1">
      <alignment horizontal="right"/>
    </xf>
    <xf numFmtId="164" fontId="80" fillId="2" borderId="0" xfId="0" applyNumberFormat="1" applyFont="1" applyFill="1" applyBorder="1"/>
    <xf numFmtId="164" fontId="81" fillId="2" borderId="0" xfId="0" applyNumberFormat="1" applyFont="1" applyFill="1" applyBorder="1"/>
    <xf numFmtId="164" fontId="82" fillId="2" borderId="0" xfId="0" applyNumberFormat="1" applyFont="1" applyFill="1" applyBorder="1"/>
    <xf numFmtId="164" fontId="9" fillId="2" borderId="0" xfId="0" applyNumberFormat="1" applyFont="1" applyFill="1" applyBorder="1" applyAlignment="1"/>
    <xf numFmtId="0" fontId="14" fillId="2" borderId="0" xfId="28" applyFont="1" applyFill="1" applyAlignment="1"/>
    <xf numFmtId="0" fontId="83" fillId="2" borderId="0" xfId="0" applyFont="1" applyFill="1" applyAlignment="1"/>
    <xf numFmtId="0" fontId="16" fillId="2" borderId="0" xfId="0" applyFont="1" applyFill="1" applyAlignment="1"/>
    <xf numFmtId="164" fontId="5" fillId="2" borderId="0" xfId="0" applyNumberFormat="1" applyFont="1" applyFill="1" applyAlignment="1">
      <alignment horizontal="left"/>
    </xf>
    <xf numFmtId="0" fontId="57" fillId="2" borderId="0" xfId="0" applyFont="1" applyFill="1" applyAlignment="1"/>
    <xf numFmtId="0" fontId="9" fillId="2" borderId="0" xfId="0" applyFont="1" applyFill="1" applyAlignment="1"/>
    <xf numFmtId="164" fontId="5" fillId="2" borderId="0" xfId="0" applyNumberFormat="1" applyFont="1" applyFill="1" applyAlignment="1"/>
    <xf numFmtId="164" fontId="5" fillId="2" borderId="0" xfId="26" applyNumberFormat="1" applyFont="1" applyFill="1" applyAlignment="1">
      <alignment horizontal="left"/>
    </xf>
    <xf numFmtId="164" fontId="9" fillId="2" borderId="0" xfId="26" applyNumberFormat="1" applyFont="1" applyFill="1" applyAlignment="1">
      <alignment horizontal="left"/>
    </xf>
    <xf numFmtId="164" fontId="41" fillId="2" borderId="0" xfId="0" applyNumberFormat="1" applyFont="1" applyFill="1"/>
    <xf numFmtId="0" fontId="41" fillId="2" borderId="0" xfId="0" applyFont="1" applyFill="1"/>
    <xf numFmtId="0" fontId="14" fillId="2" borderId="0" xfId="0" applyFont="1" applyFill="1" applyAlignment="1">
      <alignment horizontal="left"/>
    </xf>
    <xf numFmtId="0" fontId="9" fillId="2" borderId="10" xfId="29" applyFont="1" applyFill="1" applyBorder="1" applyAlignment="1">
      <alignment horizontal="left" wrapText="1"/>
    </xf>
    <xf numFmtId="164" fontId="9" fillId="2" borderId="10" xfId="0" applyNumberFormat="1" applyFont="1" applyFill="1" applyBorder="1"/>
    <xf numFmtId="164" fontId="84" fillId="2" borderId="10" xfId="0" applyNumberFormat="1" applyFont="1" applyFill="1" applyBorder="1"/>
    <xf numFmtId="0" fontId="20" fillId="2" borderId="0" xfId="0" applyFont="1" applyFill="1" applyAlignment="1"/>
    <xf numFmtId="181" fontId="20" fillId="2" borderId="0" xfId="22" applyNumberFormat="1" applyFont="1" applyFill="1"/>
    <xf numFmtId="0" fontId="5" fillId="2" borderId="0" xfId="0" applyNumberFormat="1" applyFont="1" applyFill="1" applyBorder="1" applyAlignment="1" applyProtection="1">
      <alignment horizontal="left" wrapText="1"/>
    </xf>
    <xf numFmtId="182" fontId="5" fillId="2" borderId="0" xfId="0" applyNumberFormat="1" applyFont="1" applyFill="1" applyBorder="1" applyAlignment="1" applyProtection="1">
      <alignment horizontal="right" wrapText="1"/>
    </xf>
    <xf numFmtId="183" fontId="5" fillId="2" borderId="0" xfId="0" applyNumberFormat="1" applyFont="1" applyFill="1" applyBorder="1" applyAlignment="1" applyProtection="1">
      <alignment horizontal="right" wrapText="1"/>
    </xf>
    <xf numFmtId="0" fontId="42" fillId="2" borderId="0" xfId="0" applyNumberFormat="1" applyFont="1" applyFill="1" applyBorder="1" applyAlignment="1" applyProtection="1">
      <alignment horizontal="left" wrapText="1"/>
    </xf>
    <xf numFmtId="182" fontId="42" fillId="2" borderId="0" xfId="0" applyNumberFormat="1" applyFont="1" applyFill="1" applyBorder="1" applyAlignment="1" applyProtection="1">
      <alignment horizontal="right" wrapText="1"/>
    </xf>
    <xf numFmtId="183" fontId="42" fillId="2" borderId="0" xfId="0" applyNumberFormat="1" applyFont="1" applyFill="1" applyBorder="1" applyAlignment="1" applyProtection="1">
      <alignment horizontal="right" wrapText="1"/>
    </xf>
    <xf numFmtId="0" fontId="5" fillId="2" borderId="10" xfId="0" applyNumberFormat="1" applyFont="1" applyFill="1" applyBorder="1" applyAlignment="1" applyProtection="1">
      <alignment horizontal="left" wrapText="1"/>
    </xf>
    <xf numFmtId="0" fontId="75" fillId="2" borderId="0" xfId="1" applyNumberFormat="1" applyFont="1" applyFill="1" applyBorder="1" applyAlignment="1" applyProtection="1"/>
    <xf numFmtId="0" fontId="73" fillId="2" borderId="3" xfId="0" applyNumberFormat="1" applyFont="1" applyFill="1" applyBorder="1" applyAlignment="1" applyProtection="1">
      <alignment horizontal="right" wrapText="1"/>
    </xf>
    <xf numFmtId="0" fontId="74" fillId="2" borderId="5" xfId="0" applyNumberFormat="1" applyFont="1" applyFill="1" applyBorder="1" applyAlignment="1" applyProtection="1">
      <alignment horizontal="left" vertical="top" wrapText="1"/>
    </xf>
    <xf numFmtId="0" fontId="74" fillId="2" borderId="10" xfId="0"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right" wrapText="1"/>
    </xf>
    <xf numFmtId="0" fontId="14" fillId="2" borderId="5"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73" fillId="2" borderId="12" xfId="0" applyNumberFormat="1" applyFont="1" applyFill="1" applyBorder="1" applyAlignment="1" applyProtection="1">
      <alignment horizontal="right" wrapText="1"/>
    </xf>
    <xf numFmtId="0" fontId="37" fillId="2" borderId="0" xfId="21" applyFill="1"/>
    <xf numFmtId="0" fontId="9" fillId="2" borderId="2" xfId="21" applyFont="1" applyFill="1" applyBorder="1" applyAlignment="1">
      <alignment wrapText="1"/>
    </xf>
    <xf numFmtId="0" fontId="20" fillId="2" borderId="0" xfId="17" applyFont="1" applyFill="1" applyBorder="1" applyAlignment="1">
      <alignment horizontal="left"/>
    </xf>
    <xf numFmtId="185" fontId="5" fillId="2" borderId="0" xfId="22" applyNumberFormat="1" applyFont="1" applyFill="1" applyAlignment="1" applyProtection="1">
      <alignment horizontal="right"/>
      <protection locked="0"/>
    </xf>
    <xf numFmtId="185" fontId="20" fillId="2" borderId="0" xfId="22" applyNumberFormat="1" applyFont="1" applyFill="1"/>
    <xf numFmtId="3" fontId="0" fillId="2" borderId="0" xfId="0" applyNumberFormat="1" applyFill="1"/>
    <xf numFmtId="185" fontId="5" fillId="2" borderId="0" xfId="22" applyNumberFormat="1" applyFont="1" applyFill="1"/>
    <xf numFmtId="0" fontId="40" fillId="2" borderId="0" xfId="30" applyNumberFormat="1" applyFont="1" applyFill="1" applyAlignment="1">
      <alignment horizontal="left"/>
    </xf>
    <xf numFmtId="0" fontId="11" fillId="2" borderId="0" xfId="17" applyFont="1" applyFill="1" applyBorder="1"/>
    <xf numFmtId="185" fontId="9" fillId="2" borderId="0" xfId="22" applyNumberFormat="1" applyFont="1" applyFill="1" applyBorder="1" applyAlignment="1" applyProtection="1">
      <alignment horizontal="right"/>
      <protection locked="0"/>
    </xf>
    <xf numFmtId="185" fontId="11" fillId="2" borderId="0" xfId="22" applyNumberFormat="1" applyFont="1" applyFill="1"/>
    <xf numFmtId="0" fontId="42" fillId="2" borderId="0" xfId="21" applyFont="1" applyFill="1" applyAlignment="1">
      <alignment horizontal="left" indent="1"/>
    </xf>
    <xf numFmtId="164" fontId="42" fillId="2" borderId="0" xfId="21" applyNumberFormat="1" applyFont="1" applyFill="1" applyAlignment="1" applyProtection="1">
      <alignment horizontal="right"/>
      <protection locked="0"/>
    </xf>
    <xf numFmtId="0" fontId="11" fillId="2" borderId="10" xfId="17" applyFont="1" applyFill="1" applyBorder="1"/>
    <xf numFmtId="185" fontId="9" fillId="2" borderId="10" xfId="22" applyNumberFormat="1" applyFont="1" applyFill="1" applyBorder="1" applyAlignment="1" applyProtection="1">
      <alignment horizontal="right"/>
      <protection locked="0"/>
    </xf>
    <xf numFmtId="185" fontId="11" fillId="2" borderId="10" xfId="22" applyNumberFormat="1" applyFont="1" applyFill="1" applyBorder="1"/>
    <xf numFmtId="0" fontId="12" fillId="2" borderId="0" xfId="21" applyFont="1" applyFill="1" applyAlignment="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9" fillId="2" borderId="10" xfId="21" applyFont="1" applyFill="1" applyBorder="1" applyAlignment="1">
      <alignment wrapText="1"/>
    </xf>
    <xf numFmtId="0" fontId="5" fillId="2" borderId="2" xfId="21" applyFont="1" applyFill="1" applyBorder="1" applyAlignment="1">
      <alignment horizontal="left" wrapText="1"/>
    </xf>
    <xf numFmtId="0" fontId="9" fillId="2" borderId="2" xfId="21" applyFont="1" applyFill="1" applyBorder="1" applyAlignment="1">
      <alignment horizontal="right" wrapText="1"/>
    </xf>
    <xf numFmtId="0" fontId="5"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86" fillId="2" borderId="0" xfId="0" applyFont="1" applyFill="1"/>
    <xf numFmtId="0" fontId="28" fillId="2" borderId="0" xfId="5" applyFill="1"/>
    <xf numFmtId="0" fontId="87" fillId="2" borderId="0" xfId="17" applyFont="1" applyFill="1" applyAlignment="1"/>
    <xf numFmtId="0" fontId="88" fillId="0" borderId="0" xfId="0" applyFont="1"/>
    <xf numFmtId="0" fontId="89" fillId="0" borderId="0" xfId="21" applyFont="1"/>
    <xf numFmtId="0" fontId="90" fillId="0" borderId="0" xfId="21" applyFont="1"/>
    <xf numFmtId="0" fontId="90" fillId="0" borderId="0" xfId="21" applyFont="1" applyFill="1"/>
    <xf numFmtId="0" fontId="90" fillId="2" borderId="0" xfId="21" applyFont="1" applyFill="1"/>
    <xf numFmtId="0" fontId="90" fillId="4" borderId="0" xfId="21" applyFont="1" applyFill="1"/>
    <xf numFmtId="0" fontId="89" fillId="0" borderId="0" xfId="21" applyFont="1" applyFill="1"/>
    <xf numFmtId="186" fontId="90" fillId="0" borderId="0" xfId="31" applyNumberFormat="1" applyFont="1" applyFill="1" applyAlignment="1" applyProtection="1">
      <alignment horizontal="left" wrapText="1"/>
    </xf>
    <xf numFmtId="0" fontId="91" fillId="3" borderId="0" xfId="30" applyFont="1" applyFill="1" applyAlignment="1">
      <alignment vertical="center" wrapText="1"/>
    </xf>
    <xf numFmtId="0" fontId="90" fillId="0" borderId="0" xfId="30" applyFont="1" applyFill="1" applyAlignment="1">
      <alignment vertical="center" wrapText="1"/>
    </xf>
    <xf numFmtId="0" fontId="91" fillId="3" borderId="0" xfId="30" applyFont="1" applyFill="1" applyAlignment="1">
      <alignment vertical="center"/>
    </xf>
    <xf numFmtId="0" fontId="90" fillId="0" borderId="0" xfId="30" applyFont="1" applyFill="1"/>
    <xf numFmtId="0" fontId="91" fillId="3" borderId="0" xfId="30" applyFont="1" applyFill="1"/>
    <xf numFmtId="0" fontId="92" fillId="2" borderId="0" xfId="21" applyFont="1" applyFill="1" applyAlignment="1">
      <alignment horizontal="center"/>
    </xf>
    <xf numFmtId="0" fontId="93" fillId="2" borderId="0" xfId="21" applyFont="1" applyFill="1" applyAlignment="1">
      <alignment horizontal="center"/>
    </xf>
    <xf numFmtId="0" fontId="95" fillId="2" borderId="0" xfId="21" applyFont="1" applyFill="1" applyAlignment="1">
      <alignment horizontal="center"/>
    </xf>
    <xf numFmtId="0" fontId="1" fillId="2" borderId="0" xfId="21" applyFont="1" applyFill="1"/>
    <xf numFmtId="0" fontId="2" fillId="2" borderId="0" xfId="21" applyFont="1" applyFill="1"/>
    <xf numFmtId="0" fontId="9" fillId="2" borderId="10" xfId="25" applyFont="1" applyFill="1" applyBorder="1">
      <alignment horizontal="center" vertical="center" wrapText="1"/>
    </xf>
    <xf numFmtId="0" fontId="4" fillId="2" borderId="0" xfId="0" applyFont="1" applyFill="1" applyAlignment="1"/>
    <xf numFmtId="0" fontId="0" fillId="2" borderId="10" xfId="0" applyFill="1" applyBorder="1"/>
    <xf numFmtId="0" fontId="30" fillId="2" borderId="10" xfId="0" applyFont="1" applyFill="1" applyBorder="1"/>
    <xf numFmtId="0" fontId="4" fillId="2" borderId="0" xfId="0" applyFont="1" applyFill="1"/>
    <xf numFmtId="166" fontId="4" fillId="2" borderId="0" xfId="0" applyNumberFormat="1" applyFont="1" applyFill="1" applyAlignment="1">
      <alignment horizontal="left"/>
    </xf>
    <xf numFmtId="0" fontId="4" fillId="2" borderId="0" xfId="0" applyFont="1" applyFill="1" applyAlignment="1">
      <alignment horizontal="left"/>
    </xf>
    <xf numFmtId="0" fontId="6" fillId="2" borderId="0" xfId="17" applyFont="1" applyFill="1"/>
    <xf numFmtId="0" fontId="4" fillId="2" borderId="0" xfId="11" applyFont="1" applyFill="1" applyBorder="1" applyAlignment="1">
      <alignment horizontal="left"/>
    </xf>
    <xf numFmtId="0" fontId="19" fillId="2" borderId="0" xfId="1" applyFont="1" applyFill="1" applyBorder="1" applyAlignment="1">
      <alignment wrapText="1"/>
    </xf>
    <xf numFmtId="0" fontId="24" fillId="2" borderId="10" xfId="0" applyFont="1" applyFill="1" applyBorder="1" applyAlignment="1">
      <alignment vertical="center"/>
    </xf>
    <xf numFmtId="0" fontId="19" fillId="2" borderId="0" xfId="1" applyFont="1" applyFill="1" applyBorder="1" applyAlignment="1">
      <alignment vertical="top" wrapText="1"/>
    </xf>
    <xf numFmtId="0" fontId="8" fillId="2" borderId="0" xfId="0" applyNumberFormat="1" applyFont="1" applyFill="1" applyBorder="1" applyAlignment="1" applyProtection="1">
      <alignment horizontal="left" vertical="top"/>
    </xf>
    <xf numFmtId="0" fontId="52" fillId="2" borderId="0" xfId="0" applyNumberFormat="1" applyFont="1" applyFill="1" applyBorder="1" applyAlignment="1" applyProtection="1">
      <alignment wrapText="1"/>
    </xf>
    <xf numFmtId="182" fontId="5" fillId="2" borderId="10" xfId="0" applyNumberFormat="1" applyFont="1" applyFill="1" applyBorder="1" applyAlignment="1" applyProtection="1">
      <alignment horizontal="right" wrapText="1"/>
    </xf>
    <xf numFmtId="183" fontId="5" fillId="2" borderId="10"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182" fontId="9" fillId="2" borderId="2" xfId="0" applyNumberFormat="1" applyFont="1" applyFill="1" applyBorder="1" applyAlignment="1" applyProtection="1">
      <alignment horizontal="right" wrapText="1"/>
    </xf>
    <xf numFmtId="183" fontId="9" fillId="2" borderId="2" xfId="0" applyNumberFormat="1" applyFont="1" applyFill="1" applyBorder="1" applyAlignment="1" applyProtection="1">
      <alignment horizontal="right" wrapText="1"/>
    </xf>
    <xf numFmtId="0" fontId="9" fillId="2" borderId="10" xfId="0" applyNumberFormat="1" applyFont="1" applyFill="1" applyBorder="1" applyAlignment="1" applyProtection="1">
      <alignment horizontal="left" wrapText="1"/>
    </xf>
    <xf numFmtId="182" fontId="9" fillId="2" borderId="10" xfId="0" applyNumberFormat="1" applyFont="1" applyFill="1" applyBorder="1" applyAlignment="1" applyProtection="1">
      <alignment horizontal="right" wrapText="1"/>
    </xf>
    <xf numFmtId="183" fontId="9" fillId="2" borderId="10" xfId="0" applyNumberFormat="1" applyFont="1" applyFill="1" applyBorder="1" applyAlignment="1" applyProtection="1">
      <alignment horizontal="right" wrapText="1"/>
    </xf>
    <xf numFmtId="3" fontId="20" fillId="2" borderId="0" xfId="0" applyNumberFormat="1" applyFont="1" applyFill="1" applyBorder="1" applyAlignment="1">
      <alignment horizontal="right" vertical="center" wrapText="1"/>
    </xf>
    <xf numFmtId="164" fontId="20" fillId="2" borderId="0" xfId="0" applyNumberFormat="1" applyFont="1" applyFill="1" applyBorder="1" applyAlignment="1">
      <alignment horizontal="right" vertical="center" wrapText="1"/>
    </xf>
    <xf numFmtId="1" fontId="20" fillId="2" borderId="0" xfId="0" applyNumberFormat="1" applyFont="1" applyFill="1" applyBorder="1" applyAlignment="1">
      <alignment horizontal="right"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right" vertical="center" wrapText="1"/>
    </xf>
    <xf numFmtId="0" fontId="11" fillId="2" borderId="1" xfId="0" applyFont="1" applyFill="1" applyBorder="1" applyAlignment="1">
      <alignment horizontal="right"/>
    </xf>
    <xf numFmtId="0" fontId="6" fillId="2" borderId="0" xfId="0" applyFont="1" applyFill="1" applyBorder="1" applyAlignment="1"/>
    <xf numFmtId="0" fontId="40" fillId="2" borderId="0" xfId="0" applyFont="1" applyFill="1" applyBorder="1" applyAlignment="1">
      <alignment vertical="center"/>
    </xf>
    <xf numFmtId="3" fontId="40" fillId="2" borderId="0" xfId="0" applyNumberFormat="1" applyFont="1" applyFill="1" applyBorder="1" applyAlignment="1">
      <alignment horizontal="right" vertical="center"/>
    </xf>
    <xf numFmtId="0" fontId="40" fillId="2" borderId="0" xfId="0" applyFont="1" applyFill="1" applyBorder="1" applyAlignment="1">
      <alignment horizontal="right" vertical="center"/>
    </xf>
    <xf numFmtId="0" fontId="44" fillId="2" borderId="0" xfId="0" applyFont="1" applyFill="1" applyBorder="1" applyAlignment="1">
      <alignment vertical="center"/>
    </xf>
    <xf numFmtId="3" fontId="44" fillId="2" borderId="0" xfId="0" applyNumberFormat="1" applyFont="1" applyFill="1" applyBorder="1" applyAlignment="1">
      <alignment horizontal="right" vertical="center"/>
    </xf>
    <xf numFmtId="0" fontId="44" fillId="2" borderId="0" xfId="0" applyFont="1" applyFill="1" applyBorder="1" applyAlignment="1">
      <alignment horizontal="right" vertical="center"/>
    </xf>
    <xf numFmtId="0" fontId="70" fillId="2" borderId="0" xfId="0" applyFont="1" applyFill="1" applyBorder="1" applyAlignment="1">
      <alignment vertical="center"/>
    </xf>
    <xf numFmtId="0" fontId="44" fillId="2" borderId="10" xfId="0" applyFont="1" applyFill="1" applyBorder="1" applyAlignment="1">
      <alignment vertical="center"/>
    </xf>
    <xf numFmtId="0" fontId="44" fillId="2" borderId="10" xfId="0" applyFont="1" applyFill="1" applyBorder="1" applyAlignment="1">
      <alignment horizontal="right" vertical="center"/>
    </xf>
    <xf numFmtId="3" fontId="14" fillId="2" borderId="5" xfId="1" applyNumberFormat="1" applyFont="1" applyFill="1" applyBorder="1" applyAlignment="1" applyProtection="1">
      <alignment horizontal="right" wrapText="1"/>
    </xf>
    <xf numFmtId="3" fontId="14" fillId="2" borderId="0" xfId="1" applyNumberFormat="1" applyFont="1" applyFill="1" applyBorder="1" applyAlignment="1" applyProtection="1">
      <alignment horizontal="right" wrapText="1"/>
    </xf>
    <xf numFmtId="3" fontId="14" fillId="2" borderId="10" xfId="1" applyNumberFormat="1" applyFont="1" applyFill="1" applyBorder="1" applyAlignment="1" applyProtection="1">
      <alignment horizontal="right" wrapText="1"/>
    </xf>
    <xf numFmtId="0" fontId="16" fillId="2" borderId="3" xfId="1" applyNumberFormat="1" applyFont="1" applyFill="1" applyBorder="1" applyAlignment="1" applyProtection="1">
      <alignment wrapText="1"/>
    </xf>
    <xf numFmtId="3" fontId="74" fillId="2" borderId="5" xfId="0" applyNumberFormat="1" applyFont="1" applyFill="1" applyBorder="1" applyAlignment="1" applyProtection="1">
      <alignment horizontal="right" wrapText="1"/>
    </xf>
    <xf numFmtId="3" fontId="74" fillId="2" borderId="0" xfId="0" applyNumberFormat="1" applyFont="1" applyFill="1" applyBorder="1" applyAlignment="1" applyProtection="1">
      <alignment horizontal="right" wrapText="1"/>
    </xf>
    <xf numFmtId="3" fontId="74" fillId="2" borderId="10" xfId="0" applyNumberFormat="1" applyFont="1" applyFill="1" applyBorder="1" applyAlignment="1" applyProtection="1">
      <alignment horizontal="right" wrapText="1"/>
    </xf>
    <xf numFmtId="0" fontId="73" fillId="2" borderId="3" xfId="0" applyNumberFormat="1" applyFont="1" applyFill="1" applyBorder="1" applyAlignment="1" applyProtection="1">
      <alignment wrapText="1"/>
    </xf>
    <xf numFmtId="0" fontId="71" fillId="2" borderId="0" xfId="0" applyNumberFormat="1" applyFont="1" applyFill="1" applyBorder="1" applyAlignment="1" applyProtection="1"/>
    <xf numFmtId="0" fontId="16" fillId="2" borderId="4" xfId="1" applyNumberFormat="1" applyFont="1" applyFill="1" applyBorder="1" applyAlignment="1" applyProtection="1">
      <alignment wrapText="1"/>
    </xf>
    <xf numFmtId="3" fontId="14" fillId="2" borderId="3" xfId="1" applyNumberFormat="1" applyFont="1" applyFill="1" applyBorder="1" applyAlignment="1" applyProtection="1">
      <alignment horizontal="right" wrapText="1"/>
    </xf>
    <xf numFmtId="0" fontId="52" fillId="2" borderId="0" xfId="1" applyNumberFormat="1" applyFont="1" applyFill="1" applyBorder="1" applyAlignment="1" applyProtection="1"/>
    <xf numFmtId="0" fontId="73" fillId="2" borderId="12" xfId="0" applyNumberFormat="1" applyFont="1" applyFill="1" applyBorder="1" applyAlignment="1" applyProtection="1">
      <alignment wrapText="1"/>
    </xf>
    <xf numFmtId="0" fontId="73" fillId="2" borderId="4" xfId="0" applyNumberFormat="1" applyFont="1" applyFill="1" applyBorder="1" applyAlignment="1" applyProtection="1">
      <alignment wrapText="1"/>
    </xf>
    <xf numFmtId="0" fontId="71" fillId="2" borderId="0" xfId="0" applyNumberFormat="1" applyFont="1" applyFill="1" applyBorder="1" applyAlignment="1" applyProtection="1">
      <alignment vertical="top" wrapText="1"/>
    </xf>
    <xf numFmtId="3" fontId="74" fillId="2" borderId="1" xfId="0" applyNumberFormat="1" applyFont="1" applyFill="1" applyBorder="1" applyAlignment="1" applyProtection="1">
      <alignment horizontal="right" wrapText="1"/>
    </xf>
    <xf numFmtId="0" fontId="5" fillId="2" borderId="0" xfId="0" applyNumberFormat="1" applyFont="1" applyFill="1" applyBorder="1" applyAlignment="1" applyProtection="1">
      <alignment horizontal="right" wrapText="1"/>
    </xf>
    <xf numFmtId="0" fontId="8" fillId="3" borderId="0" xfId="0" applyFont="1" applyFill="1" applyBorder="1" applyAlignment="1">
      <alignment vertical="center" wrapText="1"/>
    </xf>
    <xf numFmtId="0" fontId="11" fillId="2" borderId="5" xfId="0" applyFont="1" applyFill="1" applyBorder="1" applyAlignment="1">
      <alignment horizontal="right"/>
    </xf>
    <xf numFmtId="0" fontId="11" fillId="2" borderId="5" xfId="0" applyFont="1" applyFill="1" applyBorder="1" applyAlignment="1">
      <alignment horizontal="left"/>
    </xf>
    <xf numFmtId="0" fontId="11" fillId="2" borderId="1" xfId="0" applyFont="1" applyFill="1" applyBorder="1" applyAlignment="1">
      <alignment horizontal="left"/>
    </xf>
    <xf numFmtId="0" fontId="4" fillId="0" borderId="0" xfId="0" applyFont="1"/>
    <xf numFmtId="0" fontId="11" fillId="2" borderId="2" xfId="0" applyFont="1" applyFill="1" applyBorder="1" applyAlignment="1">
      <alignment horizontal="left" wrapText="1"/>
    </xf>
    <xf numFmtId="0" fontId="6" fillId="2" borderId="0" xfId="0" applyFont="1" applyFill="1" applyAlignment="1">
      <alignment horizontal="left"/>
    </xf>
    <xf numFmtId="0" fontId="6" fillId="2" borderId="0" xfId="0" applyFont="1" applyFill="1" applyAlignment="1">
      <alignment horizontal="center"/>
    </xf>
    <xf numFmtId="0" fontId="11" fillId="2" borderId="2" xfId="0" applyFont="1" applyFill="1" applyBorder="1" applyAlignment="1">
      <alignment horizontal="right" wrapText="1"/>
    </xf>
    <xf numFmtId="0" fontId="20" fillId="2" borderId="5" xfId="0" applyFont="1" applyFill="1" applyBorder="1" applyAlignment="1">
      <alignment horizontal="right"/>
    </xf>
    <xf numFmtId="0" fontId="76" fillId="2" borderId="0" xfId="0" applyFont="1" applyFill="1" applyAlignment="1">
      <alignment wrapText="1"/>
    </xf>
    <xf numFmtId="0" fontId="11" fillId="2" borderId="0" xfId="0" applyFont="1" applyFill="1" applyBorder="1" applyAlignment="1">
      <alignment horizontal="right"/>
    </xf>
    <xf numFmtId="166" fontId="40" fillId="0" borderId="0" xfId="0" applyNumberFormat="1" applyFont="1" applyAlignment="1">
      <alignment horizontal="left" indent="1"/>
    </xf>
    <xf numFmtId="166" fontId="9" fillId="2" borderId="10" xfId="0" applyNumberFormat="1" applyFont="1" applyFill="1" applyBorder="1"/>
    <xf numFmtId="166" fontId="9" fillId="2" borderId="10" xfId="0" applyNumberFormat="1" applyFont="1" applyFill="1" applyBorder="1" applyAlignment="1">
      <alignment horizontal="right"/>
    </xf>
    <xf numFmtId="166" fontId="9" fillId="2" borderId="0" xfId="0" applyNumberFormat="1" applyFont="1" applyFill="1" applyBorder="1" applyAlignment="1">
      <alignment horizontal="right" wrapText="1"/>
    </xf>
    <xf numFmtId="166" fontId="0" fillId="2" borderId="0" xfId="0" applyNumberFormat="1" applyFill="1" applyBorder="1"/>
    <xf numFmtId="166" fontId="20" fillId="2" borderId="0" xfId="17" applyNumberFormat="1" applyFont="1" applyFill="1" applyBorder="1"/>
    <xf numFmtId="166" fontId="41" fillId="2" borderId="0" xfId="17" applyNumberFormat="1" applyFont="1" applyFill="1" applyBorder="1" applyAlignment="1">
      <alignment horizontal="right"/>
    </xf>
    <xf numFmtId="0" fontId="0" fillId="3" borderId="0" xfId="0" applyFont="1" applyFill="1" applyBorder="1" applyAlignment="1">
      <alignment horizontal="left"/>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39" fillId="2" borderId="4" xfId="0" applyFont="1" applyFill="1" applyBorder="1" applyAlignment="1">
      <alignment horizontal="center"/>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6" fillId="3" borderId="8" xfId="0" applyFont="1" applyFill="1" applyBorder="1" applyAlignment="1">
      <alignment horizontal="left"/>
    </xf>
    <xf numFmtId="0" fontId="39" fillId="2" borderId="0" xfId="0" applyFont="1" applyFill="1" applyBorder="1" applyAlignment="1"/>
    <xf numFmtId="0" fontId="15" fillId="2" borderId="0" xfId="0" applyNumberFormat="1" applyFont="1" applyFill="1" applyBorder="1" applyAlignment="1" applyProtection="1">
      <alignment horizontal="left" vertical="top"/>
    </xf>
    <xf numFmtId="49" fontId="96" fillId="2" borderId="0" xfId="21" applyNumberFormat="1" applyFont="1" applyFill="1" applyAlignment="1">
      <alignment horizontal="center"/>
    </xf>
    <xf numFmtId="0" fontId="102" fillId="2" borderId="0" xfId="21" applyFont="1" applyFill="1" applyAlignment="1">
      <alignment horizontal="center"/>
    </xf>
    <xf numFmtId="0" fontId="93" fillId="2" borderId="0" xfId="21" applyFont="1" applyFill="1" applyAlignment="1">
      <alignment horizontal="center"/>
    </xf>
    <xf numFmtId="0" fontId="94" fillId="2" borderId="0" xfId="21" applyFont="1" applyFill="1" applyAlignment="1">
      <alignment horizontal="center"/>
    </xf>
    <xf numFmtId="0" fontId="96" fillId="2" borderId="0" xfId="21" applyFont="1" applyFill="1" applyAlignment="1">
      <alignment horizontal="center"/>
    </xf>
    <xf numFmtId="0" fontId="15" fillId="3" borderId="0" xfId="1" applyFont="1" applyFill="1" applyBorder="1" applyAlignment="1">
      <alignment horizontal="left" vertical="center" wrapText="1"/>
    </xf>
    <xf numFmtId="0" fontId="8" fillId="3" borderId="0" xfId="1" applyFont="1" applyFill="1" applyBorder="1" applyAlignment="1">
      <alignment horizontal="left" vertical="center" wrapText="1"/>
    </xf>
    <xf numFmtId="0" fontId="16" fillId="0" borderId="0" xfId="1" applyFont="1" applyFill="1" applyBorder="1" applyAlignment="1">
      <alignment horizontal="left"/>
    </xf>
    <xf numFmtId="0" fontId="8" fillId="3" borderId="3" xfId="1" applyFont="1" applyFill="1" applyBorder="1" applyAlignment="1">
      <alignment horizontal="left" vertical="center" wrapText="1"/>
    </xf>
    <xf numFmtId="0" fontId="19" fillId="3" borderId="0" xfId="1" applyFont="1" applyFill="1" applyBorder="1" applyAlignment="1">
      <alignment horizontal="left" wrapText="1"/>
    </xf>
    <xf numFmtId="0" fontId="16" fillId="3" borderId="4" xfId="1" applyFont="1" applyFill="1" applyBorder="1" applyAlignment="1">
      <alignment horizontal="right" wrapText="1"/>
    </xf>
    <xf numFmtId="0" fontId="16" fillId="3" borderId="4" xfId="1" applyFont="1" applyFill="1" applyBorder="1" applyAlignment="1">
      <alignment horizontal="right"/>
    </xf>
    <xf numFmtId="0" fontId="9" fillId="2" borderId="2" xfId="25" quotePrefix="1" applyFont="1" applyFill="1" applyBorder="1" applyAlignment="1">
      <alignment horizontal="center" wrapText="1"/>
    </xf>
    <xf numFmtId="0" fontId="19" fillId="3" borderId="10" xfId="1" applyFont="1" applyFill="1" applyBorder="1" applyAlignment="1">
      <alignment horizontal="left" wrapText="1"/>
    </xf>
    <xf numFmtId="0" fontId="9" fillId="2" borderId="6" xfId="0" quotePrefix="1" applyFont="1" applyFill="1" applyBorder="1" applyAlignment="1">
      <alignment horizontal="center"/>
    </xf>
    <xf numFmtId="0" fontId="9" fillId="2" borderId="5" xfId="0" quotePrefix="1" applyFont="1" applyFill="1" applyBorder="1" applyAlignment="1">
      <alignment horizontal="center"/>
    </xf>
    <xf numFmtId="0" fontId="9" fillId="2" borderId="2" xfId="0" applyFont="1" applyFill="1" applyBorder="1" applyAlignment="1">
      <alignment horizontal="center" wrapText="1"/>
    </xf>
    <xf numFmtId="0" fontId="30" fillId="2" borderId="2" xfId="0" applyFont="1" applyFill="1" applyBorder="1" applyAlignment="1">
      <alignment wrapText="1"/>
    </xf>
    <xf numFmtId="165" fontId="9" fillId="2" borderId="2" xfId="3" applyNumberFormat="1" applyFont="1" applyFill="1" applyBorder="1" applyAlignment="1">
      <alignment horizontal="center" wrapText="1"/>
    </xf>
    <xf numFmtId="0" fontId="30" fillId="2" borderId="2" xfId="0" applyFont="1" applyFill="1" applyBorder="1" applyAlignment="1">
      <alignment horizontal="center" wrapText="1"/>
    </xf>
    <xf numFmtId="0" fontId="16" fillId="2" borderId="2" xfId="0" applyFont="1" applyFill="1" applyBorder="1" applyAlignment="1">
      <alignment horizontal="center" wrapText="1"/>
    </xf>
    <xf numFmtId="0" fontId="0" fillId="2" borderId="2" xfId="0" applyFill="1" applyBorder="1" applyAlignment="1">
      <alignment wrapText="1"/>
    </xf>
    <xf numFmtId="0" fontId="0" fillId="2" borderId="2" xfId="0" applyFill="1" applyBorder="1" applyAlignment="1">
      <alignment horizontal="center" wrapText="1"/>
    </xf>
    <xf numFmtId="0" fontId="16" fillId="2" borderId="1" xfId="0" applyFont="1" applyFill="1" applyBorder="1" applyAlignment="1">
      <alignment horizontal="center"/>
    </xf>
    <xf numFmtId="0" fontId="9" fillId="2" borderId="1" xfId="0" applyFont="1" applyFill="1" applyBorder="1" applyAlignment="1">
      <alignment horizontal="center"/>
    </xf>
    <xf numFmtId="0" fontId="16" fillId="2" borderId="0" xfId="0" applyFont="1" applyFill="1" applyBorder="1" applyAlignment="1">
      <alignment horizontal="center"/>
    </xf>
    <xf numFmtId="0" fontId="19" fillId="3" borderId="1" xfId="1" applyFont="1" applyFill="1" applyBorder="1" applyAlignment="1">
      <alignment horizontal="left" wrapText="1"/>
    </xf>
    <xf numFmtId="0" fontId="16" fillId="2" borderId="2" xfId="0" applyFont="1" applyFill="1" applyBorder="1" applyAlignment="1">
      <alignment horizontal="center"/>
    </xf>
    <xf numFmtId="0" fontId="9" fillId="2" borderId="2" xfId="0" applyFont="1" applyFill="1" applyBorder="1" applyAlignment="1">
      <alignment horizontal="center"/>
    </xf>
    <xf numFmtId="0" fontId="19" fillId="2" borderId="10" xfId="1" applyFont="1" applyFill="1" applyBorder="1" applyAlignment="1">
      <alignment horizontal="left" wrapText="1"/>
    </xf>
    <xf numFmtId="0" fontId="11" fillId="2" borderId="2" xfId="0" quotePrefix="1" applyFont="1" applyFill="1" applyBorder="1" applyAlignment="1">
      <alignment horizontal="center"/>
    </xf>
    <xf numFmtId="0" fontId="45" fillId="2" borderId="2" xfId="0" quotePrefix="1" applyFont="1" applyFill="1" applyBorder="1" applyAlignment="1">
      <alignment horizontal="center"/>
    </xf>
    <xf numFmtId="0" fontId="11" fillId="2" borderId="2" xfId="0" applyFont="1" applyFill="1" applyBorder="1" applyAlignment="1">
      <alignment horizontal="center"/>
    </xf>
    <xf numFmtId="166" fontId="9" fillId="2" borderId="2" xfId="0" applyNumberFormat="1" applyFont="1" applyFill="1" applyBorder="1" applyAlignment="1">
      <alignment horizontal="center"/>
    </xf>
    <xf numFmtId="166" fontId="9" fillId="2" borderId="2" xfId="0" applyNumberFormat="1" applyFont="1" applyFill="1" applyBorder="1" applyAlignment="1">
      <alignment horizontal="center" wrapText="1"/>
    </xf>
    <xf numFmtId="0" fontId="9" fillId="2" borderId="1" xfId="0" applyFont="1" applyFill="1" applyBorder="1" applyAlignment="1">
      <alignment horizontal="center" wrapText="1"/>
    </xf>
    <xf numFmtId="166" fontId="9" fillId="2" borderId="1" xfId="0" applyNumberFormat="1" applyFont="1" applyFill="1" applyBorder="1" applyAlignment="1">
      <alignment horizontal="center" wrapText="1"/>
    </xf>
    <xf numFmtId="0" fontId="0" fillId="2" borderId="1" xfId="0" applyFill="1" applyBorder="1" applyAlignment="1">
      <alignment horizontal="center"/>
    </xf>
    <xf numFmtId="0" fontId="9" fillId="2" borderId="2" xfId="3" applyNumberFormat="1" applyFont="1" applyFill="1" applyBorder="1" applyAlignment="1">
      <alignment horizontal="center"/>
    </xf>
    <xf numFmtId="166" fontId="0" fillId="2" borderId="1" xfId="0" applyNumberFormat="1" applyFill="1" applyBorder="1" applyAlignment="1">
      <alignment horizontal="center" wrapText="1"/>
    </xf>
    <xf numFmtId="166" fontId="0" fillId="2" borderId="1" xfId="0" applyNumberFormat="1" applyFill="1" applyBorder="1" applyAlignment="1"/>
    <xf numFmtId="166" fontId="0" fillId="2" borderId="1" xfId="0" applyNumberFormat="1" applyFill="1" applyBorder="1" applyAlignment="1">
      <alignment horizontal="center"/>
    </xf>
    <xf numFmtId="166" fontId="39" fillId="2" borderId="1" xfId="0" applyNumberFormat="1" applyFont="1" applyFill="1" applyBorder="1" applyAlignment="1">
      <alignment horizontal="center" wrapText="1"/>
    </xf>
    <xf numFmtId="166" fontId="9" fillId="2" borderId="0" xfId="0" applyNumberFormat="1" applyFont="1" applyFill="1" applyBorder="1" applyAlignment="1">
      <alignment horizontal="center" wrapText="1"/>
    </xf>
    <xf numFmtId="166" fontId="0" fillId="2" borderId="2" xfId="0" applyNumberFormat="1" applyFill="1" applyBorder="1" applyAlignment="1"/>
    <xf numFmtId="0" fontId="19" fillId="2" borderId="10" xfId="1" applyFont="1" applyFill="1" applyBorder="1" applyAlignment="1">
      <alignment horizontal="left" vertical="top" wrapText="1"/>
    </xf>
    <xf numFmtId="0" fontId="11" fillId="2" borderId="2" xfId="1" applyFont="1" applyFill="1" applyBorder="1" applyAlignment="1">
      <alignment horizontal="center"/>
    </xf>
    <xf numFmtId="0" fontId="11" fillId="2" borderId="5" xfId="1" applyFont="1" applyFill="1" applyBorder="1" applyAlignment="1">
      <alignment horizontal="center"/>
    </xf>
    <xf numFmtId="0" fontId="11" fillId="2" borderId="5" xfId="1" applyFont="1" applyFill="1" applyBorder="1" applyAlignment="1">
      <alignment horizontal="center" vertical="center"/>
    </xf>
    <xf numFmtId="0" fontId="11" fillId="2" borderId="11" xfId="1" applyFont="1" applyFill="1" applyBorder="1" applyAlignment="1">
      <alignment horizontal="center"/>
    </xf>
    <xf numFmtId="165" fontId="9" fillId="2" borderId="5" xfId="3" applyNumberFormat="1" applyFont="1" applyFill="1" applyBorder="1" applyAlignment="1">
      <alignment horizontal="center"/>
    </xf>
    <xf numFmtId="0" fontId="19" fillId="2" borderId="1" xfId="1" applyFont="1" applyFill="1" applyBorder="1" applyAlignment="1">
      <alignment horizontal="left" wrapText="1"/>
    </xf>
    <xf numFmtId="0" fontId="9" fillId="2" borderId="10" xfId="4" applyNumberFormat="1" applyFont="1" applyFill="1" applyBorder="1" applyAlignment="1">
      <alignment horizontal="center" wrapText="1"/>
    </xf>
    <xf numFmtId="0" fontId="0" fillId="2" borderId="10" xfId="0" applyFill="1" applyBorder="1" applyAlignment="1">
      <alignment horizontal="center"/>
    </xf>
    <xf numFmtId="0" fontId="12" fillId="2" borderId="10" xfId="0" applyFont="1" applyFill="1" applyBorder="1" applyAlignment="1">
      <alignment horizontal="left"/>
    </xf>
    <xf numFmtId="0" fontId="6" fillId="2" borderId="0" xfId="0" applyFont="1" applyFill="1" applyAlignment="1">
      <alignment horizontal="left" vertical="center" wrapText="1"/>
    </xf>
    <xf numFmtId="0" fontId="9" fillId="2" borderId="2" xfId="0" applyFont="1" applyFill="1" applyBorder="1" applyAlignment="1">
      <alignment horizontal="center" vertical="center"/>
    </xf>
    <xf numFmtId="0" fontId="11" fillId="2" borderId="1" xfId="0" applyFont="1" applyFill="1" applyBorder="1" applyAlignment="1">
      <alignment horizontal="center" wrapText="1"/>
    </xf>
    <xf numFmtId="0" fontId="52" fillId="2" borderId="10" xfId="0" applyNumberFormat="1" applyFont="1" applyFill="1" applyBorder="1" applyAlignment="1" applyProtection="1">
      <alignment horizontal="left" wrapText="1"/>
    </xf>
    <xf numFmtId="0" fontId="12" fillId="2" borderId="10" xfId="0" applyNumberFormat="1" applyFont="1" applyFill="1" applyBorder="1" applyAlignment="1" applyProtection="1">
      <alignment horizontal="left"/>
    </xf>
    <xf numFmtId="0" fontId="9" fillId="2" borderId="0" xfId="0" applyNumberFormat="1" applyFont="1" applyFill="1" applyBorder="1" applyAlignment="1" applyProtection="1">
      <alignment horizontal="center" wrapText="1"/>
    </xf>
    <xf numFmtId="0" fontId="9" fillId="2" borderId="2" xfId="0" applyNumberFormat="1" applyFont="1" applyFill="1" applyBorder="1" applyAlignment="1" applyProtection="1">
      <alignment horizontal="center" wrapText="1"/>
    </xf>
    <xf numFmtId="0" fontId="20" fillId="2" borderId="0" xfId="0" applyFont="1" applyFill="1" applyAlignment="1">
      <alignment vertical="center" wrapText="1"/>
    </xf>
    <xf numFmtId="0" fontId="59" fillId="2" borderId="10" xfId="0" applyFont="1" applyFill="1" applyBorder="1" applyAlignment="1">
      <alignment horizontal="left"/>
    </xf>
    <xf numFmtId="0" fontId="50" fillId="3" borderId="0" xfId="0" applyFont="1" applyFill="1" applyBorder="1" applyAlignment="1">
      <alignment horizontal="left"/>
    </xf>
    <xf numFmtId="0" fontId="0" fillId="3" borderId="0" xfId="0" applyFont="1" applyFill="1" applyBorder="1" applyAlignment="1">
      <alignment horizontal="left"/>
    </xf>
    <xf numFmtId="0" fontId="39" fillId="3" borderId="4" xfId="0" applyFont="1" applyFill="1" applyBorder="1" applyAlignment="1">
      <alignment horizontal="left"/>
    </xf>
    <xf numFmtId="0" fontId="60" fillId="3" borderId="4" xfId="0" applyFont="1" applyFill="1" applyBorder="1" applyAlignment="1">
      <alignment horizontal="left"/>
    </xf>
    <xf numFmtId="172" fontId="60" fillId="3" borderId="4" xfId="0" applyNumberFormat="1" applyFont="1" applyFill="1" applyBorder="1" applyAlignment="1">
      <alignment horizontal="right"/>
    </xf>
    <xf numFmtId="0" fontId="60" fillId="3" borderId="4" xfId="0" applyFont="1" applyFill="1" applyBorder="1" applyAlignment="1">
      <alignment horizontal="right"/>
    </xf>
    <xf numFmtId="0" fontId="50" fillId="3" borderId="0" xfId="0" applyFont="1" applyFill="1" applyBorder="1" applyAlignment="1">
      <alignment horizontal="left" wrapText="1"/>
    </xf>
    <xf numFmtId="0" fontId="47" fillId="3" borderId="0" xfId="0" applyFont="1" applyFill="1" applyBorder="1" applyAlignment="1">
      <alignment horizontal="left" wrapText="1"/>
    </xf>
    <xf numFmtId="0" fontId="63" fillId="3" borderId="0" xfId="0" applyFont="1" applyFill="1" applyBorder="1" applyAlignment="1">
      <alignment horizontal="left" wrapText="1"/>
    </xf>
    <xf numFmtId="0" fontId="60" fillId="3" borderId="4" xfId="0" applyFont="1" applyFill="1" applyBorder="1" applyAlignment="1">
      <alignment horizontal="center"/>
    </xf>
    <xf numFmtId="0" fontId="62" fillId="3" borderId="0" xfId="0" applyFont="1" applyFill="1" applyBorder="1" applyAlignment="1">
      <alignment horizontal="left" wrapText="1"/>
    </xf>
    <xf numFmtId="0" fontId="59" fillId="2" borderId="0" xfId="0" applyFont="1" applyFill="1" applyBorder="1" applyAlignment="1">
      <alignment horizontal="left" vertical="center" wrapText="1"/>
    </xf>
    <xf numFmtId="0" fontId="50" fillId="2" borderId="1" xfId="0" applyFont="1" applyFill="1" applyBorder="1" applyAlignment="1">
      <alignment horizontal="left" wrapText="1"/>
    </xf>
    <xf numFmtId="0" fontId="11" fillId="2" borderId="1" xfId="0" applyFont="1" applyFill="1" applyBorder="1" applyAlignment="1">
      <alignment horizontal="center"/>
    </xf>
    <xf numFmtId="0" fontId="47" fillId="2" borderId="0" xfId="0" applyFont="1" applyFill="1" applyAlignment="1">
      <alignment vertical="center" wrapText="1"/>
    </xf>
    <xf numFmtId="0" fontId="49" fillId="2" borderId="0" xfId="0" applyFont="1" applyFill="1" applyAlignment="1">
      <alignment vertical="center" wrapText="1"/>
    </xf>
    <xf numFmtId="0" fontId="50" fillId="2" borderId="10" xfId="0" applyFont="1" applyFill="1" applyBorder="1" applyAlignment="1">
      <alignment vertical="center" wrapText="1"/>
    </xf>
    <xf numFmtId="0" fontId="39" fillId="2"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19" fillId="3" borderId="0" xfId="0" applyFont="1" applyFill="1" applyBorder="1" applyAlignment="1">
      <alignment horizontal="left" wrapText="1"/>
    </xf>
    <xf numFmtId="0" fontId="16" fillId="3" borderId="3" xfId="0" applyFont="1" applyFill="1" applyBorder="1" applyAlignment="1">
      <alignment horizontal="center"/>
    </xf>
    <xf numFmtId="0" fontId="8" fillId="2" borderId="3" xfId="0" applyFont="1" applyFill="1" applyBorder="1" applyAlignment="1">
      <alignment horizontal="left" vertical="center" wrapText="1"/>
    </xf>
    <xf numFmtId="0" fontId="19" fillId="2" borderId="0" xfId="0" applyFont="1" applyFill="1" applyBorder="1" applyAlignment="1">
      <alignment horizontal="left" wrapText="1"/>
    </xf>
    <xf numFmtId="0" fontId="16" fillId="2" borderId="3" xfId="0" applyFont="1" applyFill="1" applyBorder="1" applyAlignment="1">
      <alignment horizontal="center"/>
    </xf>
    <xf numFmtId="0" fontId="16" fillId="2" borderId="0" xfId="0" applyFont="1" applyFill="1" applyBorder="1" applyAlignment="1">
      <alignment horizontal="left"/>
    </xf>
    <xf numFmtId="0" fontId="8"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9" fillId="2" borderId="7" xfId="0" applyFont="1" applyFill="1" applyBorder="1" applyAlignment="1">
      <alignment horizontal="left" wrapText="1"/>
    </xf>
    <xf numFmtId="0" fontId="19" fillId="2" borderId="1" xfId="0" applyFont="1" applyFill="1" applyBorder="1" applyAlignment="1">
      <alignment horizontal="left" wrapText="1"/>
    </xf>
    <xf numFmtId="0" fontId="19" fillId="2" borderId="10" xfId="0" applyFont="1" applyFill="1" applyBorder="1" applyAlignment="1">
      <alignment horizontal="left" wrapText="1"/>
    </xf>
    <xf numFmtId="0" fontId="16" fillId="2" borderId="4" xfId="0" applyFont="1" applyFill="1" applyBorder="1" applyAlignment="1">
      <alignment horizontal="center"/>
    </xf>
    <xf numFmtId="0" fontId="50" fillId="3" borderId="7" xfId="0" applyFont="1" applyFill="1" applyBorder="1" applyAlignment="1">
      <alignment horizontal="left" wrapText="1"/>
    </xf>
    <xf numFmtId="0" fontId="39" fillId="0" borderId="0" xfId="0" applyFont="1" applyFill="1" applyBorder="1" applyAlignment="1">
      <alignment horizontal="left"/>
    </xf>
    <xf numFmtId="0" fontId="47" fillId="3" borderId="3" xfId="0" applyFont="1" applyFill="1" applyBorder="1" applyAlignment="1">
      <alignment horizontal="left" vertical="center" wrapText="1"/>
    </xf>
    <xf numFmtId="0" fontId="47" fillId="2" borderId="3" xfId="0" applyFont="1" applyFill="1" applyBorder="1" applyAlignment="1">
      <alignment horizontal="left" vertical="center" wrapText="1"/>
    </xf>
    <xf numFmtId="0" fontId="0" fillId="2" borderId="0" xfId="0" applyFont="1" applyFill="1" applyBorder="1" applyAlignment="1">
      <alignment horizontal="left"/>
    </xf>
    <xf numFmtId="0" fontId="50" fillId="2" borderId="0" xfId="0" applyFont="1" applyFill="1" applyBorder="1" applyAlignment="1">
      <alignment horizontal="left" wrapText="1"/>
    </xf>
    <xf numFmtId="0" fontId="39" fillId="2" borderId="4" xfId="0" applyFont="1" applyFill="1" applyBorder="1" applyAlignment="1">
      <alignment horizontal="center"/>
    </xf>
    <xf numFmtId="0" fontId="39" fillId="2" borderId="0" xfId="0" applyFont="1" applyFill="1" applyBorder="1" applyAlignment="1">
      <alignment horizontal="left"/>
    </xf>
    <xf numFmtId="0" fontId="47" fillId="2" borderId="0" xfId="0" applyFont="1" applyFill="1" applyBorder="1" applyAlignment="1">
      <alignment horizontal="left" vertical="center" wrapText="1"/>
    </xf>
    <xf numFmtId="0" fontId="50" fillId="2" borderId="7" xfId="0" applyFont="1" applyFill="1" applyBorder="1" applyAlignment="1">
      <alignment horizontal="left" wrapText="1"/>
    </xf>
    <xf numFmtId="0" fontId="2" fillId="2" borderId="0" xfId="0" applyFont="1" applyFill="1" applyBorder="1" applyAlignment="1">
      <alignment horizontal="left"/>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9" fillId="2" borderId="0" xfId="0" applyFont="1" applyFill="1" applyBorder="1" applyAlignment="1">
      <alignment horizontal="left" vertical="top" wrapText="1"/>
    </xf>
    <xf numFmtId="0" fontId="47" fillId="2" borderId="0" xfId="20" applyFont="1" applyFill="1" applyBorder="1" applyAlignment="1">
      <alignment horizontal="left" vertical="center" wrapText="1"/>
    </xf>
    <xf numFmtId="164" fontId="39" fillId="2" borderId="0" xfId="0" applyNumberFormat="1" applyFont="1" applyFill="1" applyBorder="1" applyAlignment="1">
      <alignment horizontal="left"/>
    </xf>
    <xf numFmtId="0" fontId="16" fillId="2" borderId="0" xfId="1" applyNumberFormat="1" applyFont="1" applyFill="1" applyBorder="1" applyAlignment="1" applyProtection="1">
      <alignment horizontal="left" vertical="top" wrapText="1"/>
    </xf>
    <xf numFmtId="0" fontId="16" fillId="2" borderId="10" xfId="1" applyNumberFormat="1" applyFont="1" applyFill="1" applyBorder="1" applyAlignment="1" applyProtection="1">
      <alignment horizontal="left" vertical="top" wrapText="1"/>
    </xf>
    <xf numFmtId="0" fontId="52" fillId="2" borderId="0" xfId="1" applyNumberFormat="1" applyFont="1" applyFill="1" applyBorder="1" applyAlignment="1" applyProtection="1">
      <alignment horizontal="left"/>
    </xf>
    <xf numFmtId="0" fontId="16" fillId="2" borderId="5" xfId="1" applyNumberFormat="1" applyFont="1" applyFill="1" applyBorder="1" applyAlignment="1" applyProtection="1">
      <alignment horizontal="left" vertical="top" wrapText="1"/>
    </xf>
    <xf numFmtId="0" fontId="74" fillId="2" borderId="5" xfId="0" applyNumberFormat="1" applyFont="1" applyFill="1" applyBorder="1" applyAlignment="1" applyProtection="1">
      <alignment horizontal="left" vertical="top" wrapText="1"/>
    </xf>
    <xf numFmtId="0" fontId="74" fillId="2" borderId="0" xfId="0" applyNumberFormat="1" applyFont="1" applyFill="1" applyBorder="1" applyAlignment="1" applyProtection="1">
      <alignment horizontal="left" vertical="top" wrapText="1"/>
    </xf>
    <xf numFmtId="0" fontId="74" fillId="2" borderId="10" xfId="0" applyNumberFormat="1" applyFont="1" applyFill="1" applyBorder="1" applyAlignment="1" applyProtection="1">
      <alignment horizontal="left" vertical="top" wrapText="1"/>
    </xf>
    <xf numFmtId="0" fontId="52" fillId="2" borderId="0" xfId="0" applyNumberFormat="1" applyFont="1" applyFill="1" applyBorder="1" applyAlignment="1" applyProtection="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19" fillId="2" borderId="7" xfId="0" applyFont="1" applyFill="1" applyBorder="1" applyAlignment="1">
      <alignment horizontal="left" vertical="top" wrapText="1"/>
    </xf>
    <xf numFmtId="0" fontId="52" fillId="2" borderId="0" xfId="0" applyNumberFormat="1" applyFont="1" applyFill="1" applyBorder="1" applyAlignment="1" applyProtection="1">
      <alignment horizontal="left" vertical="top" wrapText="1"/>
    </xf>
    <xf numFmtId="0" fontId="71" fillId="2" borderId="0" xfId="0" applyNumberFormat="1" applyFont="1" applyFill="1" applyBorder="1" applyAlignment="1" applyProtection="1">
      <alignment horizontal="left" vertical="top" wrapText="1"/>
    </xf>
    <xf numFmtId="0" fontId="71" fillId="2" borderId="7" xfId="0" applyNumberFormat="1" applyFont="1" applyFill="1" applyBorder="1" applyAlignment="1" applyProtection="1">
      <alignment horizontal="left" vertical="top" wrapText="1"/>
    </xf>
    <xf numFmtId="0" fontId="9" fillId="2" borderId="2" xfId="21" applyFont="1" applyFill="1" applyBorder="1" applyAlignment="1">
      <alignment horizontal="center" wrapText="1"/>
    </xf>
    <xf numFmtId="0" fontId="9" fillId="2" borderId="10" xfId="21" applyFont="1" applyFill="1" applyBorder="1" applyAlignment="1">
      <alignment horizontal="center" wrapText="1"/>
    </xf>
    <xf numFmtId="0" fontId="52" fillId="3" borderId="0" xfId="0" applyNumberFormat="1" applyFont="1" applyFill="1" applyBorder="1" applyAlignment="1" applyProtection="1">
      <alignment horizontal="left"/>
    </xf>
    <xf numFmtId="0" fontId="16" fillId="3" borderId="3" xfId="0" applyNumberFormat="1" applyFont="1" applyFill="1" applyBorder="1" applyAlignment="1" applyProtection="1">
      <alignment horizontal="center" vertical="top"/>
    </xf>
    <xf numFmtId="0" fontId="16" fillId="3" borderId="0" xfId="0" applyNumberFormat="1" applyFont="1" applyFill="1" applyBorder="1" applyAlignment="1" applyProtection="1">
      <alignment horizontal="center" vertical="top"/>
    </xf>
    <xf numFmtId="0" fontId="16" fillId="2" borderId="3" xfId="0" applyNumberFormat="1" applyFont="1" applyFill="1" applyBorder="1" applyAlignment="1" applyProtection="1">
      <alignment horizontal="center" vertical="top"/>
    </xf>
    <xf numFmtId="0" fontId="16" fillId="2" borderId="0" xfId="0" applyNumberFormat="1" applyFont="1" applyFill="1" applyBorder="1" applyAlignment="1" applyProtection="1">
      <alignment horizontal="center" vertical="top"/>
    </xf>
    <xf numFmtId="0" fontId="8" fillId="2" borderId="0" xfId="0" applyNumberFormat="1" applyFont="1" applyFill="1" applyBorder="1" applyAlignment="1" applyProtection="1">
      <alignment horizontal="left"/>
    </xf>
    <xf numFmtId="0" fontId="15"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52" fillId="2" borderId="0" xfId="0" applyNumberFormat="1" applyFont="1" applyFill="1" applyBorder="1" applyAlignment="1" applyProtection="1">
      <alignment horizontal="left" wrapText="1"/>
    </xf>
    <xf numFmtId="0" fontId="9" fillId="2" borderId="0" xfId="0" applyFont="1" applyFill="1" applyBorder="1" applyAlignment="1">
      <alignment horizontal="left"/>
    </xf>
    <xf numFmtId="0" fontId="76" fillId="2" borderId="0" xfId="0" applyFont="1" applyFill="1" applyAlignment="1">
      <alignment horizontal="left" wrapText="1"/>
    </xf>
    <xf numFmtId="0" fontId="76" fillId="2" borderId="10" xfId="0" applyFont="1" applyFill="1" applyBorder="1" applyAlignment="1">
      <alignment horizontal="left" wrapText="1"/>
    </xf>
    <xf numFmtId="0" fontId="11" fillId="2" borderId="5" xfId="0" applyFont="1" applyFill="1" applyBorder="1" applyAlignment="1">
      <alignment horizontal="right"/>
    </xf>
    <xf numFmtId="0" fontId="11" fillId="2" borderId="5" xfId="0" applyFont="1" applyFill="1" applyBorder="1" applyAlignment="1">
      <alignment horizontal="center"/>
    </xf>
    <xf numFmtId="0" fontId="76" fillId="2" borderId="1" xfId="0" applyFont="1" applyFill="1" applyBorder="1" applyAlignment="1">
      <alignment horizontal="left" wrapText="1"/>
    </xf>
  </cellXfs>
  <cellStyles count="32">
    <cellStyle name="AIHW Body 2" xfId="31"/>
    <cellStyle name="Comma" xfId="22" builtinId="3"/>
    <cellStyle name="Comma 2" xfId="16"/>
    <cellStyle name="Hyperlink" xfId="5" builtinId="8"/>
    <cellStyle name="Hyperlink 10" xfId="23"/>
    <cellStyle name="Normal" xfId="0" builtinId="0"/>
    <cellStyle name="Normal 2" xfId="1"/>
    <cellStyle name="Normal 2 2" xfId="21"/>
    <cellStyle name="Normal 3" xfId="20"/>
    <cellStyle name="Normal 3 2" xfId="17"/>
    <cellStyle name="Normal 3 7 2" xfId="28"/>
    <cellStyle name="Normal 4 11 2" xfId="11"/>
    <cellStyle name="Normal 5" xfId="4"/>
    <cellStyle name="Normal 6" xfId="30"/>
    <cellStyle name="Normal 7 3 2" xfId="26"/>
    <cellStyle name="Normal 8" xfId="3"/>
    <cellStyle name="Percent" xfId="27" builtinId="5"/>
    <cellStyle name="Style3" xfId="24"/>
    <cellStyle name="Style4" xfId="25"/>
    <cellStyle name="Style5" xfId="19"/>
    <cellStyle name="Style6" xfId="18"/>
    <cellStyle name="Style6 11" xfId="7"/>
    <cellStyle name="Style7" xfId="2"/>
    <cellStyle name="Style7 10 2" xfId="14"/>
    <cellStyle name="Style7 13 2" xfId="6"/>
    <cellStyle name="Style7 16 2 2" xfId="15"/>
    <cellStyle name="Style7 17 2" xfId="12"/>
    <cellStyle name="Style7 4 2" xfId="29"/>
    <cellStyle name="Style8 12 2" xfId="10"/>
    <cellStyle name="Style8 4" xfId="9"/>
    <cellStyle name="Style8 8 2" xfId="8"/>
    <cellStyle name="Style9" xfId="13"/>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'S3.30'!$B$65</c:f>
              <c:strCache>
                <c:ptCount val="1"/>
                <c:pt idx="0">
                  <c:v>2010</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'S3.30'!$C$65:$K$65</c:f>
              <c:numCache>
                <c:formatCode>0.0</c:formatCode>
                <c:ptCount val="9"/>
                <c:pt idx="0">
                  <c:v>16.5</c:v>
                </c:pt>
                <c:pt idx="1">
                  <c:v>14.5</c:v>
                </c:pt>
                <c:pt idx="2">
                  <c:v>17.5</c:v>
                </c:pt>
                <c:pt idx="3">
                  <c:v>14.4</c:v>
                </c:pt>
                <c:pt idx="4">
                  <c:v>12.2</c:v>
                </c:pt>
                <c:pt idx="5">
                  <c:v>22.9</c:v>
                </c:pt>
                <c:pt idx="6">
                  <c:v>16.399999999999999</c:v>
                </c:pt>
                <c:pt idx="7">
                  <c:v>15.7</c:v>
                </c:pt>
                <c:pt idx="8">
                  <c:v>15.7</c:v>
                </c:pt>
              </c:numCache>
            </c:numRef>
          </c:val>
          <c:extLst>
            <c:ext xmlns:c16="http://schemas.microsoft.com/office/drawing/2014/chart" uri="{C3380CC4-5D6E-409C-BE32-E72D297353CC}">
              <c16:uniqueId val="{00000000-5AF8-4CAA-9E1E-61D58AAA03E7}"/>
            </c:ext>
          </c:extLst>
        </c:ser>
        <c:ser>
          <c:idx val="1"/>
          <c:order val="1"/>
          <c:tx>
            <c:strRef>
              <c:f>'S3.30'!$B$66</c:f>
              <c:strCache>
                <c:ptCount val="1"/>
                <c:pt idx="0">
                  <c:v>2013</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'S3.30'!$C$66:$K$66</c:f>
              <c:numCache>
                <c:formatCode>0.0</c:formatCode>
                <c:ptCount val="9"/>
                <c:pt idx="0">
                  <c:v>10.7</c:v>
                </c:pt>
                <c:pt idx="1">
                  <c:v>12.1</c:v>
                </c:pt>
                <c:pt idx="2">
                  <c:v>17.899999999999999</c:v>
                </c:pt>
                <c:pt idx="3">
                  <c:v>15.5</c:v>
                </c:pt>
                <c:pt idx="4">
                  <c:v>8.4</c:v>
                </c:pt>
                <c:pt idx="5">
                  <c:v>31.6</c:v>
                </c:pt>
                <c:pt idx="6">
                  <c:v>9.1999999999999993</c:v>
                </c:pt>
                <c:pt idx="7">
                  <c:v>19.7</c:v>
                </c:pt>
                <c:pt idx="8">
                  <c:v>13.4</c:v>
                </c:pt>
              </c:numCache>
            </c:numRef>
          </c:val>
          <c:extLst>
            <c:ext xmlns:c16="http://schemas.microsoft.com/office/drawing/2014/chart" uri="{C3380CC4-5D6E-409C-BE32-E72D297353CC}">
              <c16:uniqueId val="{00000001-5AF8-4CAA-9E1E-61D58AAA03E7}"/>
            </c:ext>
          </c:extLst>
        </c:ser>
        <c:ser>
          <c:idx val="2"/>
          <c:order val="2"/>
          <c:tx>
            <c:strRef>
              <c:f>'S3.30'!$B$67</c:f>
              <c:strCache>
                <c:ptCount val="1"/>
                <c:pt idx="0">
                  <c:v>2016</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'S3.30'!$C$67:$K$67</c:f>
              <c:numCache>
                <c:formatCode>0.0</c:formatCode>
                <c:ptCount val="9"/>
                <c:pt idx="0">
                  <c:v>13.1</c:v>
                </c:pt>
                <c:pt idx="1">
                  <c:v>8.6999999999999993</c:v>
                </c:pt>
                <c:pt idx="2">
                  <c:v>14.5</c:v>
                </c:pt>
                <c:pt idx="3">
                  <c:v>6.4</c:v>
                </c:pt>
                <c:pt idx="4">
                  <c:v>12.9</c:v>
                </c:pt>
                <c:pt idx="5">
                  <c:v>21</c:v>
                </c:pt>
                <c:pt idx="6">
                  <c:v>10.1</c:v>
                </c:pt>
                <c:pt idx="7">
                  <c:v>17.899999999999999</c:v>
                </c:pt>
                <c:pt idx="8">
                  <c:v>11.6</c:v>
                </c:pt>
              </c:numCache>
            </c:numRef>
          </c:val>
          <c:extLst>
            <c:ext xmlns:c16="http://schemas.microsoft.com/office/drawing/2014/chart" uri="{C3380CC4-5D6E-409C-BE32-E72D297353CC}">
              <c16:uniqueId val="{00000002-5AF8-4CAA-9E1E-61D58AAA03E7}"/>
            </c:ext>
          </c:extLst>
        </c:ser>
        <c:dLbls>
          <c:showLegendKey val="0"/>
          <c:showVal val="0"/>
          <c:showCatName val="0"/>
          <c:showSerName val="0"/>
          <c:showPercent val="0"/>
          <c:showBubbleSize val="0"/>
        </c:dLbls>
        <c:gapWidth val="150"/>
        <c:axId val="131062784"/>
        <c:axId val="131064576"/>
      </c:barChart>
      <c:catAx>
        <c:axId val="131062784"/>
        <c:scaling>
          <c:orientation val="minMax"/>
        </c:scaling>
        <c:delete val="0"/>
        <c:axPos val="b"/>
        <c:numFmt formatCode="General" sourceLinked="0"/>
        <c:majorTickMark val="out"/>
        <c:minorTickMark val="none"/>
        <c:tickLblPos val="nextTo"/>
        <c:crossAx val="131064576"/>
        <c:crosses val="autoZero"/>
        <c:auto val="1"/>
        <c:lblAlgn val="ctr"/>
        <c:lblOffset val="100"/>
        <c:noMultiLvlLbl val="0"/>
      </c:catAx>
      <c:valAx>
        <c:axId val="131064576"/>
        <c:scaling>
          <c:orientation val="minMax"/>
        </c:scaling>
        <c:delete val="0"/>
        <c:axPos val="l"/>
        <c:majorGridlines/>
        <c:numFmt formatCode="0.0" sourceLinked="1"/>
        <c:majorTickMark val="out"/>
        <c:minorTickMark val="none"/>
        <c:tickLblPos val="nextTo"/>
        <c:crossAx val="13106278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63499</xdr:colOff>
      <xdr:row>69</xdr:row>
      <xdr:rowOff>67733</xdr:rowOff>
    </xdr:from>
    <xdr:to>
      <xdr:col>14</xdr:col>
      <xdr:colOff>10582</xdr:colOff>
      <xdr:row>91</xdr:row>
      <xdr:rowOff>84666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workbookViewId="0">
      <selection activeCell="A3" sqref="A3:K3"/>
    </sheetView>
  </sheetViews>
  <sheetFormatPr defaultRowHeight="12.75"/>
  <cols>
    <col min="1" max="16384" width="9.140625" style="443"/>
  </cols>
  <sheetData>
    <row r="2" spans="1:11" ht="27.75">
      <c r="A2" s="573" t="s">
        <v>1848</v>
      </c>
      <c r="B2" s="573"/>
      <c r="C2" s="573"/>
      <c r="D2" s="573"/>
      <c r="E2" s="573"/>
      <c r="F2" s="573"/>
      <c r="G2" s="573"/>
      <c r="H2" s="573"/>
      <c r="I2" s="573"/>
      <c r="J2" s="573"/>
      <c r="K2" s="573"/>
    </row>
    <row r="3" spans="1:11" ht="27.75">
      <c r="A3" s="573">
        <v>2018</v>
      </c>
      <c r="B3" s="573"/>
      <c r="C3" s="573"/>
      <c r="D3" s="573"/>
      <c r="E3" s="573"/>
      <c r="F3" s="573"/>
      <c r="G3" s="573"/>
      <c r="H3" s="573"/>
      <c r="I3" s="573"/>
      <c r="J3" s="573"/>
      <c r="K3" s="573"/>
    </row>
    <row r="4" spans="1:11" ht="30">
      <c r="A4" s="484"/>
      <c r="B4" s="484"/>
      <c r="C4" s="484"/>
      <c r="D4" s="484"/>
      <c r="E4" s="484"/>
      <c r="F4" s="484"/>
      <c r="G4" s="484"/>
      <c r="H4" s="484"/>
      <c r="I4" s="484"/>
      <c r="J4" s="484"/>
      <c r="K4" s="484"/>
    </row>
    <row r="5" spans="1:11" ht="26.25">
      <c r="A5" s="574" t="s">
        <v>1847</v>
      </c>
      <c r="B5" s="574"/>
      <c r="C5" s="574"/>
      <c r="D5" s="574"/>
      <c r="E5" s="574"/>
      <c r="F5" s="574"/>
      <c r="G5" s="574"/>
      <c r="H5" s="574"/>
      <c r="I5" s="574"/>
      <c r="J5" s="574"/>
      <c r="K5" s="574"/>
    </row>
    <row r="6" spans="1:11" ht="26.25">
      <c r="A6" s="485"/>
      <c r="B6" s="485"/>
      <c r="C6" s="485"/>
      <c r="D6" s="485"/>
      <c r="E6" s="485"/>
      <c r="F6" s="485"/>
      <c r="G6" s="485"/>
      <c r="H6" s="485"/>
      <c r="I6" s="485"/>
      <c r="J6" s="485"/>
      <c r="K6" s="485"/>
    </row>
    <row r="7" spans="1:11" ht="23.25">
      <c r="A7" s="575" t="s">
        <v>1687</v>
      </c>
      <c r="B7" s="575"/>
      <c r="C7" s="575"/>
      <c r="D7" s="575"/>
      <c r="E7" s="575"/>
      <c r="F7" s="575"/>
      <c r="G7" s="575"/>
      <c r="H7" s="575"/>
      <c r="I7" s="575"/>
      <c r="J7" s="575"/>
      <c r="K7" s="575"/>
    </row>
    <row r="8" spans="1:11" ht="30">
      <c r="A8" s="486"/>
      <c r="B8" s="487"/>
      <c r="C8" s="487"/>
      <c r="D8" s="487"/>
      <c r="E8" s="487"/>
      <c r="F8" s="487"/>
      <c r="G8" s="487"/>
      <c r="H8" s="487"/>
      <c r="I8" s="487"/>
      <c r="J8" s="487"/>
      <c r="K8" s="487"/>
    </row>
    <row r="9" spans="1:11" ht="15.75">
      <c r="A9" s="576" t="s">
        <v>1688</v>
      </c>
      <c r="B9" s="576"/>
      <c r="C9" s="576"/>
      <c r="D9" s="576"/>
      <c r="E9" s="576"/>
      <c r="F9" s="576"/>
      <c r="G9" s="576"/>
      <c r="H9" s="576"/>
      <c r="I9" s="576"/>
      <c r="J9" s="576"/>
      <c r="K9" s="576"/>
    </row>
    <row r="10" spans="1:11" ht="30">
      <c r="A10" s="486"/>
      <c r="B10" s="488"/>
      <c r="C10" s="488"/>
      <c r="D10" s="488"/>
      <c r="E10" s="488"/>
      <c r="F10" s="488"/>
      <c r="G10" s="488"/>
      <c r="H10" s="488"/>
      <c r="I10" s="488"/>
      <c r="J10" s="488"/>
      <c r="K10" s="488"/>
    </row>
    <row r="11" spans="1:11" ht="15.75">
      <c r="A11" s="572" t="s">
        <v>1689</v>
      </c>
      <c r="B11" s="572"/>
      <c r="C11" s="572"/>
      <c r="D11" s="572"/>
      <c r="E11" s="572"/>
      <c r="F11" s="572"/>
      <c r="G11" s="572"/>
      <c r="H11" s="572"/>
      <c r="I11" s="572"/>
      <c r="J11" s="572"/>
      <c r="K11" s="572"/>
    </row>
    <row r="12" spans="1:11" ht="30">
      <c r="A12" s="484"/>
      <c r="B12" s="488"/>
      <c r="C12" s="488"/>
      <c r="D12" s="488"/>
      <c r="E12" s="488"/>
      <c r="F12" s="488"/>
      <c r="G12" s="488"/>
      <c r="H12" s="488"/>
      <c r="I12" s="488"/>
      <c r="J12" s="488"/>
      <c r="K12" s="488"/>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zoomScaleNormal="100" workbookViewId="0">
      <selection sqref="A1:AT1"/>
    </sheetView>
  </sheetViews>
  <sheetFormatPr defaultRowHeight="15"/>
  <cols>
    <col min="1" max="1" width="46" style="1" customWidth="1"/>
    <col min="2" max="18" width="12.42578125" style="1" hidden="1" customWidth="1"/>
    <col min="19" max="19" width="12.42578125" style="1" customWidth="1"/>
    <col min="20" max="21" width="13.5703125" style="1" customWidth="1"/>
    <col min="22" max="22" width="3.28515625" style="1" customWidth="1"/>
    <col min="23" max="24" width="13.5703125" style="1" customWidth="1"/>
    <col min="25" max="25" width="3.42578125" style="1" customWidth="1"/>
    <col min="26" max="28" width="13.5703125" style="1" customWidth="1"/>
    <col min="29" max="29" width="3.7109375" style="1" customWidth="1"/>
    <col min="30" max="32" width="13.5703125" style="1" customWidth="1"/>
    <col min="33" max="33" width="2.42578125" style="31" customWidth="1"/>
    <col min="34" max="35" width="13.5703125" style="364" customWidth="1"/>
    <col min="36" max="36" width="3.28515625" style="364" customWidth="1"/>
    <col min="37" max="42" width="13.5703125" style="364" customWidth="1"/>
    <col min="43" max="43" width="2" style="364" customWidth="1"/>
    <col min="44" max="46" width="13.5703125" style="364" customWidth="1"/>
    <col min="47" max="16384" width="9.140625" style="1"/>
  </cols>
  <sheetData>
    <row r="1" spans="1:46" ht="15.75" customHeight="1">
      <c r="A1" s="585" t="s">
        <v>1914</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row>
    <row r="2" spans="1:46" ht="15.75" customHeight="1">
      <c r="A2" s="109"/>
      <c r="B2" s="109"/>
      <c r="C2" s="109"/>
      <c r="D2" s="109"/>
      <c r="E2" s="109"/>
      <c r="F2" s="109"/>
      <c r="G2" s="109"/>
      <c r="H2" s="109"/>
      <c r="I2" s="109"/>
      <c r="J2" s="109"/>
      <c r="K2" s="109"/>
      <c r="L2" s="109"/>
      <c r="M2" s="109"/>
      <c r="N2" s="109"/>
      <c r="O2" s="109"/>
      <c r="P2" s="109"/>
      <c r="Q2" s="109"/>
      <c r="R2" s="109"/>
      <c r="S2" s="109"/>
      <c r="T2" s="606" t="s">
        <v>1909</v>
      </c>
      <c r="U2" s="606"/>
      <c r="V2" s="606"/>
      <c r="W2" s="606"/>
      <c r="X2" s="606"/>
      <c r="Y2" s="606"/>
      <c r="Z2" s="606"/>
      <c r="AA2" s="606"/>
      <c r="AB2" s="606"/>
      <c r="AC2" s="606"/>
      <c r="AD2" s="606"/>
      <c r="AE2" s="606"/>
      <c r="AF2" s="606"/>
      <c r="AG2" s="109"/>
      <c r="AH2" s="606" t="s">
        <v>1910</v>
      </c>
      <c r="AI2" s="606"/>
      <c r="AJ2" s="606"/>
      <c r="AK2" s="606"/>
      <c r="AL2" s="606"/>
      <c r="AM2" s="606"/>
      <c r="AN2" s="606"/>
      <c r="AO2" s="606"/>
      <c r="AP2" s="606"/>
      <c r="AQ2" s="606"/>
      <c r="AR2" s="606"/>
      <c r="AS2" s="606"/>
      <c r="AT2" s="606"/>
    </row>
    <row r="3" spans="1:46">
      <c r="A3" s="108"/>
      <c r="B3" s="70"/>
      <c r="C3" s="70"/>
      <c r="D3" s="70"/>
      <c r="E3" s="70"/>
      <c r="F3" s="70"/>
      <c r="G3" s="70"/>
      <c r="H3" s="70"/>
      <c r="I3" s="70"/>
      <c r="J3" s="70"/>
      <c r="K3" s="70"/>
      <c r="L3" s="70"/>
      <c r="M3" s="70"/>
      <c r="N3" s="70"/>
      <c r="O3" s="70"/>
      <c r="P3" s="70"/>
      <c r="Q3" s="70"/>
      <c r="R3" s="70"/>
      <c r="S3" s="70"/>
      <c r="T3" s="606" t="s">
        <v>363</v>
      </c>
      <c r="U3" s="616"/>
      <c r="V3" s="616"/>
      <c r="W3" s="616"/>
      <c r="X3" s="616"/>
      <c r="Y3" s="70"/>
      <c r="Z3" s="606" t="s">
        <v>1691</v>
      </c>
      <c r="AA3" s="616"/>
      <c r="AB3" s="616"/>
      <c r="AC3" s="616"/>
      <c r="AD3" s="616"/>
      <c r="AE3" s="616"/>
      <c r="AF3" s="616"/>
      <c r="AG3" s="105"/>
      <c r="AH3" s="606" t="s">
        <v>363</v>
      </c>
      <c r="AI3" s="616"/>
      <c r="AJ3" s="616"/>
      <c r="AK3" s="616"/>
      <c r="AL3" s="616"/>
      <c r="AM3" s="70"/>
      <c r="AN3" s="608" t="s">
        <v>1691</v>
      </c>
      <c r="AO3" s="612"/>
      <c r="AP3" s="612"/>
      <c r="AQ3" s="612"/>
      <c r="AR3" s="612"/>
      <c r="AS3" s="612"/>
      <c r="AT3" s="612"/>
    </row>
    <row r="4" spans="1:46">
      <c r="A4" s="104"/>
      <c r="B4" s="608" t="s">
        <v>362</v>
      </c>
      <c r="C4" s="613"/>
      <c r="D4" s="103"/>
      <c r="E4" s="608" t="s">
        <v>361</v>
      </c>
      <c r="F4" s="613"/>
      <c r="G4" s="103"/>
      <c r="H4" s="608" t="s">
        <v>360</v>
      </c>
      <c r="I4" s="613"/>
      <c r="J4" s="103"/>
      <c r="K4" s="608" t="s">
        <v>359</v>
      </c>
      <c r="L4" s="613"/>
      <c r="M4" s="103"/>
      <c r="N4" s="608" t="s">
        <v>358</v>
      </c>
      <c r="O4" s="613"/>
      <c r="P4" s="103"/>
      <c r="Q4" s="608" t="s">
        <v>357</v>
      </c>
      <c r="R4" s="613"/>
      <c r="S4" s="103"/>
      <c r="T4" s="614" t="s">
        <v>355</v>
      </c>
      <c r="U4" s="613"/>
      <c r="V4" s="107"/>
      <c r="W4" s="608" t="s">
        <v>356</v>
      </c>
      <c r="X4" s="613"/>
      <c r="Y4" s="106"/>
      <c r="Z4" s="608" t="s">
        <v>355</v>
      </c>
      <c r="AA4" s="611"/>
      <c r="AB4" s="612"/>
      <c r="AC4" s="105"/>
      <c r="AD4" s="608" t="s">
        <v>354</v>
      </c>
      <c r="AE4" s="611"/>
      <c r="AF4" s="612"/>
      <c r="AG4" s="105"/>
      <c r="AH4" s="614" t="s">
        <v>355</v>
      </c>
      <c r="AI4" s="613"/>
      <c r="AJ4" s="107"/>
      <c r="AK4" s="608" t="s">
        <v>356</v>
      </c>
      <c r="AL4" s="613"/>
      <c r="AM4" s="106"/>
      <c r="AN4" s="608" t="s">
        <v>355</v>
      </c>
      <c r="AO4" s="611"/>
      <c r="AP4" s="612"/>
      <c r="AQ4" s="105"/>
      <c r="AR4" s="608" t="s">
        <v>354</v>
      </c>
      <c r="AS4" s="611"/>
      <c r="AT4" s="612"/>
    </row>
    <row r="5" spans="1:46" ht="34.5">
      <c r="A5" s="104"/>
      <c r="B5" s="103" t="s">
        <v>353</v>
      </c>
      <c r="C5" s="103" t="s">
        <v>352</v>
      </c>
      <c r="D5" s="70"/>
      <c r="E5" s="103" t="s">
        <v>353</v>
      </c>
      <c r="F5" s="103" t="s">
        <v>352</v>
      </c>
      <c r="G5" s="70"/>
      <c r="H5" s="103" t="s">
        <v>353</v>
      </c>
      <c r="I5" s="103" t="s">
        <v>352</v>
      </c>
      <c r="J5" s="70"/>
      <c r="K5" s="103" t="s">
        <v>353</v>
      </c>
      <c r="L5" s="103" t="s">
        <v>352</v>
      </c>
      <c r="M5" s="70"/>
      <c r="N5" s="103" t="s">
        <v>353</v>
      </c>
      <c r="O5" s="103" t="s">
        <v>352</v>
      </c>
      <c r="P5" s="70"/>
      <c r="Q5" s="103" t="s">
        <v>353</v>
      </c>
      <c r="R5" s="103" t="s">
        <v>352</v>
      </c>
      <c r="S5" s="70"/>
      <c r="T5" s="103" t="s">
        <v>353</v>
      </c>
      <c r="U5" s="103" t="s">
        <v>1692</v>
      </c>
      <c r="V5" s="70"/>
      <c r="W5" s="103" t="s">
        <v>353</v>
      </c>
      <c r="X5" s="103" t="s">
        <v>1692</v>
      </c>
      <c r="Y5" s="103"/>
      <c r="Z5" s="103" t="s">
        <v>353</v>
      </c>
      <c r="AA5" s="103" t="s">
        <v>1692</v>
      </c>
      <c r="AB5" s="103" t="s">
        <v>1693</v>
      </c>
      <c r="AC5" s="103"/>
      <c r="AD5" s="103" t="s">
        <v>353</v>
      </c>
      <c r="AE5" s="103" t="s">
        <v>1692</v>
      </c>
      <c r="AF5" s="103" t="s">
        <v>1693</v>
      </c>
      <c r="AG5" s="559"/>
      <c r="AH5" s="103" t="s">
        <v>353</v>
      </c>
      <c r="AI5" s="103" t="s">
        <v>1692</v>
      </c>
      <c r="AJ5" s="70"/>
      <c r="AK5" s="103" t="s">
        <v>353</v>
      </c>
      <c r="AL5" s="103" t="s">
        <v>1692</v>
      </c>
      <c r="AM5" s="103"/>
      <c r="AN5" s="103" t="s">
        <v>353</v>
      </c>
      <c r="AO5" s="103" t="s">
        <v>1692</v>
      </c>
      <c r="AP5" s="103" t="s">
        <v>1693</v>
      </c>
      <c r="AQ5" s="103"/>
      <c r="AR5" s="103" t="s">
        <v>353</v>
      </c>
      <c r="AS5" s="103" t="s">
        <v>1692</v>
      </c>
      <c r="AT5" s="103" t="s">
        <v>1693</v>
      </c>
    </row>
    <row r="6" spans="1:46" ht="15" customHeight="1">
      <c r="A6" s="615" t="s">
        <v>166</v>
      </c>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row>
    <row r="7" spans="1:46">
      <c r="A7" s="97" t="s">
        <v>29</v>
      </c>
      <c r="B7" s="73"/>
      <c r="C7" s="73"/>
      <c r="D7" s="73"/>
      <c r="E7" s="73"/>
      <c r="F7" s="73"/>
      <c r="G7" s="73"/>
      <c r="H7" s="73"/>
      <c r="I7" s="73"/>
      <c r="J7" s="70"/>
      <c r="K7" s="70"/>
      <c r="L7" s="70"/>
      <c r="M7" s="70"/>
      <c r="N7" s="70"/>
      <c r="O7" s="70"/>
      <c r="P7" s="70"/>
      <c r="Q7" s="70"/>
      <c r="R7" s="70"/>
      <c r="S7" s="70"/>
      <c r="T7" s="70"/>
      <c r="U7" s="70"/>
      <c r="V7" s="70"/>
      <c r="W7" s="70"/>
      <c r="X7" s="70"/>
      <c r="Y7" s="70"/>
      <c r="Z7" s="70"/>
      <c r="AA7" s="70"/>
      <c r="AB7" s="70"/>
      <c r="AC7" s="70"/>
      <c r="AD7" s="70"/>
      <c r="AE7" s="70"/>
      <c r="AF7" s="70"/>
      <c r="AG7" s="560"/>
      <c r="AH7" s="70"/>
      <c r="AI7" s="70"/>
      <c r="AJ7" s="70"/>
      <c r="AK7" s="70"/>
      <c r="AL7" s="70"/>
      <c r="AM7" s="70"/>
      <c r="AN7" s="70"/>
      <c r="AO7" s="70"/>
      <c r="AP7" s="70"/>
      <c r="AQ7" s="70"/>
      <c r="AR7" s="70"/>
      <c r="AS7" s="70"/>
      <c r="AT7" s="70"/>
    </row>
    <row r="8" spans="1:46">
      <c r="A8" s="96" t="s">
        <v>269</v>
      </c>
      <c r="B8" s="73"/>
      <c r="C8" s="73"/>
      <c r="D8" s="73"/>
      <c r="E8" s="73"/>
      <c r="F8" s="73"/>
      <c r="G8" s="73"/>
      <c r="H8" s="73"/>
      <c r="I8" s="73"/>
      <c r="J8" s="70"/>
      <c r="K8" s="70"/>
      <c r="L8" s="70"/>
      <c r="M8" s="70"/>
      <c r="N8" s="70"/>
      <c r="O8" s="70"/>
      <c r="P8" s="70"/>
      <c r="Q8" s="70"/>
      <c r="R8" s="70"/>
      <c r="S8" s="70"/>
      <c r="T8" s="70"/>
      <c r="U8" s="70"/>
      <c r="V8" s="70"/>
      <c r="W8" s="70"/>
      <c r="X8" s="70"/>
      <c r="Y8" s="70"/>
      <c r="Z8" s="70"/>
      <c r="AA8" s="70"/>
      <c r="AB8" s="70"/>
      <c r="AC8" s="70"/>
      <c r="AD8" s="70"/>
      <c r="AE8" s="70"/>
      <c r="AF8" s="70"/>
      <c r="AG8" s="560"/>
      <c r="AH8" s="70"/>
      <c r="AI8" s="70"/>
      <c r="AJ8" s="70"/>
      <c r="AK8" s="70"/>
      <c r="AL8" s="70"/>
      <c r="AM8" s="70"/>
      <c r="AN8" s="70"/>
      <c r="AO8" s="70"/>
      <c r="AP8" s="70"/>
      <c r="AQ8" s="70"/>
      <c r="AR8" s="70"/>
      <c r="AS8" s="70"/>
      <c r="AT8" s="70"/>
    </row>
    <row r="9" spans="1:46">
      <c r="A9" s="88" t="s">
        <v>268</v>
      </c>
      <c r="B9" s="73"/>
      <c r="C9" s="73"/>
      <c r="D9" s="73"/>
      <c r="E9" s="73"/>
      <c r="F9" s="73"/>
      <c r="G9" s="73"/>
      <c r="H9" s="73"/>
      <c r="I9" s="73"/>
      <c r="J9" s="70"/>
      <c r="K9" s="70"/>
      <c r="L9" s="70"/>
      <c r="M9" s="70"/>
      <c r="N9" s="70"/>
      <c r="O9" s="70"/>
      <c r="P9" s="70"/>
      <c r="Q9" s="70"/>
      <c r="R9" s="70"/>
      <c r="S9" s="70"/>
      <c r="T9" s="70"/>
      <c r="U9" s="70"/>
      <c r="V9" s="70"/>
      <c r="W9" s="70"/>
      <c r="X9" s="70"/>
      <c r="Y9" s="70"/>
      <c r="Z9" s="70"/>
      <c r="AA9" s="70"/>
      <c r="AB9" s="70"/>
      <c r="AC9" s="70"/>
      <c r="AD9" s="70"/>
      <c r="AE9" s="70"/>
      <c r="AF9" s="70"/>
      <c r="AG9" s="560"/>
      <c r="AH9" s="70"/>
      <c r="AI9" s="70"/>
      <c r="AJ9" s="70"/>
      <c r="AK9" s="70"/>
      <c r="AL9" s="70"/>
      <c r="AM9" s="70"/>
      <c r="AN9" s="70"/>
      <c r="AO9" s="70"/>
      <c r="AP9" s="70"/>
      <c r="AQ9" s="70"/>
      <c r="AR9" s="70"/>
      <c r="AS9" s="70"/>
      <c r="AT9" s="70"/>
    </row>
    <row r="10" spans="1:46">
      <c r="A10" s="87" t="s">
        <v>267</v>
      </c>
      <c r="B10" s="73">
        <v>20.399999999999999</v>
      </c>
      <c r="C10" s="79">
        <v>26.9</v>
      </c>
      <c r="D10" s="73"/>
      <c r="E10" s="73" t="s">
        <v>345</v>
      </c>
      <c r="F10" s="80" t="s">
        <v>254</v>
      </c>
      <c r="G10" s="73"/>
      <c r="H10" s="73" t="s">
        <v>351</v>
      </c>
      <c r="I10" s="80" t="s">
        <v>221</v>
      </c>
      <c r="J10" s="70"/>
      <c r="K10" s="71" t="s">
        <v>350</v>
      </c>
      <c r="L10" s="80" t="s">
        <v>349</v>
      </c>
      <c r="M10" s="70"/>
      <c r="N10" s="71" t="s">
        <v>348</v>
      </c>
      <c r="O10" s="80" t="s">
        <v>248</v>
      </c>
      <c r="P10" s="70"/>
      <c r="Q10" s="71" t="s">
        <v>347</v>
      </c>
      <c r="R10" s="80" t="s">
        <v>346</v>
      </c>
      <c r="S10" s="70"/>
      <c r="T10" s="71">
        <v>40.299999999999997</v>
      </c>
      <c r="U10" s="71">
        <v>53.9</v>
      </c>
      <c r="V10" s="71"/>
      <c r="W10" s="71">
        <v>43.8</v>
      </c>
      <c r="X10" s="71">
        <v>55.7</v>
      </c>
      <c r="Y10" s="71"/>
      <c r="Z10" s="71" t="s">
        <v>1853</v>
      </c>
      <c r="AA10" s="71" t="s">
        <v>1870</v>
      </c>
      <c r="AB10" s="71">
        <v>0.8</v>
      </c>
      <c r="AC10" s="71"/>
      <c r="AD10" s="71" t="s">
        <v>1885</v>
      </c>
      <c r="AE10" s="71" t="s">
        <v>1897</v>
      </c>
      <c r="AF10" s="79">
        <v>0.7</v>
      </c>
      <c r="AG10" s="561"/>
      <c r="AH10" s="81">
        <v>19.8</v>
      </c>
      <c r="AI10" s="79">
        <v>40.299999999999997</v>
      </c>
      <c r="AJ10" s="70"/>
      <c r="AK10" s="81">
        <v>19.7</v>
      </c>
      <c r="AL10" s="79">
        <v>41</v>
      </c>
      <c r="AM10" s="70"/>
      <c r="AN10" s="71" t="s">
        <v>1697</v>
      </c>
      <c r="AO10" s="80" t="s">
        <v>1701</v>
      </c>
      <c r="AP10" s="79">
        <v>0.5538190068061507</v>
      </c>
      <c r="AQ10" s="70"/>
      <c r="AR10" s="71" t="s">
        <v>1697</v>
      </c>
      <c r="AS10" s="80" t="s">
        <v>1705</v>
      </c>
      <c r="AT10" s="79">
        <v>0.54518445159692996</v>
      </c>
    </row>
    <row r="11" spans="1:46">
      <c r="A11" s="87" t="s">
        <v>253</v>
      </c>
      <c r="B11" s="100">
        <v>9.3000000000000007</v>
      </c>
      <c r="C11" s="79">
        <v>8.4</v>
      </c>
      <c r="D11" s="73"/>
      <c r="E11" s="100">
        <v>8.8000000000000007</v>
      </c>
      <c r="F11" s="79">
        <v>12</v>
      </c>
      <c r="G11" s="73"/>
      <c r="H11" s="73">
        <v>10.1</v>
      </c>
      <c r="I11" s="79">
        <v>11.5</v>
      </c>
      <c r="J11" s="70"/>
      <c r="K11" s="71" t="s">
        <v>275</v>
      </c>
      <c r="L11" s="80" t="s">
        <v>345</v>
      </c>
      <c r="M11" s="70"/>
      <c r="N11" s="71">
        <v>15.4</v>
      </c>
      <c r="O11" s="80">
        <v>17.5</v>
      </c>
      <c r="P11" s="70"/>
      <c r="Q11" s="71">
        <v>12.4</v>
      </c>
      <c r="R11" s="80">
        <v>12.4</v>
      </c>
      <c r="S11" s="70"/>
      <c r="T11" s="71">
        <v>5.6</v>
      </c>
      <c r="U11" s="71">
        <v>6.7</v>
      </c>
      <c r="V11" s="71"/>
      <c r="W11" s="71">
        <v>6.2</v>
      </c>
      <c r="X11" s="71">
        <v>7</v>
      </c>
      <c r="Y11" s="71"/>
      <c r="Z11" s="71">
        <v>5.8</v>
      </c>
      <c r="AA11" s="71">
        <v>6.7</v>
      </c>
      <c r="AB11" s="71">
        <v>0.9</v>
      </c>
      <c r="AC11" s="71"/>
      <c r="AD11" s="71">
        <v>6.1</v>
      </c>
      <c r="AE11" s="71">
        <v>7</v>
      </c>
      <c r="AF11" s="79">
        <v>0.9</v>
      </c>
      <c r="AG11" s="561"/>
      <c r="AH11" s="81">
        <v>10.9</v>
      </c>
      <c r="AI11" s="79">
        <v>13.4</v>
      </c>
      <c r="AJ11" s="70"/>
      <c r="AK11" s="81">
        <v>11.1</v>
      </c>
      <c r="AL11" s="79">
        <v>13.6</v>
      </c>
      <c r="AM11" s="70"/>
      <c r="AN11" s="71">
        <v>11.6</v>
      </c>
      <c r="AO11" s="80">
        <v>13.5</v>
      </c>
      <c r="AP11" s="79">
        <v>0.85958395245170871</v>
      </c>
      <c r="AQ11" s="70"/>
      <c r="AR11" s="71">
        <v>11.7</v>
      </c>
      <c r="AS11" s="80">
        <v>13.7</v>
      </c>
      <c r="AT11" s="79">
        <v>0.85142024763292057</v>
      </c>
    </row>
    <row r="12" spans="1:46">
      <c r="A12" s="87" t="s">
        <v>250</v>
      </c>
      <c r="B12" s="73">
        <v>11.3</v>
      </c>
      <c r="C12" s="79">
        <v>14.9</v>
      </c>
      <c r="D12" s="73"/>
      <c r="E12" s="73">
        <v>61.3</v>
      </c>
      <c r="F12" s="79">
        <v>54.9</v>
      </c>
      <c r="G12" s="73"/>
      <c r="H12" s="73" t="s">
        <v>344</v>
      </c>
      <c r="I12" s="80" t="s">
        <v>343</v>
      </c>
      <c r="J12" s="70"/>
      <c r="K12" s="71" t="s">
        <v>342</v>
      </c>
      <c r="L12" s="80" t="s">
        <v>341</v>
      </c>
      <c r="M12" s="70"/>
      <c r="N12" s="71" t="s">
        <v>340</v>
      </c>
      <c r="O12" s="80" t="s">
        <v>339</v>
      </c>
      <c r="P12" s="70"/>
      <c r="Q12" s="71" t="s">
        <v>213</v>
      </c>
      <c r="R12" s="80" t="s">
        <v>252</v>
      </c>
      <c r="S12" s="70"/>
      <c r="T12" s="71">
        <v>7.6</v>
      </c>
      <c r="U12" s="71">
        <v>6</v>
      </c>
      <c r="V12" s="71"/>
      <c r="W12" s="71">
        <v>8.4</v>
      </c>
      <c r="X12" s="71">
        <v>6.3</v>
      </c>
      <c r="Y12" s="71"/>
      <c r="Z12" s="71" t="s">
        <v>277</v>
      </c>
      <c r="AA12" s="71" t="s">
        <v>1871</v>
      </c>
      <c r="AB12" s="71">
        <v>1.8</v>
      </c>
      <c r="AC12" s="71"/>
      <c r="AD12" s="71" t="s">
        <v>1886</v>
      </c>
      <c r="AE12" s="71" t="s">
        <v>1893</v>
      </c>
      <c r="AF12" s="79">
        <v>1.3</v>
      </c>
      <c r="AG12" s="561"/>
      <c r="AH12" s="81">
        <v>45.5</v>
      </c>
      <c r="AI12" s="79">
        <v>32</v>
      </c>
      <c r="AJ12" s="70"/>
      <c r="AK12" s="81">
        <v>49.8</v>
      </c>
      <c r="AL12" s="79">
        <v>32.9</v>
      </c>
      <c r="AM12" s="70"/>
      <c r="AN12" s="71" t="s">
        <v>1698</v>
      </c>
      <c r="AO12" s="80" t="s">
        <v>1702</v>
      </c>
      <c r="AP12" s="79">
        <v>1.283924205378973</v>
      </c>
      <c r="AQ12" s="70"/>
      <c r="AR12" s="71" t="s">
        <v>1706</v>
      </c>
      <c r="AS12" s="80" t="s">
        <v>1707</v>
      </c>
      <c r="AT12" s="79">
        <v>1.3120715350223549</v>
      </c>
    </row>
    <row r="13" spans="1:46">
      <c r="A13" s="95" t="s">
        <v>242</v>
      </c>
      <c r="B13" s="94">
        <v>20.6</v>
      </c>
      <c r="C13" s="92">
        <v>23.3</v>
      </c>
      <c r="D13" s="94"/>
      <c r="E13" s="94">
        <v>70.099999999999994</v>
      </c>
      <c r="F13" s="92">
        <v>66.900000000000006</v>
      </c>
      <c r="G13" s="94"/>
      <c r="H13" s="94">
        <v>70.900000000000006</v>
      </c>
      <c r="I13" s="92">
        <v>65</v>
      </c>
      <c r="J13" s="91"/>
      <c r="K13" s="93">
        <v>60.2</v>
      </c>
      <c r="L13" s="92">
        <v>55.8</v>
      </c>
      <c r="M13" s="91"/>
      <c r="N13" s="90" t="s">
        <v>335</v>
      </c>
      <c r="O13" s="89" t="s">
        <v>338</v>
      </c>
      <c r="P13" s="91"/>
      <c r="Q13" s="90" t="s">
        <v>337</v>
      </c>
      <c r="R13" s="89" t="s">
        <v>336</v>
      </c>
      <c r="S13" s="91"/>
      <c r="T13" s="71">
        <v>13.2</v>
      </c>
      <c r="U13" s="71">
        <v>12.7</v>
      </c>
      <c r="V13" s="71"/>
      <c r="W13" s="71">
        <v>14.6</v>
      </c>
      <c r="X13" s="71">
        <v>13.3</v>
      </c>
      <c r="Y13" s="71"/>
      <c r="Z13" s="71">
        <v>13.9</v>
      </c>
      <c r="AA13" s="71">
        <v>12.7</v>
      </c>
      <c r="AB13" s="71">
        <v>1.2</v>
      </c>
      <c r="AC13" s="71"/>
      <c r="AD13" s="71">
        <v>14.7</v>
      </c>
      <c r="AE13" s="71">
        <v>13.3</v>
      </c>
      <c r="AF13" s="79">
        <v>1.1000000000000001</v>
      </c>
      <c r="AG13" s="561"/>
      <c r="AH13" s="93">
        <v>56.4</v>
      </c>
      <c r="AI13" s="92">
        <v>45.4</v>
      </c>
      <c r="AJ13" s="91"/>
      <c r="AK13" s="93">
        <v>60.9</v>
      </c>
      <c r="AL13" s="92">
        <v>46.5</v>
      </c>
      <c r="AM13" s="91"/>
      <c r="AN13" s="90">
        <v>53.6</v>
      </c>
      <c r="AO13" s="89">
        <v>46.2</v>
      </c>
      <c r="AP13" s="79">
        <v>1.1600259852750108</v>
      </c>
      <c r="AQ13" s="91"/>
      <c r="AR13" s="90" t="s">
        <v>1709</v>
      </c>
      <c r="AS13" s="89" t="s">
        <v>1708</v>
      </c>
      <c r="AT13" s="79">
        <v>1.1785487624286015</v>
      </c>
    </row>
    <row r="14" spans="1:46">
      <c r="A14" s="87" t="s">
        <v>1694</v>
      </c>
      <c r="B14" s="73">
        <v>41.4</v>
      </c>
      <c r="C14" s="79">
        <v>50.2</v>
      </c>
      <c r="D14" s="73"/>
      <c r="E14" s="73">
        <v>87.2</v>
      </c>
      <c r="F14" s="79">
        <v>90.3</v>
      </c>
      <c r="G14" s="73"/>
      <c r="H14" s="73">
        <v>86.6</v>
      </c>
      <c r="I14" s="79">
        <v>89.9</v>
      </c>
      <c r="J14" s="70"/>
      <c r="K14" s="71" t="s">
        <v>325</v>
      </c>
      <c r="L14" s="80" t="s">
        <v>324</v>
      </c>
      <c r="M14" s="70"/>
      <c r="N14" s="71" t="s">
        <v>323</v>
      </c>
      <c r="O14" s="80" t="s">
        <v>322</v>
      </c>
      <c r="P14" s="70"/>
      <c r="Q14" s="71" t="s">
        <v>321</v>
      </c>
      <c r="R14" s="80" t="s">
        <v>320</v>
      </c>
      <c r="S14" s="70"/>
      <c r="T14" s="71">
        <v>53.5</v>
      </c>
      <c r="U14" s="71">
        <v>66.7</v>
      </c>
      <c r="V14" s="71"/>
      <c r="W14" s="71">
        <v>58.4</v>
      </c>
      <c r="X14" s="71">
        <v>69.099999999999994</v>
      </c>
      <c r="Y14" s="71"/>
      <c r="Z14" s="71" t="s">
        <v>1854</v>
      </c>
      <c r="AA14" s="71" t="s">
        <v>1872</v>
      </c>
      <c r="AB14" s="71">
        <v>0.9</v>
      </c>
      <c r="AC14" s="71"/>
      <c r="AD14" s="71" t="s">
        <v>239</v>
      </c>
      <c r="AE14" s="71" t="s">
        <v>1898</v>
      </c>
      <c r="AF14" s="79">
        <v>0.8</v>
      </c>
      <c r="AG14" s="561"/>
      <c r="AH14" s="81">
        <v>77</v>
      </c>
      <c r="AI14" s="79">
        <v>85.7</v>
      </c>
      <c r="AJ14" s="70"/>
      <c r="AK14" s="81">
        <v>81.5</v>
      </c>
      <c r="AL14" s="79">
        <v>87.6</v>
      </c>
      <c r="AM14" s="70"/>
      <c r="AN14" s="71">
        <v>76.3</v>
      </c>
      <c r="AO14" s="71">
        <v>85.9</v>
      </c>
      <c r="AP14" s="79">
        <v>0.88834555827220862</v>
      </c>
      <c r="AQ14" s="70"/>
      <c r="AR14" s="71" t="s">
        <v>1711</v>
      </c>
      <c r="AS14" s="80" t="s">
        <v>1710</v>
      </c>
      <c r="AT14" s="79">
        <v>0.89533690571200553</v>
      </c>
    </row>
    <row r="15" spans="1:46">
      <c r="A15" s="88" t="s">
        <v>233</v>
      </c>
      <c r="B15" s="70"/>
      <c r="C15" s="70"/>
      <c r="D15" s="70"/>
      <c r="E15" s="70"/>
      <c r="F15" s="70"/>
      <c r="G15" s="70"/>
      <c r="H15" s="70"/>
      <c r="I15" s="70"/>
      <c r="J15" s="70"/>
      <c r="K15" s="81"/>
      <c r="L15" s="70"/>
      <c r="M15" s="70"/>
      <c r="N15" s="81"/>
      <c r="O15" s="70"/>
      <c r="P15" s="70"/>
      <c r="Q15" s="81"/>
      <c r="R15" s="70"/>
      <c r="S15" s="70"/>
      <c r="T15" s="71"/>
      <c r="U15" s="71"/>
      <c r="V15" s="71"/>
      <c r="W15" s="71"/>
      <c r="X15" s="71"/>
      <c r="Y15" s="71"/>
      <c r="Z15" s="71"/>
      <c r="AA15" s="71"/>
      <c r="AB15" s="71"/>
      <c r="AC15" s="71"/>
      <c r="AD15" s="71"/>
      <c r="AE15" s="71"/>
      <c r="AF15" s="79"/>
      <c r="AG15" s="561"/>
      <c r="AH15" s="81"/>
      <c r="AI15" s="70"/>
      <c r="AJ15" s="70"/>
      <c r="AK15" s="81"/>
      <c r="AL15" s="70"/>
      <c r="AM15" s="70"/>
      <c r="AN15" s="84"/>
      <c r="AO15" s="84"/>
      <c r="AP15" s="79"/>
      <c r="AQ15" s="70"/>
      <c r="AR15" s="81"/>
      <c r="AS15" s="70"/>
      <c r="AT15" s="79"/>
    </row>
    <row r="16" spans="1:46">
      <c r="A16" s="87" t="s">
        <v>232</v>
      </c>
      <c r="B16" s="73">
        <v>14.1</v>
      </c>
      <c r="C16" s="79">
        <v>19.7</v>
      </c>
      <c r="D16" s="73"/>
      <c r="E16" s="73" t="s">
        <v>334</v>
      </c>
      <c r="F16" s="80" t="s">
        <v>332</v>
      </c>
      <c r="G16" s="73"/>
      <c r="H16" s="73" t="s">
        <v>333</v>
      </c>
      <c r="I16" s="80" t="s">
        <v>332</v>
      </c>
      <c r="J16" s="70"/>
      <c r="K16" s="71" t="s">
        <v>184</v>
      </c>
      <c r="L16" s="80" t="s">
        <v>331</v>
      </c>
      <c r="M16" s="70"/>
      <c r="N16" s="71" t="s">
        <v>231</v>
      </c>
      <c r="O16" s="80" t="s">
        <v>330</v>
      </c>
      <c r="P16" s="70"/>
      <c r="Q16" s="71" t="s">
        <v>329</v>
      </c>
      <c r="R16" s="80" t="s">
        <v>328</v>
      </c>
      <c r="S16" s="70"/>
      <c r="T16" s="71">
        <v>27.2</v>
      </c>
      <c r="U16" s="71">
        <v>38.9</v>
      </c>
      <c r="V16" s="71"/>
      <c r="W16" s="71">
        <v>29.4</v>
      </c>
      <c r="X16" s="71">
        <v>40</v>
      </c>
      <c r="Y16" s="71"/>
      <c r="Z16" s="71" t="s">
        <v>1855</v>
      </c>
      <c r="AA16" s="71" t="s">
        <v>1873</v>
      </c>
      <c r="AB16" s="71">
        <v>0.7</v>
      </c>
      <c r="AC16" s="71"/>
      <c r="AD16" s="71" t="s">
        <v>1887</v>
      </c>
      <c r="AE16" s="71" t="s">
        <v>1899</v>
      </c>
      <c r="AF16" s="79">
        <v>0.7</v>
      </c>
      <c r="AG16" s="561"/>
      <c r="AH16" s="81">
        <v>12.8</v>
      </c>
      <c r="AI16" s="79">
        <v>29.6</v>
      </c>
      <c r="AJ16" s="70"/>
      <c r="AK16" s="81">
        <v>12.6</v>
      </c>
      <c r="AL16" s="79">
        <v>30.1</v>
      </c>
      <c r="AM16" s="70"/>
      <c r="AN16" s="71" t="s">
        <v>1699</v>
      </c>
      <c r="AO16" s="80" t="s">
        <v>1703</v>
      </c>
      <c r="AP16" s="79">
        <v>0.50621118012422361</v>
      </c>
      <c r="AQ16" s="70"/>
      <c r="AR16" s="71" t="s">
        <v>1699</v>
      </c>
      <c r="AS16" s="80" t="s">
        <v>1712</v>
      </c>
      <c r="AT16" s="79">
        <v>0.49678075228736018</v>
      </c>
    </row>
    <row r="17" spans="1:46">
      <c r="A17" s="87" t="s">
        <v>219</v>
      </c>
      <c r="B17" s="73">
        <v>27</v>
      </c>
      <c r="C17" s="79">
        <v>30.5</v>
      </c>
      <c r="D17" s="73"/>
      <c r="E17" s="73">
        <v>78.400000000000006</v>
      </c>
      <c r="F17" s="79">
        <v>73.8</v>
      </c>
      <c r="G17" s="73"/>
      <c r="H17" s="73">
        <v>76.900000000000006</v>
      </c>
      <c r="I17" s="79">
        <v>73.400000000000006</v>
      </c>
      <c r="J17" s="70"/>
      <c r="K17" s="81">
        <v>67.599999999999994</v>
      </c>
      <c r="L17" s="79">
        <v>67</v>
      </c>
      <c r="M17" s="70"/>
      <c r="N17" s="71">
        <v>61.8</v>
      </c>
      <c r="O17" s="80">
        <v>55</v>
      </c>
      <c r="P17" s="70"/>
      <c r="Q17" s="71" t="s">
        <v>327</v>
      </c>
      <c r="R17" s="80" t="s">
        <v>326</v>
      </c>
      <c r="S17" s="70"/>
      <c r="T17" s="71">
        <v>26.3</v>
      </c>
      <c r="U17" s="71">
        <v>27.6</v>
      </c>
      <c r="V17" s="71"/>
      <c r="W17" s="71">
        <v>29.1</v>
      </c>
      <c r="X17" s="71">
        <v>28.9</v>
      </c>
      <c r="Y17" s="71"/>
      <c r="Z17" s="71">
        <v>27.4</v>
      </c>
      <c r="AA17" s="71">
        <v>27.7</v>
      </c>
      <c r="AB17" s="71">
        <v>1</v>
      </c>
      <c r="AC17" s="71"/>
      <c r="AD17" s="71">
        <v>28.9</v>
      </c>
      <c r="AE17" s="71">
        <v>29</v>
      </c>
      <c r="AF17" s="79">
        <v>1</v>
      </c>
      <c r="AG17" s="561"/>
      <c r="AH17" s="81">
        <v>63.8</v>
      </c>
      <c r="AI17" s="79">
        <v>56.2</v>
      </c>
      <c r="AJ17" s="70"/>
      <c r="AK17" s="81">
        <v>68.400000000000006</v>
      </c>
      <c r="AL17" s="79">
        <v>57.5</v>
      </c>
      <c r="AM17" s="70"/>
      <c r="AN17" s="81">
        <v>61.3</v>
      </c>
      <c r="AO17" s="80">
        <v>56.9</v>
      </c>
      <c r="AP17" s="79">
        <v>1.0773558368495078</v>
      </c>
      <c r="AQ17" s="70"/>
      <c r="AR17" s="71" t="s">
        <v>1716</v>
      </c>
      <c r="AS17" s="80" t="s">
        <v>1713</v>
      </c>
      <c r="AT17" s="79">
        <v>1.0917998968540483</v>
      </c>
    </row>
    <row r="18" spans="1:46">
      <c r="A18" s="87" t="s">
        <v>1694</v>
      </c>
      <c r="B18" s="73">
        <v>41.4</v>
      </c>
      <c r="C18" s="79">
        <v>50.2</v>
      </c>
      <c r="D18" s="73"/>
      <c r="E18" s="73">
        <v>87.2</v>
      </c>
      <c r="F18" s="79">
        <v>90.3</v>
      </c>
      <c r="G18" s="73"/>
      <c r="H18" s="73">
        <v>86.6</v>
      </c>
      <c r="I18" s="79">
        <v>89.9</v>
      </c>
      <c r="J18" s="70"/>
      <c r="K18" s="71" t="s">
        <v>325</v>
      </c>
      <c r="L18" s="80" t="s">
        <v>324</v>
      </c>
      <c r="M18" s="70"/>
      <c r="N18" s="71" t="s">
        <v>323</v>
      </c>
      <c r="O18" s="80" t="s">
        <v>322</v>
      </c>
      <c r="P18" s="70"/>
      <c r="Q18" s="71" t="s">
        <v>321</v>
      </c>
      <c r="R18" s="80" t="s">
        <v>320</v>
      </c>
      <c r="S18" s="70"/>
      <c r="T18" s="71">
        <v>53.5</v>
      </c>
      <c r="U18" s="71">
        <v>66.7</v>
      </c>
      <c r="V18" s="71"/>
      <c r="W18" s="71">
        <v>58.4</v>
      </c>
      <c r="X18" s="71">
        <v>69.099999999999994</v>
      </c>
      <c r="Y18" s="71"/>
      <c r="Z18" s="71" t="s">
        <v>1854</v>
      </c>
      <c r="AA18" s="71" t="s">
        <v>1872</v>
      </c>
      <c r="AB18" s="71">
        <v>0.8</v>
      </c>
      <c r="AC18" s="71"/>
      <c r="AD18" s="71" t="s">
        <v>239</v>
      </c>
      <c r="AE18" s="71" t="s">
        <v>1898</v>
      </c>
      <c r="AF18" s="79">
        <v>0.8</v>
      </c>
      <c r="AG18" s="561"/>
      <c r="AH18" s="81">
        <v>77</v>
      </c>
      <c r="AI18" s="79">
        <v>85.7</v>
      </c>
      <c r="AJ18" s="70"/>
      <c r="AK18" s="81">
        <v>81.5</v>
      </c>
      <c r="AL18" s="79">
        <v>87.6</v>
      </c>
      <c r="AM18" s="70"/>
      <c r="AN18" s="81">
        <v>76.3</v>
      </c>
      <c r="AO18" s="81">
        <v>85.9</v>
      </c>
      <c r="AP18" s="79">
        <v>0.88834555827220862</v>
      </c>
      <c r="AQ18" s="70"/>
      <c r="AR18" s="71" t="s">
        <v>1711</v>
      </c>
      <c r="AS18" s="80" t="s">
        <v>1710</v>
      </c>
      <c r="AT18" s="79">
        <v>0.92885645878463119</v>
      </c>
    </row>
    <row r="19" spans="1:46">
      <c r="A19" s="85"/>
      <c r="B19" s="70"/>
      <c r="C19" s="70"/>
      <c r="D19" s="70"/>
      <c r="E19" s="70"/>
      <c r="F19" s="70"/>
      <c r="G19" s="70"/>
      <c r="H19" s="70"/>
      <c r="I19" s="70"/>
      <c r="J19" s="70"/>
      <c r="K19" s="81"/>
      <c r="L19" s="70"/>
      <c r="M19" s="70"/>
      <c r="N19" s="81"/>
      <c r="O19" s="70"/>
      <c r="P19" s="70"/>
      <c r="Q19" s="81"/>
      <c r="R19" s="70"/>
      <c r="S19" s="70"/>
      <c r="T19" s="71"/>
      <c r="U19" s="71"/>
      <c r="V19" s="71"/>
      <c r="W19" s="71"/>
      <c r="X19" s="71"/>
      <c r="Y19" s="71"/>
      <c r="Z19" s="71"/>
      <c r="AA19" s="71"/>
      <c r="AB19" s="71"/>
      <c r="AC19" s="71"/>
      <c r="AD19" s="71"/>
      <c r="AE19" s="71"/>
      <c r="AF19" s="79"/>
      <c r="AG19" s="561"/>
      <c r="AH19" s="81"/>
      <c r="AI19" s="70"/>
      <c r="AJ19" s="70"/>
      <c r="AK19" s="81"/>
      <c r="AL19" s="70"/>
      <c r="AM19" s="70"/>
      <c r="AN19" s="70"/>
      <c r="AO19" s="70"/>
      <c r="AP19" s="79"/>
      <c r="AQ19" s="70"/>
      <c r="AR19" s="81"/>
      <c r="AS19" s="70"/>
      <c r="AT19" s="79"/>
    </row>
    <row r="20" spans="1:46" s="364" customFormat="1">
      <c r="A20" s="556" t="s">
        <v>1908</v>
      </c>
      <c r="B20" s="70"/>
      <c r="C20" s="70"/>
      <c r="D20" s="70"/>
      <c r="E20" s="70"/>
      <c r="F20" s="70"/>
      <c r="G20" s="70"/>
      <c r="H20" s="70"/>
      <c r="I20" s="70"/>
      <c r="J20" s="70"/>
      <c r="K20" s="81"/>
      <c r="L20" s="70"/>
      <c r="M20" s="70"/>
      <c r="N20" s="81"/>
      <c r="O20" s="70"/>
      <c r="P20" s="70"/>
      <c r="Q20" s="81"/>
      <c r="R20" s="70"/>
      <c r="S20" s="70"/>
      <c r="T20" s="71">
        <v>23.5</v>
      </c>
      <c r="U20" s="71">
        <v>19.100000000000001</v>
      </c>
      <c r="V20" s="71"/>
      <c r="W20" s="71">
        <v>23.1</v>
      </c>
      <c r="X20" s="71">
        <v>18.5</v>
      </c>
      <c r="Y20" s="71"/>
      <c r="Z20" s="71" t="s">
        <v>1856</v>
      </c>
      <c r="AA20" s="71" t="s">
        <v>1874</v>
      </c>
      <c r="AB20" s="71">
        <v>1.2</v>
      </c>
      <c r="AC20" s="71"/>
      <c r="AD20" s="71" t="s">
        <v>1888</v>
      </c>
      <c r="AE20" s="71" t="s">
        <v>1900</v>
      </c>
      <c r="AF20" s="79">
        <v>1.2</v>
      </c>
      <c r="AG20" s="561"/>
      <c r="AH20" s="81"/>
      <c r="AI20" s="70"/>
      <c r="AJ20" s="70"/>
      <c r="AK20" s="81"/>
      <c r="AL20" s="70"/>
      <c r="AM20" s="70"/>
      <c r="AN20" s="70"/>
      <c r="AO20" s="70"/>
      <c r="AP20" s="79"/>
      <c r="AQ20" s="70"/>
      <c r="AR20" s="81"/>
      <c r="AS20" s="70"/>
      <c r="AT20" s="79"/>
    </row>
    <row r="21" spans="1:46">
      <c r="A21" s="82" t="s">
        <v>202</v>
      </c>
      <c r="B21" s="100" t="s">
        <v>319</v>
      </c>
      <c r="C21" s="83" t="s">
        <v>201</v>
      </c>
      <c r="D21" s="73"/>
      <c r="E21" s="100">
        <v>4.3</v>
      </c>
      <c r="F21" s="99">
        <v>2.1</v>
      </c>
      <c r="G21" s="73"/>
      <c r="H21" s="73" t="s">
        <v>190</v>
      </c>
      <c r="I21" s="80" t="s">
        <v>318</v>
      </c>
      <c r="J21" s="70"/>
      <c r="K21" s="71" t="s">
        <v>317</v>
      </c>
      <c r="L21" s="80" t="s">
        <v>316</v>
      </c>
      <c r="M21" s="70"/>
      <c r="N21" s="71" t="s">
        <v>243</v>
      </c>
      <c r="O21" s="80" t="s">
        <v>315</v>
      </c>
      <c r="P21" s="70"/>
      <c r="Q21" s="71" t="s">
        <v>260</v>
      </c>
      <c r="R21" s="80" t="s">
        <v>314</v>
      </c>
      <c r="S21" s="70"/>
      <c r="T21" s="71">
        <v>11.5</v>
      </c>
      <c r="U21" s="71">
        <v>5.9</v>
      </c>
      <c r="V21" s="71"/>
      <c r="W21" s="71">
        <v>12</v>
      </c>
      <c r="X21" s="71">
        <v>6.1</v>
      </c>
      <c r="Y21" s="71"/>
      <c r="Z21" s="71" t="s">
        <v>1857</v>
      </c>
      <c r="AA21" s="71" t="s">
        <v>1865</v>
      </c>
      <c r="AB21" s="71">
        <v>2.5</v>
      </c>
      <c r="AC21" s="71"/>
      <c r="AD21" s="71" t="s">
        <v>251</v>
      </c>
      <c r="AE21" s="71" t="s">
        <v>1866</v>
      </c>
      <c r="AF21" s="79">
        <v>2.4</v>
      </c>
      <c r="AG21" s="561"/>
      <c r="AH21" s="81">
        <v>11.5</v>
      </c>
      <c r="AI21" s="79">
        <v>5.9</v>
      </c>
      <c r="AJ21" s="70"/>
      <c r="AK21" s="81">
        <v>12</v>
      </c>
      <c r="AL21" s="79">
        <v>6.1</v>
      </c>
      <c r="AM21" s="70"/>
      <c r="AN21" s="71" t="s">
        <v>1700</v>
      </c>
      <c r="AO21" s="80" t="s">
        <v>1704</v>
      </c>
      <c r="AP21" s="79">
        <v>2.4637931034482756</v>
      </c>
      <c r="AQ21" s="70"/>
      <c r="AR21" s="71" t="s">
        <v>1715</v>
      </c>
      <c r="AS21" s="80" t="s">
        <v>1714</v>
      </c>
      <c r="AT21" s="79">
        <v>2.4481605351170566</v>
      </c>
    </row>
    <row r="22" spans="1:46">
      <c r="A22" s="82" t="s">
        <v>189</v>
      </c>
      <c r="B22" s="73">
        <v>50.4</v>
      </c>
      <c r="C22" s="79">
        <v>46.3</v>
      </c>
      <c r="D22" s="73"/>
      <c r="E22" s="73">
        <v>6.8</v>
      </c>
      <c r="F22" s="79">
        <v>7.6</v>
      </c>
      <c r="G22" s="73"/>
      <c r="H22" s="73">
        <v>5.6</v>
      </c>
      <c r="I22" s="79">
        <v>6.5</v>
      </c>
      <c r="J22" s="70"/>
      <c r="K22" s="102">
        <v>2.9</v>
      </c>
      <c r="L22" s="79">
        <v>4.3</v>
      </c>
      <c r="M22" s="70"/>
      <c r="N22" s="101" t="s">
        <v>313</v>
      </c>
      <c r="O22" s="80" t="s">
        <v>312</v>
      </c>
      <c r="P22" s="70"/>
      <c r="Q22" s="81">
        <v>8.9</v>
      </c>
      <c r="R22" s="79">
        <v>6</v>
      </c>
      <c r="S22" s="70"/>
      <c r="T22" s="71">
        <v>10.3</v>
      </c>
      <c r="U22" s="71">
        <v>7.9</v>
      </c>
      <c r="V22" s="71"/>
      <c r="W22" s="71">
        <v>5.4</v>
      </c>
      <c r="X22" s="71">
        <v>5.9</v>
      </c>
      <c r="Y22" s="71"/>
      <c r="Z22" s="71">
        <v>8.3000000000000007</v>
      </c>
      <c r="AA22" s="71">
        <v>7.8</v>
      </c>
      <c r="AB22" s="71">
        <v>1.1000000000000001</v>
      </c>
      <c r="AC22" s="71"/>
      <c r="AD22" s="71">
        <v>5.7</v>
      </c>
      <c r="AE22" s="71">
        <v>5.8</v>
      </c>
      <c r="AF22" s="89">
        <v>1</v>
      </c>
      <c r="AG22" s="562"/>
      <c r="AH22" s="81">
        <v>10.3</v>
      </c>
      <c r="AI22" s="79">
        <v>7.9</v>
      </c>
      <c r="AJ22" s="70"/>
      <c r="AK22" s="81">
        <v>5.4</v>
      </c>
      <c r="AL22" s="79">
        <v>5.9</v>
      </c>
      <c r="AM22" s="70"/>
      <c r="AN22" s="81">
        <v>8.3000000000000007</v>
      </c>
      <c r="AO22" s="80">
        <v>7.8</v>
      </c>
      <c r="AP22" s="79">
        <v>1.058898847631242</v>
      </c>
      <c r="AQ22" s="70"/>
      <c r="AR22" s="81">
        <v>5.7</v>
      </c>
      <c r="AS22" s="80">
        <v>5.8</v>
      </c>
      <c r="AT22" s="79">
        <v>0.97250859106529208</v>
      </c>
    </row>
    <row r="23" spans="1:46">
      <c r="A23" s="98" t="s">
        <v>1695</v>
      </c>
      <c r="B23" s="94">
        <v>100</v>
      </c>
      <c r="C23" s="94">
        <v>100</v>
      </c>
      <c r="D23" s="94"/>
      <c r="E23" s="94">
        <v>100</v>
      </c>
      <c r="F23" s="94">
        <v>100</v>
      </c>
      <c r="G23" s="94">
        <v>100</v>
      </c>
      <c r="H23" s="94">
        <v>100</v>
      </c>
      <c r="I23" s="94">
        <v>100</v>
      </c>
      <c r="J23" s="91"/>
      <c r="K23" s="94">
        <v>100</v>
      </c>
      <c r="L23" s="94">
        <v>100</v>
      </c>
      <c r="M23" s="94"/>
      <c r="N23" s="94">
        <v>100</v>
      </c>
      <c r="O23" s="94">
        <v>100</v>
      </c>
      <c r="P23" s="94"/>
      <c r="Q23" s="94">
        <v>100</v>
      </c>
      <c r="R23" s="94">
        <v>100</v>
      </c>
      <c r="S23" s="91"/>
      <c r="T23" s="71">
        <v>100</v>
      </c>
      <c r="U23" s="71">
        <v>100</v>
      </c>
      <c r="V23" s="71"/>
      <c r="W23" s="71">
        <v>100</v>
      </c>
      <c r="X23" s="71">
        <v>100</v>
      </c>
      <c r="Y23" s="71"/>
      <c r="Z23" s="71">
        <v>100</v>
      </c>
      <c r="AA23" s="71">
        <v>100</v>
      </c>
      <c r="AB23" s="71" t="s">
        <v>364</v>
      </c>
      <c r="AC23" s="71"/>
      <c r="AD23" s="71">
        <v>100</v>
      </c>
      <c r="AE23" s="71">
        <v>100</v>
      </c>
      <c r="AF23" s="79" t="s">
        <v>364</v>
      </c>
      <c r="AG23" s="561"/>
      <c r="AH23" s="94">
        <v>100</v>
      </c>
      <c r="AI23" s="94">
        <v>100</v>
      </c>
      <c r="AJ23" s="94"/>
      <c r="AK23" s="94">
        <v>100</v>
      </c>
      <c r="AL23" s="94">
        <v>100</v>
      </c>
      <c r="AM23" s="94"/>
      <c r="AN23" s="89" t="s">
        <v>6</v>
      </c>
      <c r="AO23" s="89" t="s">
        <v>6</v>
      </c>
      <c r="AP23" s="89" t="s">
        <v>6</v>
      </c>
      <c r="AQ23" s="94"/>
      <c r="AR23" s="89" t="s">
        <v>6</v>
      </c>
      <c r="AS23" s="89" t="s">
        <v>6</v>
      </c>
      <c r="AT23" s="89" t="s">
        <v>6</v>
      </c>
    </row>
    <row r="24" spans="1:46">
      <c r="A24" s="82"/>
      <c r="B24" s="73"/>
      <c r="C24" s="73"/>
      <c r="D24" s="73"/>
      <c r="E24" s="73"/>
      <c r="F24" s="73"/>
      <c r="G24" s="73"/>
      <c r="H24" s="73"/>
      <c r="I24" s="73"/>
      <c r="J24" s="70"/>
      <c r="K24" s="70"/>
      <c r="L24" s="70"/>
      <c r="M24" s="70"/>
      <c r="N24" s="70"/>
      <c r="O24" s="70"/>
      <c r="P24" s="70"/>
      <c r="Q24" s="70"/>
      <c r="R24" s="70"/>
      <c r="S24" s="70"/>
      <c r="T24" s="71"/>
      <c r="U24" s="71"/>
      <c r="V24" s="71"/>
      <c r="W24" s="71"/>
      <c r="X24" s="71"/>
      <c r="Y24" s="71"/>
      <c r="Z24" s="71"/>
      <c r="AA24" s="71"/>
      <c r="AB24" s="71"/>
      <c r="AC24" s="71"/>
      <c r="AD24" s="71"/>
      <c r="AE24" s="71"/>
      <c r="AF24" s="79"/>
      <c r="AG24" s="561"/>
      <c r="AH24" s="70"/>
      <c r="AI24" s="70"/>
      <c r="AJ24" s="70"/>
      <c r="AK24" s="70"/>
      <c r="AL24" s="70"/>
      <c r="AM24" s="70"/>
      <c r="AN24" s="70"/>
      <c r="AO24" s="70"/>
      <c r="AP24" s="79"/>
      <c r="AQ24" s="70"/>
      <c r="AR24" s="70"/>
      <c r="AS24" s="70"/>
      <c r="AT24" s="79"/>
    </row>
    <row r="25" spans="1:46">
      <c r="A25" s="97" t="s">
        <v>28</v>
      </c>
      <c r="B25" s="73"/>
      <c r="C25" s="73"/>
      <c r="D25" s="73"/>
      <c r="E25" s="73"/>
      <c r="F25" s="73"/>
      <c r="G25" s="73"/>
      <c r="H25" s="73"/>
      <c r="I25" s="73"/>
      <c r="J25" s="70"/>
      <c r="K25" s="70"/>
      <c r="L25" s="70"/>
      <c r="M25" s="70"/>
      <c r="N25" s="70"/>
      <c r="O25" s="70"/>
      <c r="P25" s="70"/>
      <c r="Q25" s="70"/>
      <c r="R25" s="70"/>
      <c r="S25" s="70"/>
      <c r="T25" s="71"/>
      <c r="U25" s="71"/>
      <c r="V25" s="71"/>
      <c r="W25" s="71"/>
      <c r="X25" s="71"/>
      <c r="Y25" s="71"/>
      <c r="Z25" s="71"/>
      <c r="AA25" s="71"/>
      <c r="AB25" s="71"/>
      <c r="AC25" s="71"/>
      <c r="AD25" s="71"/>
      <c r="AE25" s="71"/>
      <c r="AF25" s="79"/>
      <c r="AG25" s="561"/>
      <c r="AH25" s="70"/>
      <c r="AI25" s="70"/>
      <c r="AJ25" s="70"/>
      <c r="AK25" s="70"/>
      <c r="AL25" s="70"/>
      <c r="AM25" s="70"/>
      <c r="AN25" s="70"/>
      <c r="AO25" s="70"/>
      <c r="AP25" s="79"/>
      <c r="AQ25" s="70"/>
      <c r="AR25" s="70"/>
      <c r="AS25" s="70"/>
      <c r="AT25" s="79"/>
    </row>
    <row r="26" spans="1:46">
      <c r="A26" s="96" t="s">
        <v>269</v>
      </c>
      <c r="B26" s="73"/>
      <c r="C26" s="73"/>
      <c r="D26" s="73"/>
      <c r="E26" s="73"/>
      <c r="F26" s="73"/>
      <c r="G26" s="73"/>
      <c r="H26" s="73"/>
      <c r="I26" s="73"/>
      <c r="J26" s="70"/>
      <c r="K26" s="70"/>
      <c r="L26" s="70"/>
      <c r="M26" s="70"/>
      <c r="N26" s="70"/>
      <c r="O26" s="70"/>
      <c r="P26" s="70"/>
      <c r="Q26" s="70"/>
      <c r="R26" s="70"/>
      <c r="S26" s="70"/>
      <c r="T26" s="71"/>
      <c r="U26" s="71"/>
      <c r="V26" s="71"/>
      <c r="W26" s="71"/>
      <c r="X26" s="71"/>
      <c r="Y26" s="71"/>
      <c r="Z26" s="71"/>
      <c r="AA26" s="71"/>
      <c r="AB26" s="71"/>
      <c r="AC26" s="71"/>
      <c r="AD26" s="71"/>
      <c r="AE26" s="71"/>
      <c r="AF26" s="79"/>
      <c r="AG26" s="561"/>
      <c r="AH26" s="70"/>
      <c r="AI26" s="70"/>
      <c r="AJ26" s="70"/>
      <c r="AK26" s="70"/>
      <c r="AL26" s="70"/>
      <c r="AM26" s="70"/>
      <c r="AN26" s="70"/>
      <c r="AO26" s="70"/>
      <c r="AP26" s="79"/>
      <c r="AQ26" s="70"/>
      <c r="AR26" s="70"/>
      <c r="AS26" s="70"/>
      <c r="AT26" s="79"/>
    </row>
    <row r="27" spans="1:46">
      <c r="A27" s="88" t="s">
        <v>268</v>
      </c>
      <c r="B27" s="73"/>
      <c r="C27" s="73"/>
      <c r="D27" s="73"/>
      <c r="E27" s="73"/>
      <c r="F27" s="73"/>
      <c r="G27" s="73"/>
      <c r="H27" s="73"/>
      <c r="I27" s="73"/>
      <c r="J27" s="70"/>
      <c r="K27" s="70"/>
      <c r="L27" s="70"/>
      <c r="M27" s="70"/>
      <c r="N27" s="70"/>
      <c r="O27" s="70"/>
      <c r="P27" s="70"/>
      <c r="Q27" s="70"/>
      <c r="R27" s="70"/>
      <c r="S27" s="70"/>
      <c r="T27" s="71"/>
      <c r="U27" s="71"/>
      <c r="V27" s="71"/>
      <c r="W27" s="71"/>
      <c r="X27" s="71"/>
      <c r="Y27" s="71"/>
      <c r="Z27" s="71"/>
      <c r="AA27" s="71"/>
      <c r="AB27" s="71"/>
      <c r="AC27" s="71"/>
      <c r="AD27" s="71"/>
      <c r="AE27" s="71"/>
      <c r="AF27" s="79"/>
      <c r="AG27" s="561"/>
      <c r="AH27" s="70"/>
      <c r="AI27" s="70"/>
      <c r="AJ27" s="70"/>
      <c r="AK27" s="70"/>
      <c r="AL27" s="70"/>
      <c r="AM27" s="70"/>
      <c r="AN27" s="70"/>
      <c r="AO27" s="70"/>
      <c r="AP27" s="79"/>
      <c r="AQ27" s="70"/>
      <c r="AR27" s="70"/>
      <c r="AS27" s="70"/>
      <c r="AT27" s="79"/>
    </row>
    <row r="28" spans="1:46">
      <c r="A28" s="87" t="s">
        <v>267</v>
      </c>
      <c r="B28" s="73" t="s">
        <v>244</v>
      </c>
      <c r="C28" s="80" t="s">
        <v>299</v>
      </c>
      <c r="D28" s="73"/>
      <c r="E28" s="73" t="s">
        <v>298</v>
      </c>
      <c r="F28" s="80" t="s">
        <v>297</v>
      </c>
      <c r="G28" s="73"/>
      <c r="H28" s="73" t="s">
        <v>296</v>
      </c>
      <c r="I28" s="80" t="s">
        <v>295</v>
      </c>
      <c r="J28" s="70"/>
      <c r="K28" s="71" t="s">
        <v>223</v>
      </c>
      <c r="L28" s="80" t="s">
        <v>294</v>
      </c>
      <c r="M28" s="70"/>
      <c r="N28" s="71" t="s">
        <v>246</v>
      </c>
      <c r="O28" s="80" t="s">
        <v>217</v>
      </c>
      <c r="P28" s="70"/>
      <c r="Q28" s="71" t="s">
        <v>293</v>
      </c>
      <c r="R28" s="80" t="s">
        <v>292</v>
      </c>
      <c r="S28" s="70"/>
      <c r="T28" s="71">
        <v>25.4</v>
      </c>
      <c r="U28" s="71">
        <v>39.5</v>
      </c>
      <c r="V28" s="71"/>
      <c r="W28" s="71">
        <v>27.2</v>
      </c>
      <c r="X28" s="71">
        <v>40.700000000000003</v>
      </c>
      <c r="Y28" s="71"/>
      <c r="Z28" s="71" t="s">
        <v>1858</v>
      </c>
      <c r="AA28" s="71" t="s">
        <v>1853</v>
      </c>
      <c r="AB28" s="71">
        <v>0.6</v>
      </c>
      <c r="AC28" s="71"/>
      <c r="AD28" s="71" t="s">
        <v>1889</v>
      </c>
      <c r="AE28" s="71" t="s">
        <v>1901</v>
      </c>
      <c r="AF28" s="79">
        <v>0.6</v>
      </c>
      <c r="AG28" s="561"/>
      <c r="AH28" s="81">
        <v>23.5</v>
      </c>
      <c r="AI28" s="79">
        <v>45</v>
      </c>
      <c r="AJ28" s="70"/>
      <c r="AK28" s="81">
        <v>23.8</v>
      </c>
      <c r="AL28" s="79">
        <v>45.7</v>
      </c>
      <c r="AM28" s="70"/>
      <c r="AN28" s="71" t="s">
        <v>1717</v>
      </c>
      <c r="AO28" s="80" t="s">
        <v>1733</v>
      </c>
      <c r="AP28" s="79">
        <v>0.56295289855072472</v>
      </c>
      <c r="AQ28" s="70"/>
      <c r="AR28" s="71" t="s">
        <v>1749</v>
      </c>
      <c r="AS28" s="80" t="s">
        <v>1750</v>
      </c>
      <c r="AT28" s="79">
        <v>0.55842421544624976</v>
      </c>
    </row>
    <row r="29" spans="1:46">
      <c r="A29" s="87" t="s">
        <v>253</v>
      </c>
      <c r="B29" s="100">
        <v>6.9</v>
      </c>
      <c r="C29" s="79">
        <v>7.1</v>
      </c>
      <c r="D29" s="73"/>
      <c r="E29" s="73">
        <v>11.9</v>
      </c>
      <c r="F29" s="79">
        <v>15.1</v>
      </c>
      <c r="G29" s="73"/>
      <c r="H29" s="73">
        <v>12.5</v>
      </c>
      <c r="I29" s="80">
        <v>14.1</v>
      </c>
      <c r="J29" s="70"/>
      <c r="K29" s="71">
        <v>11.5</v>
      </c>
      <c r="L29" s="80">
        <v>13.7</v>
      </c>
      <c r="M29" s="70"/>
      <c r="N29" s="71">
        <v>9.5</v>
      </c>
      <c r="O29" s="80">
        <v>12.6</v>
      </c>
      <c r="P29" s="70"/>
      <c r="Q29" s="71">
        <v>7.5</v>
      </c>
      <c r="R29" s="80">
        <v>7.1</v>
      </c>
      <c r="S29" s="70"/>
      <c r="T29" s="71">
        <v>6.1</v>
      </c>
      <c r="U29" s="71">
        <v>6.9</v>
      </c>
      <c r="V29" s="71"/>
      <c r="W29" s="71">
        <v>6.6</v>
      </c>
      <c r="X29" s="71">
        <v>7.2</v>
      </c>
      <c r="Y29" s="71"/>
      <c r="Z29" s="71">
        <v>5.8</v>
      </c>
      <c r="AA29" s="71">
        <v>6.9</v>
      </c>
      <c r="AB29" s="71">
        <v>0.8</v>
      </c>
      <c r="AC29" s="71"/>
      <c r="AD29" s="71">
        <v>6</v>
      </c>
      <c r="AE29" s="71">
        <v>7.2</v>
      </c>
      <c r="AF29" s="79">
        <v>0.8</v>
      </c>
      <c r="AG29" s="561"/>
      <c r="AH29" s="81">
        <v>10.4</v>
      </c>
      <c r="AI29" s="79">
        <v>11.4</v>
      </c>
      <c r="AJ29" s="70"/>
      <c r="AK29" s="81">
        <v>10.8</v>
      </c>
      <c r="AL29" s="79">
        <v>11.6</v>
      </c>
      <c r="AM29" s="70"/>
      <c r="AN29" s="71">
        <v>10</v>
      </c>
      <c r="AO29" s="80">
        <v>11.6</v>
      </c>
      <c r="AP29" s="79">
        <v>0.85996563573883156</v>
      </c>
      <c r="AQ29" s="70"/>
      <c r="AR29" s="71">
        <v>10.199999999999999</v>
      </c>
      <c r="AS29" s="80">
        <v>11.8</v>
      </c>
      <c r="AT29" s="79">
        <v>0.86160337552742627</v>
      </c>
    </row>
    <row r="30" spans="1:46">
      <c r="A30" s="87" t="s">
        <v>250</v>
      </c>
      <c r="B30" s="73" t="s">
        <v>311</v>
      </c>
      <c r="C30" s="80" t="s">
        <v>310</v>
      </c>
      <c r="D30" s="73"/>
      <c r="E30" s="73">
        <v>45.9</v>
      </c>
      <c r="F30" s="79">
        <v>43.7</v>
      </c>
      <c r="G30" s="73"/>
      <c r="H30" s="73" t="s">
        <v>309</v>
      </c>
      <c r="I30" s="80" t="s">
        <v>308</v>
      </c>
      <c r="J30" s="70"/>
      <c r="K30" s="71" t="s">
        <v>307</v>
      </c>
      <c r="L30" s="80" t="s">
        <v>306</v>
      </c>
      <c r="M30" s="70"/>
      <c r="N30" s="71" t="s">
        <v>305</v>
      </c>
      <c r="O30" s="80" t="s">
        <v>304</v>
      </c>
      <c r="P30" s="70"/>
      <c r="Q30" s="71" t="s">
        <v>303</v>
      </c>
      <c r="R30" s="80" t="s">
        <v>302</v>
      </c>
      <c r="S30" s="70"/>
      <c r="T30" s="71">
        <v>3.9</v>
      </c>
      <c r="U30" s="71">
        <v>2.8</v>
      </c>
      <c r="V30" s="71"/>
      <c r="W30" s="71">
        <v>4.3</v>
      </c>
      <c r="X30" s="71">
        <v>2.9</v>
      </c>
      <c r="Y30" s="71"/>
      <c r="Z30" s="71" t="s">
        <v>1859</v>
      </c>
      <c r="AA30" s="71" t="s">
        <v>1875</v>
      </c>
      <c r="AB30" s="71">
        <v>1.4</v>
      </c>
      <c r="AC30" s="71"/>
      <c r="AD30" s="71" t="s">
        <v>1890</v>
      </c>
      <c r="AE30" s="71" t="s">
        <v>1902</v>
      </c>
      <c r="AF30" s="79">
        <v>1.4</v>
      </c>
      <c r="AG30" s="561"/>
      <c r="AH30" s="81">
        <v>33.200000000000003</v>
      </c>
      <c r="AI30" s="79">
        <v>19.399999999999999</v>
      </c>
      <c r="AJ30" s="70"/>
      <c r="AK30" s="81">
        <v>35.4</v>
      </c>
      <c r="AL30" s="79">
        <v>20</v>
      </c>
      <c r="AM30" s="70"/>
      <c r="AN30" s="71" t="s">
        <v>1718</v>
      </c>
      <c r="AO30" s="80" t="s">
        <v>1734</v>
      </c>
      <c r="AP30" s="79">
        <v>1.4546790788829005</v>
      </c>
      <c r="AQ30" s="70"/>
      <c r="AR30" s="71" t="s">
        <v>1751</v>
      </c>
      <c r="AS30" s="80" t="s">
        <v>1752</v>
      </c>
      <c r="AT30" s="79">
        <v>1.467588179218303</v>
      </c>
    </row>
    <row r="31" spans="1:46">
      <c r="A31" s="95" t="s">
        <v>242</v>
      </c>
      <c r="B31" s="94">
        <v>20</v>
      </c>
      <c r="C31" s="92">
        <v>13.6</v>
      </c>
      <c r="D31" s="94"/>
      <c r="E31" s="94">
        <v>57.7</v>
      </c>
      <c r="F31" s="92">
        <v>58.8</v>
      </c>
      <c r="G31" s="94"/>
      <c r="H31" s="94">
        <v>54.1</v>
      </c>
      <c r="I31" s="89">
        <v>48.8</v>
      </c>
      <c r="J31" s="91"/>
      <c r="K31" s="90" t="s">
        <v>301</v>
      </c>
      <c r="L31" s="89" t="s">
        <v>236</v>
      </c>
      <c r="M31" s="91"/>
      <c r="N31" s="90" t="s">
        <v>290</v>
      </c>
      <c r="O31" s="89" t="s">
        <v>265</v>
      </c>
      <c r="P31" s="91"/>
      <c r="Q31" s="90" t="s">
        <v>300</v>
      </c>
      <c r="R31" s="89" t="s">
        <v>288</v>
      </c>
      <c r="S31" s="91"/>
      <c r="T31" s="71">
        <v>10</v>
      </c>
      <c r="U31" s="71">
        <v>9.6999999999999993</v>
      </c>
      <c r="V31" s="71"/>
      <c r="W31" s="71">
        <v>10.9</v>
      </c>
      <c r="X31" s="71">
        <v>10.1</v>
      </c>
      <c r="Y31" s="71"/>
      <c r="Z31" s="71">
        <v>9.8000000000000007</v>
      </c>
      <c r="AA31" s="71">
        <v>9.6999999999999993</v>
      </c>
      <c r="AB31" s="71">
        <v>1</v>
      </c>
      <c r="AC31" s="71"/>
      <c r="AD31" s="71">
        <v>10.199999999999999</v>
      </c>
      <c r="AE31" s="71">
        <v>10.1</v>
      </c>
      <c r="AF31" s="79">
        <v>1</v>
      </c>
      <c r="AG31" s="561"/>
      <c r="AH31" s="93">
        <v>43.6</v>
      </c>
      <c r="AI31" s="92">
        <v>30.8</v>
      </c>
      <c r="AJ31" s="91"/>
      <c r="AK31" s="93">
        <v>46.2</v>
      </c>
      <c r="AL31" s="92">
        <v>31.6</v>
      </c>
      <c r="AM31" s="91"/>
      <c r="AN31" s="90" t="s">
        <v>1719</v>
      </c>
      <c r="AO31" s="89" t="s">
        <v>1735</v>
      </c>
      <c r="AP31" s="79">
        <v>1.2390015600624027</v>
      </c>
      <c r="AQ31" s="91"/>
      <c r="AR31" s="90" t="s">
        <v>1754</v>
      </c>
      <c r="AS31" s="89" t="s">
        <v>1753</v>
      </c>
      <c r="AT31" s="79">
        <v>1.2488577520560464</v>
      </c>
    </row>
    <row r="32" spans="1:46">
      <c r="A32" s="87" t="s">
        <v>1694</v>
      </c>
      <c r="B32" s="73">
        <v>41.1</v>
      </c>
      <c r="C32" s="79">
        <v>44.1</v>
      </c>
      <c r="D32" s="73"/>
      <c r="E32" s="73" t="s">
        <v>287</v>
      </c>
      <c r="F32" s="80" t="s">
        <v>286</v>
      </c>
      <c r="G32" s="73"/>
      <c r="H32" s="73" t="s">
        <v>285</v>
      </c>
      <c r="I32" s="80" t="s">
        <v>284</v>
      </c>
      <c r="J32" s="70"/>
      <c r="K32" s="81">
        <v>77.3</v>
      </c>
      <c r="L32" s="79">
        <v>79</v>
      </c>
      <c r="M32" s="70"/>
      <c r="N32" s="71" t="s">
        <v>283</v>
      </c>
      <c r="O32" s="80" t="s">
        <v>282</v>
      </c>
      <c r="P32" s="70"/>
      <c r="Q32" s="71" t="s">
        <v>281</v>
      </c>
      <c r="R32" s="80" t="s">
        <v>280</v>
      </c>
      <c r="S32" s="70"/>
      <c r="T32" s="71">
        <v>35.4</v>
      </c>
      <c r="U32" s="71">
        <v>49.3</v>
      </c>
      <c r="V32" s="71"/>
      <c r="W32" s="71">
        <v>38</v>
      </c>
      <c r="X32" s="71">
        <v>50.9</v>
      </c>
      <c r="Y32" s="71"/>
      <c r="Z32" s="71" t="s">
        <v>1860</v>
      </c>
      <c r="AA32" s="71" t="s">
        <v>1876</v>
      </c>
      <c r="AB32" s="71">
        <v>0.7</v>
      </c>
      <c r="AC32" s="71"/>
      <c r="AD32" s="71" t="s">
        <v>1891</v>
      </c>
      <c r="AE32" s="71" t="s">
        <v>217</v>
      </c>
      <c r="AF32" s="79">
        <v>0.7</v>
      </c>
      <c r="AG32" s="561"/>
      <c r="AH32" s="81">
        <v>67.7</v>
      </c>
      <c r="AI32" s="79">
        <v>75.8</v>
      </c>
      <c r="AJ32" s="70"/>
      <c r="AK32" s="81">
        <v>70.599999999999994</v>
      </c>
      <c r="AL32" s="79">
        <v>77.3</v>
      </c>
      <c r="AM32" s="70"/>
      <c r="AN32" s="71" t="s">
        <v>1720</v>
      </c>
      <c r="AO32" s="80" t="s">
        <v>1736</v>
      </c>
      <c r="AP32" s="79">
        <v>0.85427597061909755</v>
      </c>
      <c r="AQ32" s="70"/>
      <c r="AR32" s="71" t="s">
        <v>1755</v>
      </c>
      <c r="AS32" s="80" t="s">
        <v>1756</v>
      </c>
      <c r="AT32" s="79">
        <v>0.85679393238205426</v>
      </c>
    </row>
    <row r="33" spans="1:46">
      <c r="A33" s="88" t="s">
        <v>233</v>
      </c>
      <c r="B33" s="70"/>
      <c r="C33" s="70"/>
      <c r="D33" s="70"/>
      <c r="E33" s="70"/>
      <c r="F33" s="70"/>
      <c r="G33" s="70"/>
      <c r="H33" s="70"/>
      <c r="I33" s="70"/>
      <c r="J33" s="70"/>
      <c r="K33" s="81"/>
      <c r="L33" s="70"/>
      <c r="M33" s="70"/>
      <c r="N33" s="81"/>
      <c r="O33" s="70"/>
      <c r="P33" s="70"/>
      <c r="Q33" s="81"/>
      <c r="R33" s="70"/>
      <c r="S33" s="70"/>
      <c r="T33" s="71"/>
      <c r="U33" s="71"/>
      <c r="V33" s="71"/>
      <c r="W33" s="71"/>
      <c r="X33" s="71"/>
      <c r="Y33" s="71"/>
      <c r="Z33" s="71"/>
      <c r="AA33" s="71"/>
      <c r="AB33" s="71"/>
      <c r="AC33" s="71"/>
      <c r="AD33" s="71"/>
      <c r="AE33" s="71"/>
      <c r="AF33" s="79"/>
      <c r="AG33" s="561"/>
      <c r="AH33" s="81"/>
      <c r="AI33" s="70"/>
      <c r="AJ33" s="70"/>
      <c r="AK33" s="81"/>
      <c r="AL33" s="70"/>
      <c r="AM33" s="70"/>
      <c r="AN33" s="81"/>
      <c r="AO33" s="70"/>
      <c r="AP33" s="79"/>
      <c r="AQ33" s="70"/>
      <c r="AR33" s="81"/>
      <c r="AS33" s="70"/>
      <c r="AT33" s="79"/>
    </row>
    <row r="34" spans="1:46">
      <c r="A34" s="87" t="s">
        <v>232</v>
      </c>
      <c r="B34" s="73" t="s">
        <v>244</v>
      </c>
      <c r="C34" s="80" t="s">
        <v>299</v>
      </c>
      <c r="D34" s="73"/>
      <c r="E34" s="73" t="s">
        <v>298</v>
      </c>
      <c r="F34" s="80" t="s">
        <v>297</v>
      </c>
      <c r="G34" s="73"/>
      <c r="H34" s="73" t="s">
        <v>296</v>
      </c>
      <c r="I34" s="80" t="s">
        <v>295</v>
      </c>
      <c r="J34" s="70"/>
      <c r="K34" s="71" t="s">
        <v>223</v>
      </c>
      <c r="L34" s="80" t="s">
        <v>294</v>
      </c>
      <c r="M34" s="70"/>
      <c r="N34" s="71" t="s">
        <v>246</v>
      </c>
      <c r="O34" s="80" t="s">
        <v>217</v>
      </c>
      <c r="P34" s="70"/>
      <c r="Q34" s="71" t="s">
        <v>293</v>
      </c>
      <c r="R34" s="80" t="s">
        <v>292</v>
      </c>
      <c r="S34" s="70"/>
      <c r="T34" s="71">
        <v>25.4</v>
      </c>
      <c r="U34" s="71">
        <v>39.5</v>
      </c>
      <c r="V34" s="71"/>
      <c r="W34" s="71">
        <v>27.2</v>
      </c>
      <c r="X34" s="71">
        <v>40.700000000000003</v>
      </c>
      <c r="Y34" s="71"/>
      <c r="Z34" s="71" t="s">
        <v>1858</v>
      </c>
      <c r="AA34" s="71" t="s">
        <v>1853</v>
      </c>
      <c r="AB34" s="71">
        <v>0.6</v>
      </c>
      <c r="AC34" s="71"/>
      <c r="AD34" s="71" t="s">
        <v>1889</v>
      </c>
      <c r="AE34" s="71" t="s">
        <v>1901</v>
      </c>
      <c r="AF34" s="79">
        <v>0.6</v>
      </c>
      <c r="AG34" s="561"/>
      <c r="AH34" s="81">
        <v>23.5</v>
      </c>
      <c r="AI34" s="79">
        <v>45</v>
      </c>
      <c r="AJ34" s="70"/>
      <c r="AK34" s="81">
        <v>23.8</v>
      </c>
      <c r="AL34" s="79">
        <v>45.7</v>
      </c>
      <c r="AM34" s="70"/>
      <c r="AN34" s="71" t="s">
        <v>1717</v>
      </c>
      <c r="AO34" s="80" t="s">
        <v>1733</v>
      </c>
      <c r="AP34" s="79">
        <v>0.56317934782608703</v>
      </c>
      <c r="AQ34" s="70"/>
      <c r="AR34" s="71" t="s">
        <v>1749</v>
      </c>
      <c r="AS34" s="80" t="s">
        <v>1750</v>
      </c>
      <c r="AT34" s="79">
        <v>0.55842421544624976</v>
      </c>
    </row>
    <row r="35" spans="1:46">
      <c r="A35" s="87" t="s">
        <v>219</v>
      </c>
      <c r="B35" s="73">
        <v>20.100000000000001</v>
      </c>
      <c r="C35" s="79">
        <v>13.6</v>
      </c>
      <c r="D35" s="73"/>
      <c r="E35" s="73">
        <v>57.9</v>
      </c>
      <c r="F35" s="80">
        <v>59</v>
      </c>
      <c r="G35" s="73"/>
      <c r="H35" s="73">
        <v>54.2</v>
      </c>
      <c r="I35" s="80">
        <v>48.8</v>
      </c>
      <c r="J35" s="70"/>
      <c r="K35" s="71" t="s">
        <v>291</v>
      </c>
      <c r="L35" s="80" t="s">
        <v>236</v>
      </c>
      <c r="M35" s="70"/>
      <c r="N35" s="71" t="s">
        <v>290</v>
      </c>
      <c r="O35" s="80" t="s">
        <v>265</v>
      </c>
      <c r="P35" s="70"/>
      <c r="Q35" s="71" t="s">
        <v>289</v>
      </c>
      <c r="R35" s="80" t="s">
        <v>288</v>
      </c>
      <c r="S35" s="70"/>
      <c r="T35" s="71">
        <v>10</v>
      </c>
      <c r="U35" s="71">
        <v>9.6999999999999993</v>
      </c>
      <c r="V35" s="71"/>
      <c r="W35" s="71">
        <v>10.9</v>
      </c>
      <c r="X35" s="71">
        <v>10.1</v>
      </c>
      <c r="Y35" s="71"/>
      <c r="Z35" s="71">
        <v>9.8000000000000007</v>
      </c>
      <c r="AA35" s="71">
        <v>9.6999999999999993</v>
      </c>
      <c r="AB35" s="71">
        <v>1</v>
      </c>
      <c r="AC35" s="71"/>
      <c r="AD35" s="71">
        <v>10.199999999999999</v>
      </c>
      <c r="AE35" s="71">
        <v>10.1</v>
      </c>
      <c r="AF35" s="79">
        <v>1</v>
      </c>
      <c r="AG35" s="561"/>
      <c r="AH35" s="81">
        <v>43.7</v>
      </c>
      <c r="AI35" s="79">
        <v>30.8</v>
      </c>
      <c r="AJ35" s="70"/>
      <c r="AK35" s="81">
        <v>46.4</v>
      </c>
      <c r="AL35" s="79">
        <v>31.6</v>
      </c>
      <c r="AM35" s="70"/>
      <c r="AN35" s="71" t="s">
        <v>1721</v>
      </c>
      <c r="AO35" s="80" t="s">
        <v>1737</v>
      </c>
      <c r="AP35" s="79">
        <v>1.2418952618453867</v>
      </c>
      <c r="AQ35" s="70"/>
      <c r="AR35" s="71" t="s">
        <v>1758</v>
      </c>
      <c r="AS35" s="80" t="s">
        <v>1757</v>
      </c>
      <c r="AT35" s="79">
        <v>1.2516737674984786</v>
      </c>
    </row>
    <row r="36" spans="1:46">
      <c r="A36" s="87" t="s">
        <v>1694</v>
      </c>
      <c r="B36" s="73">
        <v>41.1</v>
      </c>
      <c r="C36" s="79">
        <v>44.1</v>
      </c>
      <c r="D36" s="73"/>
      <c r="E36" s="73" t="s">
        <v>287</v>
      </c>
      <c r="F36" s="80" t="s">
        <v>286</v>
      </c>
      <c r="G36" s="73"/>
      <c r="H36" s="73" t="s">
        <v>285</v>
      </c>
      <c r="I36" s="80" t="s">
        <v>284</v>
      </c>
      <c r="J36" s="70"/>
      <c r="K36" s="81">
        <v>77.3</v>
      </c>
      <c r="L36" s="79">
        <v>79</v>
      </c>
      <c r="M36" s="70"/>
      <c r="N36" s="71" t="s">
        <v>283</v>
      </c>
      <c r="O36" s="80" t="s">
        <v>282</v>
      </c>
      <c r="P36" s="70"/>
      <c r="Q36" s="71" t="s">
        <v>281</v>
      </c>
      <c r="R36" s="80" t="s">
        <v>280</v>
      </c>
      <c r="S36" s="70"/>
      <c r="T36" s="71">
        <v>35.4</v>
      </c>
      <c r="U36" s="71">
        <v>49.3</v>
      </c>
      <c r="V36" s="71"/>
      <c r="W36" s="71">
        <v>38</v>
      </c>
      <c r="X36" s="71">
        <v>50.9</v>
      </c>
      <c r="Y36" s="71"/>
      <c r="Z36" s="71" t="s">
        <v>1860</v>
      </c>
      <c r="AA36" s="71" t="s">
        <v>1876</v>
      </c>
      <c r="AB36" s="71">
        <v>0.7</v>
      </c>
      <c r="AC36" s="71"/>
      <c r="AD36" s="71" t="s">
        <v>1891</v>
      </c>
      <c r="AE36" s="71" t="s">
        <v>217</v>
      </c>
      <c r="AF36" s="79"/>
      <c r="AG36" s="561"/>
      <c r="AH36" s="81">
        <v>67.7</v>
      </c>
      <c r="AI36" s="79">
        <v>75.8</v>
      </c>
      <c r="AJ36" s="70"/>
      <c r="AK36" s="81">
        <v>70.599999999999994</v>
      </c>
      <c r="AL36" s="79">
        <v>77.3</v>
      </c>
      <c r="AM36" s="70"/>
      <c r="AN36" s="71" t="s">
        <v>1720</v>
      </c>
      <c r="AO36" s="80" t="s">
        <v>1736</v>
      </c>
      <c r="AP36" s="79">
        <v>0.85427597061909755</v>
      </c>
      <c r="AQ36" s="70"/>
      <c r="AR36" s="71" t="s">
        <v>1755</v>
      </c>
      <c r="AS36" s="80" t="s">
        <v>1756</v>
      </c>
      <c r="AT36" s="79">
        <v>0.85679393238205426</v>
      </c>
    </row>
    <row r="37" spans="1:46" s="364" customFormat="1">
      <c r="A37" s="85"/>
      <c r="B37" s="70"/>
      <c r="C37" s="70"/>
      <c r="D37" s="70"/>
      <c r="E37" s="70"/>
      <c r="F37" s="70"/>
      <c r="G37" s="70"/>
      <c r="H37" s="70"/>
      <c r="I37" s="70"/>
      <c r="J37" s="70"/>
      <c r="K37" s="81"/>
      <c r="L37" s="70"/>
      <c r="M37" s="70"/>
      <c r="N37" s="81"/>
      <c r="O37" s="70"/>
      <c r="P37" s="70"/>
      <c r="Q37" s="81"/>
      <c r="R37" s="70"/>
      <c r="S37" s="70"/>
      <c r="T37" s="71"/>
      <c r="U37" s="71"/>
      <c r="V37" s="71"/>
      <c r="W37" s="71"/>
      <c r="X37" s="71"/>
      <c r="Y37" s="71"/>
      <c r="Z37" s="71"/>
      <c r="AA37" s="71"/>
      <c r="AB37" s="71"/>
      <c r="AC37" s="71"/>
      <c r="AD37" s="71"/>
      <c r="AE37" s="71"/>
      <c r="AF37" s="79"/>
      <c r="AG37" s="561"/>
      <c r="AH37" s="81"/>
      <c r="AI37" s="70"/>
      <c r="AJ37" s="70"/>
      <c r="AK37" s="81"/>
      <c r="AL37" s="70"/>
      <c r="AM37" s="70"/>
      <c r="AN37" s="71"/>
      <c r="AO37" s="70"/>
      <c r="AP37" s="79"/>
      <c r="AQ37" s="70"/>
      <c r="AR37" s="81"/>
      <c r="AS37" s="70"/>
      <c r="AT37" s="79"/>
    </row>
    <row r="38" spans="1:46">
      <c r="A38" s="556" t="s">
        <v>1908</v>
      </c>
      <c r="B38" s="100">
        <v>3.7</v>
      </c>
      <c r="C38" s="99">
        <v>2.5</v>
      </c>
      <c r="D38" s="73"/>
      <c r="E38" s="73" t="s">
        <v>252</v>
      </c>
      <c r="F38" s="80" t="s">
        <v>279</v>
      </c>
      <c r="G38" s="73"/>
      <c r="H38" s="73" t="s">
        <v>278</v>
      </c>
      <c r="I38" s="80" t="s">
        <v>277</v>
      </c>
      <c r="J38" s="70"/>
      <c r="K38" s="71" t="s">
        <v>270</v>
      </c>
      <c r="L38" s="80" t="s">
        <v>274</v>
      </c>
      <c r="M38" s="70"/>
      <c r="N38" s="71" t="s">
        <v>234</v>
      </c>
      <c r="O38" s="80" t="s">
        <v>274</v>
      </c>
      <c r="P38" s="70"/>
      <c r="Q38" s="71" t="s">
        <v>276</v>
      </c>
      <c r="R38" s="80" t="s">
        <v>275</v>
      </c>
      <c r="S38" s="70"/>
      <c r="T38" s="71">
        <v>32.200000000000003</v>
      </c>
      <c r="U38" s="71">
        <v>26.5</v>
      </c>
      <c r="V38" s="71"/>
      <c r="W38" s="71">
        <v>32.6</v>
      </c>
      <c r="X38" s="71">
        <v>26.4</v>
      </c>
      <c r="Y38" s="71"/>
      <c r="Z38" s="71" t="s">
        <v>1861</v>
      </c>
      <c r="AA38" s="71" t="s">
        <v>1877</v>
      </c>
      <c r="AB38" s="71">
        <v>1.1000000000000001</v>
      </c>
      <c r="AC38" s="71"/>
      <c r="AD38" s="71" t="s">
        <v>1892</v>
      </c>
      <c r="AE38" s="71" t="s">
        <v>1889</v>
      </c>
      <c r="AF38" s="79">
        <v>1.1000000000000001</v>
      </c>
      <c r="AG38" s="561"/>
      <c r="AH38" s="81">
        <v>14.1</v>
      </c>
      <c r="AI38" s="79">
        <v>8.5</v>
      </c>
      <c r="AJ38" s="70"/>
      <c r="AK38" s="81">
        <v>15.3</v>
      </c>
      <c r="AL38" s="79">
        <v>8.8000000000000007</v>
      </c>
      <c r="AM38" s="70"/>
      <c r="AN38" s="71" t="s">
        <v>1722</v>
      </c>
      <c r="AO38" s="80" t="s">
        <v>1738</v>
      </c>
      <c r="AP38" s="79">
        <v>1.9605734767025091</v>
      </c>
      <c r="AQ38" s="70"/>
      <c r="AR38" s="71" t="s">
        <v>1759</v>
      </c>
      <c r="AS38" s="80" t="s">
        <v>1760</v>
      </c>
      <c r="AT38" s="79">
        <v>1.9769585253456221</v>
      </c>
    </row>
    <row r="39" spans="1:46">
      <c r="A39" s="82" t="s">
        <v>202</v>
      </c>
      <c r="B39" s="73">
        <v>53.6</v>
      </c>
      <c r="C39" s="79">
        <v>53.3</v>
      </c>
      <c r="D39" s="73"/>
      <c r="E39" s="73">
        <v>10.199999999999999</v>
      </c>
      <c r="F39" s="79">
        <v>7.4</v>
      </c>
      <c r="G39" s="73"/>
      <c r="H39" s="73">
        <v>13.3</v>
      </c>
      <c r="I39" s="79">
        <v>9.4</v>
      </c>
      <c r="J39" s="70"/>
      <c r="K39" s="71" t="s">
        <v>273</v>
      </c>
      <c r="L39" s="80" t="s">
        <v>272</v>
      </c>
      <c r="M39" s="70"/>
      <c r="N39" s="81">
        <v>10.1</v>
      </c>
      <c r="O39" s="79">
        <v>10.199999999999999</v>
      </c>
      <c r="P39" s="70"/>
      <c r="Q39" s="71" t="s">
        <v>271</v>
      </c>
      <c r="R39" s="80" t="s">
        <v>243</v>
      </c>
      <c r="S39" s="70"/>
      <c r="T39" s="71">
        <v>14.1</v>
      </c>
      <c r="U39" s="71">
        <v>8.5</v>
      </c>
      <c r="V39" s="71"/>
      <c r="W39" s="71">
        <v>15.3</v>
      </c>
      <c r="X39" s="71">
        <v>8.8000000000000007</v>
      </c>
      <c r="Y39" s="71"/>
      <c r="Z39" s="71" t="s">
        <v>1862</v>
      </c>
      <c r="AA39" s="71" t="s">
        <v>1878</v>
      </c>
      <c r="AB39" s="71">
        <v>2</v>
      </c>
      <c r="AC39" s="71"/>
      <c r="AD39" s="71" t="s">
        <v>234</v>
      </c>
      <c r="AE39" s="71" t="s">
        <v>274</v>
      </c>
      <c r="AF39" s="89">
        <v>2</v>
      </c>
      <c r="AG39" s="562"/>
      <c r="AH39" s="81">
        <v>16.7</v>
      </c>
      <c r="AI39" s="79">
        <v>14</v>
      </c>
      <c r="AJ39" s="70"/>
      <c r="AK39" s="81">
        <v>12.6</v>
      </c>
      <c r="AL39" s="79">
        <v>12.2</v>
      </c>
      <c r="AM39" s="70"/>
      <c r="AN39" s="71" t="s">
        <v>1723</v>
      </c>
      <c r="AO39" s="80" t="s">
        <v>1739</v>
      </c>
      <c r="AP39" s="79">
        <v>1.1981200289226319</v>
      </c>
      <c r="AQ39" s="70"/>
      <c r="AR39" s="71" t="s">
        <v>1700</v>
      </c>
      <c r="AS39" s="80" t="s">
        <v>1761</v>
      </c>
      <c r="AT39" s="79">
        <v>1.2018502943650125</v>
      </c>
    </row>
    <row r="40" spans="1:46">
      <c r="A40" s="82" t="s">
        <v>189</v>
      </c>
      <c r="B40" s="94">
        <v>100</v>
      </c>
      <c r="C40" s="94">
        <v>100</v>
      </c>
      <c r="D40" s="94"/>
      <c r="E40" s="94">
        <v>100</v>
      </c>
      <c r="F40" s="94">
        <v>100</v>
      </c>
      <c r="G40" s="94">
        <v>100</v>
      </c>
      <c r="H40" s="94">
        <v>100</v>
      </c>
      <c r="I40" s="94">
        <v>100</v>
      </c>
      <c r="J40" s="91"/>
      <c r="K40" s="94">
        <v>100</v>
      </c>
      <c r="L40" s="94">
        <v>100</v>
      </c>
      <c r="M40" s="94"/>
      <c r="N40" s="94">
        <v>100</v>
      </c>
      <c r="O40" s="94">
        <v>100</v>
      </c>
      <c r="P40" s="94"/>
      <c r="Q40" s="94">
        <v>100</v>
      </c>
      <c r="R40" s="94">
        <v>100</v>
      </c>
      <c r="S40" s="91"/>
      <c r="T40" s="71">
        <v>16.7</v>
      </c>
      <c r="U40" s="71">
        <v>14</v>
      </c>
      <c r="V40" s="71"/>
      <c r="W40" s="71">
        <v>12.6</v>
      </c>
      <c r="X40" s="71">
        <v>12.2</v>
      </c>
      <c r="Y40" s="71"/>
      <c r="Z40" s="71" t="s">
        <v>1863</v>
      </c>
      <c r="AA40" s="71" t="s">
        <v>270</v>
      </c>
      <c r="AB40" s="71">
        <v>1.2</v>
      </c>
      <c r="AC40" s="71"/>
      <c r="AD40" s="71" t="s">
        <v>1857</v>
      </c>
      <c r="AE40" s="71" t="s">
        <v>1903</v>
      </c>
      <c r="AF40" s="79">
        <v>1.2</v>
      </c>
      <c r="AG40" s="561"/>
      <c r="AH40" s="94">
        <v>100</v>
      </c>
      <c r="AI40" s="94">
        <v>100</v>
      </c>
      <c r="AJ40" s="94"/>
      <c r="AK40" s="94">
        <v>100</v>
      </c>
      <c r="AL40" s="94">
        <v>100</v>
      </c>
      <c r="AM40" s="94"/>
      <c r="AN40" s="89" t="s">
        <v>6</v>
      </c>
      <c r="AO40" s="89" t="s">
        <v>6</v>
      </c>
      <c r="AP40" s="89" t="s">
        <v>6</v>
      </c>
      <c r="AQ40" s="94"/>
      <c r="AR40" s="89" t="s">
        <v>6</v>
      </c>
      <c r="AS40" s="89" t="s">
        <v>6</v>
      </c>
      <c r="AT40" s="89" t="s">
        <v>6</v>
      </c>
    </row>
    <row r="41" spans="1:46">
      <c r="A41" s="98" t="s">
        <v>1695</v>
      </c>
      <c r="B41" s="73"/>
      <c r="C41" s="73"/>
      <c r="D41" s="73"/>
      <c r="E41" s="73"/>
      <c r="F41" s="73"/>
      <c r="G41" s="73"/>
      <c r="H41" s="73"/>
      <c r="I41" s="73"/>
      <c r="J41" s="70"/>
      <c r="K41" s="70"/>
      <c r="L41" s="70"/>
      <c r="M41" s="70"/>
      <c r="N41" s="70"/>
      <c r="O41" s="70"/>
      <c r="P41" s="70"/>
      <c r="Q41" s="70"/>
      <c r="R41" s="70"/>
      <c r="S41" s="70"/>
      <c r="T41" s="71">
        <v>100</v>
      </c>
      <c r="U41" s="71">
        <v>100</v>
      </c>
      <c r="V41" s="71"/>
      <c r="W41" s="71">
        <v>100</v>
      </c>
      <c r="X41" s="71">
        <v>100</v>
      </c>
      <c r="Y41" s="71"/>
      <c r="Z41" s="71">
        <v>100</v>
      </c>
      <c r="AA41" s="71">
        <v>100</v>
      </c>
      <c r="AB41" s="71" t="s">
        <v>364</v>
      </c>
      <c r="AC41" s="71"/>
      <c r="AD41" s="71">
        <v>100</v>
      </c>
      <c r="AE41" s="71">
        <v>100</v>
      </c>
      <c r="AF41" s="79" t="s">
        <v>364</v>
      </c>
      <c r="AG41" s="561"/>
      <c r="AH41" s="70"/>
      <c r="AI41" s="70"/>
      <c r="AJ41" s="70"/>
      <c r="AK41" s="70"/>
      <c r="AL41" s="70"/>
      <c r="AM41" s="70"/>
      <c r="AN41" s="70"/>
      <c r="AO41" s="70"/>
      <c r="AP41" s="79"/>
      <c r="AQ41" s="70"/>
      <c r="AR41" s="70"/>
      <c r="AS41" s="70"/>
      <c r="AT41" s="79"/>
    </row>
    <row r="42" spans="1:46">
      <c r="A42" s="97" t="s">
        <v>27</v>
      </c>
      <c r="B42" s="73"/>
      <c r="C42" s="73"/>
      <c r="D42" s="73"/>
      <c r="E42" s="73"/>
      <c r="F42" s="73"/>
      <c r="G42" s="73"/>
      <c r="H42" s="73"/>
      <c r="I42" s="73"/>
      <c r="J42" s="70"/>
      <c r="K42" s="70"/>
      <c r="L42" s="70"/>
      <c r="M42" s="70"/>
      <c r="N42" s="70"/>
      <c r="O42" s="70"/>
      <c r="P42" s="70"/>
      <c r="Q42" s="70"/>
      <c r="R42" s="70"/>
      <c r="S42" s="70"/>
      <c r="AH42" s="70"/>
      <c r="AI42" s="70"/>
      <c r="AJ42" s="70"/>
      <c r="AK42" s="70"/>
      <c r="AL42" s="70"/>
      <c r="AM42" s="70"/>
      <c r="AN42" s="70"/>
      <c r="AO42" s="70"/>
      <c r="AP42" s="79"/>
      <c r="AQ42" s="70"/>
      <c r="AR42" s="70"/>
      <c r="AS42" s="70"/>
      <c r="AT42" s="79"/>
    </row>
    <row r="43" spans="1:46">
      <c r="A43" s="96" t="s">
        <v>269</v>
      </c>
      <c r="B43" s="73"/>
      <c r="C43" s="73"/>
      <c r="D43" s="73"/>
      <c r="E43" s="73"/>
      <c r="F43" s="73"/>
      <c r="G43" s="73"/>
      <c r="H43" s="73"/>
      <c r="I43" s="73"/>
      <c r="J43" s="70"/>
      <c r="K43" s="70"/>
      <c r="L43" s="70"/>
      <c r="M43" s="70"/>
      <c r="N43" s="70"/>
      <c r="O43" s="70"/>
      <c r="P43" s="70"/>
      <c r="Q43" s="70"/>
      <c r="R43" s="70"/>
      <c r="S43" s="70"/>
      <c r="T43" s="70"/>
      <c r="U43" s="70"/>
      <c r="V43" s="70"/>
      <c r="W43" s="70"/>
      <c r="X43" s="70"/>
      <c r="Y43" s="70"/>
      <c r="Z43" s="70"/>
      <c r="AA43" s="70"/>
      <c r="AB43" s="79"/>
      <c r="AC43" s="70"/>
      <c r="AD43" s="70"/>
      <c r="AE43" s="70"/>
      <c r="AF43" s="79"/>
      <c r="AG43" s="561"/>
      <c r="AH43" s="70"/>
      <c r="AI43" s="70"/>
      <c r="AJ43" s="70"/>
      <c r="AK43" s="70"/>
      <c r="AL43" s="70"/>
      <c r="AM43" s="70"/>
      <c r="AN43" s="70"/>
      <c r="AO43" s="70"/>
      <c r="AP43" s="79"/>
      <c r="AQ43" s="70"/>
      <c r="AR43" s="70"/>
      <c r="AS43" s="70"/>
      <c r="AT43" s="79"/>
    </row>
    <row r="44" spans="1:46">
      <c r="A44" s="88" t="s">
        <v>268</v>
      </c>
      <c r="B44" s="73"/>
      <c r="C44" s="73"/>
      <c r="D44" s="73"/>
      <c r="E44" s="73"/>
      <c r="F44" s="73"/>
      <c r="G44" s="73"/>
      <c r="H44" s="73"/>
      <c r="I44" s="73"/>
      <c r="J44" s="70"/>
      <c r="K44" s="70"/>
      <c r="L44" s="70"/>
      <c r="M44" s="70"/>
      <c r="N44" s="70"/>
      <c r="O44" s="70"/>
      <c r="P44" s="70"/>
      <c r="Q44" s="70"/>
      <c r="R44" s="70"/>
      <c r="S44" s="70"/>
      <c r="T44" s="70"/>
      <c r="U44" s="70"/>
      <c r="V44" s="70"/>
      <c r="W44" s="70"/>
      <c r="X44" s="70"/>
      <c r="Y44" s="70"/>
      <c r="Z44" s="70"/>
      <c r="AA44" s="70"/>
      <c r="AB44" s="79"/>
      <c r="AC44" s="70"/>
      <c r="AD44" s="70"/>
      <c r="AE44" s="70"/>
      <c r="AF44" s="79"/>
      <c r="AG44" s="561"/>
      <c r="AH44" s="70"/>
      <c r="AI44" s="70"/>
      <c r="AJ44" s="70"/>
      <c r="AK44" s="70"/>
      <c r="AL44" s="70"/>
      <c r="AM44" s="70"/>
      <c r="AN44" s="70"/>
      <c r="AO44" s="70"/>
      <c r="AP44" s="79"/>
      <c r="AQ44" s="70"/>
      <c r="AR44" s="70"/>
      <c r="AS44" s="70"/>
      <c r="AT44" s="79"/>
    </row>
    <row r="45" spans="1:46">
      <c r="A45" s="87" t="s">
        <v>267</v>
      </c>
      <c r="B45" s="73" t="s">
        <v>266</v>
      </c>
      <c r="C45" s="80" t="s">
        <v>265</v>
      </c>
      <c r="D45" s="73"/>
      <c r="E45" s="73" t="s">
        <v>264</v>
      </c>
      <c r="F45" s="80" t="s">
        <v>263</v>
      </c>
      <c r="G45" s="73"/>
      <c r="H45" s="73" t="s">
        <v>262</v>
      </c>
      <c r="I45" s="80" t="s">
        <v>261</v>
      </c>
      <c r="J45" s="70"/>
      <c r="K45" s="71" t="s">
        <v>260</v>
      </c>
      <c r="L45" s="80" t="s">
        <v>259</v>
      </c>
      <c r="M45" s="70"/>
      <c r="N45" s="71" t="s">
        <v>258</v>
      </c>
      <c r="O45" s="80" t="s">
        <v>257</v>
      </c>
      <c r="P45" s="70"/>
      <c r="Q45" s="71" t="s">
        <v>256</v>
      </c>
      <c r="R45" s="80" t="s">
        <v>255</v>
      </c>
      <c r="S45" s="70"/>
      <c r="T45" s="81">
        <v>32.700000000000003</v>
      </c>
      <c r="U45" s="79">
        <v>46.6</v>
      </c>
      <c r="V45" s="70"/>
      <c r="W45" s="81">
        <v>35.299999999999997</v>
      </c>
      <c r="X45" s="79">
        <v>48.1</v>
      </c>
      <c r="Y45" s="70"/>
      <c r="Z45" s="71" t="s">
        <v>1864</v>
      </c>
      <c r="AA45" s="80" t="s">
        <v>281</v>
      </c>
      <c r="AB45" s="79">
        <v>0.7</v>
      </c>
      <c r="AC45" s="70"/>
      <c r="AD45" s="71" t="s">
        <v>349</v>
      </c>
      <c r="AE45" s="80" t="s">
        <v>1904</v>
      </c>
      <c r="AF45" s="79">
        <v>0.7</v>
      </c>
      <c r="AG45" s="561"/>
      <c r="AH45" s="81">
        <v>21.7</v>
      </c>
      <c r="AI45" s="79">
        <v>42.7</v>
      </c>
      <c r="AJ45" s="70"/>
      <c r="AK45" s="81">
        <v>21.8</v>
      </c>
      <c r="AL45" s="79">
        <v>43.4</v>
      </c>
      <c r="AM45" s="70"/>
      <c r="AN45" s="71" t="s">
        <v>1724</v>
      </c>
      <c r="AO45" s="80" t="s">
        <v>1740</v>
      </c>
      <c r="AP45" s="79">
        <v>0.55918854415274466</v>
      </c>
      <c r="AQ45" s="70"/>
      <c r="AR45" s="71" t="s">
        <v>1762</v>
      </c>
      <c r="AS45" s="80" t="s">
        <v>1763</v>
      </c>
      <c r="AT45" s="79">
        <v>0.5525082044069386</v>
      </c>
    </row>
    <row r="46" spans="1:46">
      <c r="A46" s="87" t="s">
        <v>253</v>
      </c>
      <c r="B46" s="73">
        <v>8.1</v>
      </c>
      <c r="C46" s="79">
        <v>7.8</v>
      </c>
      <c r="D46" s="73"/>
      <c r="E46" s="73">
        <v>10.3</v>
      </c>
      <c r="F46" s="79">
        <v>13.5</v>
      </c>
      <c r="G46" s="73"/>
      <c r="H46" s="73">
        <v>11.3</v>
      </c>
      <c r="I46" s="79">
        <v>12.8</v>
      </c>
      <c r="J46" s="70"/>
      <c r="K46" s="71" t="s">
        <v>252</v>
      </c>
      <c r="L46" s="80" t="s">
        <v>251</v>
      </c>
      <c r="M46" s="70"/>
      <c r="N46" s="71">
        <v>12.4</v>
      </c>
      <c r="O46" s="80">
        <v>15.1</v>
      </c>
      <c r="P46" s="70"/>
      <c r="Q46" s="71">
        <v>9.8000000000000007</v>
      </c>
      <c r="R46" s="80">
        <v>9.6999999999999993</v>
      </c>
      <c r="S46" s="70"/>
      <c r="T46" s="81">
        <v>5.9</v>
      </c>
      <c r="U46" s="81">
        <v>6.8</v>
      </c>
      <c r="V46" s="81"/>
      <c r="W46" s="81">
        <v>6.4</v>
      </c>
      <c r="X46" s="81">
        <v>7.1</v>
      </c>
      <c r="Y46" s="91"/>
      <c r="Z46" s="90" t="s">
        <v>1865</v>
      </c>
      <c r="AA46" s="89" t="s">
        <v>1879</v>
      </c>
      <c r="AB46" s="79">
        <v>0.9</v>
      </c>
      <c r="AC46" s="91"/>
      <c r="AD46" s="90">
        <v>6.1</v>
      </c>
      <c r="AE46" s="89">
        <v>7.1</v>
      </c>
      <c r="AF46" s="79">
        <v>0.9</v>
      </c>
      <c r="AG46" s="561"/>
      <c r="AH46" s="81">
        <v>10.7</v>
      </c>
      <c r="AI46" s="79">
        <v>12.4</v>
      </c>
      <c r="AJ46" s="70"/>
      <c r="AK46" s="81">
        <v>11</v>
      </c>
      <c r="AL46" s="79">
        <v>12.6</v>
      </c>
      <c r="AM46" s="70"/>
      <c r="AN46" s="71" t="s">
        <v>1725</v>
      </c>
      <c r="AO46" s="80" t="s">
        <v>1741</v>
      </c>
      <c r="AP46" s="79">
        <v>0.85771382893685055</v>
      </c>
      <c r="AQ46" s="70"/>
      <c r="AR46" s="71" t="s">
        <v>1768</v>
      </c>
      <c r="AS46" s="80" t="s">
        <v>1764</v>
      </c>
      <c r="AT46" s="79">
        <v>0.85478806907378335</v>
      </c>
    </row>
    <row r="47" spans="1:46">
      <c r="A47" s="87" t="s">
        <v>250</v>
      </c>
      <c r="B47" s="73">
        <v>12.2</v>
      </c>
      <c r="C47" s="79">
        <v>10.9</v>
      </c>
      <c r="D47" s="73"/>
      <c r="E47" s="73">
        <v>53.7</v>
      </c>
      <c r="F47" s="79">
        <v>49.4</v>
      </c>
      <c r="G47" s="73"/>
      <c r="H47" s="73" t="s">
        <v>249</v>
      </c>
      <c r="I47" s="80" t="s">
        <v>248</v>
      </c>
      <c r="J47" s="70"/>
      <c r="K47" s="71" t="s">
        <v>247</v>
      </c>
      <c r="L47" s="80" t="s">
        <v>246</v>
      </c>
      <c r="M47" s="70"/>
      <c r="N47" s="71" t="s">
        <v>245</v>
      </c>
      <c r="O47" s="80" t="s">
        <v>244</v>
      </c>
      <c r="P47" s="70"/>
      <c r="Q47" s="71" t="s">
        <v>243</v>
      </c>
      <c r="R47" s="80" t="s">
        <v>200</v>
      </c>
      <c r="S47" s="70"/>
      <c r="T47" s="81">
        <v>5.7</v>
      </c>
      <c r="U47" s="81">
        <v>4.4000000000000004</v>
      </c>
      <c r="V47" s="81"/>
      <c r="W47" s="81">
        <v>6.3</v>
      </c>
      <c r="X47" s="81">
        <v>4.5999999999999996</v>
      </c>
      <c r="Y47" s="86"/>
      <c r="Z47" s="71" t="s">
        <v>1866</v>
      </c>
      <c r="AA47" s="80" t="s">
        <v>1880</v>
      </c>
      <c r="AB47" s="79">
        <v>1.3</v>
      </c>
      <c r="AC47" s="86"/>
      <c r="AD47" s="71" t="s">
        <v>1893</v>
      </c>
      <c r="AE47" s="80" t="s">
        <v>1905</v>
      </c>
      <c r="AF47" s="79">
        <v>1.4</v>
      </c>
      <c r="AG47" s="561"/>
      <c r="AH47" s="81">
        <v>39.200000000000003</v>
      </c>
      <c r="AI47" s="79">
        <v>25.7</v>
      </c>
      <c r="AJ47" s="70"/>
      <c r="AK47" s="81">
        <v>42.4</v>
      </c>
      <c r="AL47" s="79">
        <v>26.4</v>
      </c>
      <c r="AM47" s="70"/>
      <c r="AN47" s="71" t="s">
        <v>1726</v>
      </c>
      <c r="AO47" s="80" t="s">
        <v>1742</v>
      </c>
      <c r="AP47" s="79">
        <v>1.344138710893328</v>
      </c>
      <c r="AQ47" s="70"/>
      <c r="AR47" s="71" t="s">
        <v>1769</v>
      </c>
      <c r="AS47" s="80" t="s">
        <v>1765</v>
      </c>
      <c r="AT47" s="79">
        <v>1.3666421748714181</v>
      </c>
    </row>
    <row r="48" spans="1:46">
      <c r="A48" s="95" t="s">
        <v>242</v>
      </c>
      <c r="B48" s="94">
        <v>20.3</v>
      </c>
      <c r="C48" s="92">
        <v>18.600000000000001</v>
      </c>
      <c r="D48" s="94"/>
      <c r="E48" s="94">
        <v>64</v>
      </c>
      <c r="F48" s="92">
        <v>62.9</v>
      </c>
      <c r="G48" s="94"/>
      <c r="H48" s="94" t="s">
        <v>241</v>
      </c>
      <c r="I48" s="89" t="s">
        <v>240</v>
      </c>
      <c r="J48" s="91"/>
      <c r="K48" s="90" t="s">
        <v>239</v>
      </c>
      <c r="L48" s="89" t="s">
        <v>238</v>
      </c>
      <c r="M48" s="91"/>
      <c r="N48" s="90" t="s">
        <v>237</v>
      </c>
      <c r="O48" s="89" t="s">
        <v>236</v>
      </c>
      <c r="P48" s="91"/>
      <c r="Q48" s="90" t="s">
        <v>235</v>
      </c>
      <c r="R48" s="89" t="s">
        <v>234</v>
      </c>
      <c r="S48" s="91"/>
      <c r="T48" s="81">
        <v>11.6</v>
      </c>
      <c r="U48" s="81">
        <v>11.2</v>
      </c>
      <c r="V48" s="81"/>
      <c r="W48" s="81">
        <v>12.7</v>
      </c>
      <c r="X48" s="81">
        <v>11.7</v>
      </c>
      <c r="Y48" s="70"/>
      <c r="Z48" s="71">
        <v>11.7</v>
      </c>
      <c r="AA48" s="70">
        <v>11.2</v>
      </c>
      <c r="AB48" s="79">
        <v>1</v>
      </c>
      <c r="AC48" s="70"/>
      <c r="AD48" s="81">
        <v>12.3</v>
      </c>
      <c r="AE48" s="70">
        <v>11.7</v>
      </c>
      <c r="AF48" s="79">
        <v>1.1000000000000001</v>
      </c>
      <c r="AG48" s="561"/>
      <c r="AH48" s="93">
        <v>49.9</v>
      </c>
      <c r="AI48" s="92">
        <v>38</v>
      </c>
      <c r="AJ48" s="91"/>
      <c r="AK48" s="93">
        <v>53.4</v>
      </c>
      <c r="AL48" s="92">
        <v>39</v>
      </c>
      <c r="AM48" s="91"/>
      <c r="AN48" s="90" t="s">
        <v>1727</v>
      </c>
      <c r="AO48" s="89" t="s">
        <v>1743</v>
      </c>
      <c r="AP48" s="79">
        <v>1.1882684426229508</v>
      </c>
      <c r="AQ48" s="91"/>
      <c r="AR48" s="90" t="s">
        <v>1770</v>
      </c>
      <c r="AS48" s="89" t="s">
        <v>1766</v>
      </c>
      <c r="AT48" s="79">
        <v>1.2031523642732049</v>
      </c>
    </row>
    <row r="49" spans="1:46">
      <c r="A49" s="87" t="s">
        <v>1694</v>
      </c>
      <c r="B49" s="73">
        <v>41.3</v>
      </c>
      <c r="C49" s="79">
        <v>47.2</v>
      </c>
      <c r="D49" s="73"/>
      <c r="E49" s="73" t="s">
        <v>212</v>
      </c>
      <c r="F49" s="80" t="s">
        <v>211</v>
      </c>
      <c r="G49" s="73"/>
      <c r="H49" s="73" t="s">
        <v>210</v>
      </c>
      <c r="I49" s="80" t="s">
        <v>209</v>
      </c>
      <c r="J49" s="86"/>
      <c r="K49" s="71" t="s">
        <v>208</v>
      </c>
      <c r="L49" s="80" t="s">
        <v>207</v>
      </c>
      <c r="M49" s="86"/>
      <c r="N49" s="71" t="s">
        <v>206</v>
      </c>
      <c r="O49" s="80" t="s">
        <v>205</v>
      </c>
      <c r="P49" s="86"/>
      <c r="Q49" s="71" t="s">
        <v>204</v>
      </c>
      <c r="R49" s="80" t="s">
        <v>203</v>
      </c>
      <c r="S49" s="86"/>
      <c r="T49" s="81">
        <v>44.3</v>
      </c>
      <c r="U49" s="81">
        <v>57.9</v>
      </c>
      <c r="V49" s="81"/>
      <c r="W49" s="81">
        <v>48</v>
      </c>
      <c r="X49" s="81">
        <v>59.9</v>
      </c>
      <c r="Y49" s="70"/>
      <c r="Z49" s="71" t="s">
        <v>248</v>
      </c>
      <c r="AA49" s="80" t="s">
        <v>1881</v>
      </c>
      <c r="AB49" s="79">
        <v>0.8</v>
      </c>
      <c r="AC49" s="70"/>
      <c r="AD49" s="71" t="s">
        <v>1894</v>
      </c>
      <c r="AE49" s="80" t="s">
        <v>1906</v>
      </c>
      <c r="AF49" s="79">
        <v>0.8</v>
      </c>
      <c r="AG49" s="561"/>
      <c r="AH49" s="81">
        <v>72.3</v>
      </c>
      <c r="AI49" s="79">
        <v>80.7</v>
      </c>
      <c r="AJ49" s="86"/>
      <c r="AK49" s="81">
        <v>75.900000000000006</v>
      </c>
      <c r="AL49" s="79">
        <v>82.4</v>
      </c>
      <c r="AM49" s="86"/>
      <c r="AN49" s="71" t="s">
        <v>1728</v>
      </c>
      <c r="AO49" s="80" t="s">
        <v>1744</v>
      </c>
      <c r="AP49" s="79">
        <v>0.8703383551494196</v>
      </c>
      <c r="AQ49" s="86"/>
      <c r="AR49" s="71" t="s">
        <v>1771</v>
      </c>
      <c r="AS49" s="80" t="s">
        <v>1767</v>
      </c>
      <c r="AT49" s="79">
        <v>0.87515122187273175</v>
      </c>
    </row>
    <row r="50" spans="1:46">
      <c r="A50" s="88" t="s">
        <v>233</v>
      </c>
      <c r="B50" s="70"/>
      <c r="C50" s="70"/>
      <c r="D50" s="70"/>
      <c r="E50" s="70"/>
      <c r="F50" s="70"/>
      <c r="G50" s="70"/>
      <c r="H50" s="70"/>
      <c r="I50" s="70"/>
      <c r="J50" s="70"/>
      <c r="K50" s="81"/>
      <c r="L50" s="70"/>
      <c r="M50" s="70"/>
      <c r="N50" s="81"/>
      <c r="O50" s="70"/>
      <c r="P50" s="70"/>
      <c r="Q50" s="71"/>
      <c r="R50" s="70"/>
      <c r="S50" s="70"/>
      <c r="T50" s="81"/>
      <c r="U50" s="81"/>
      <c r="V50" s="81"/>
      <c r="W50" s="81"/>
      <c r="X50" s="81"/>
      <c r="Y50" s="70"/>
      <c r="Z50" s="71"/>
      <c r="AA50" s="80"/>
      <c r="AB50" s="79"/>
      <c r="AC50" s="70"/>
      <c r="AD50" s="71"/>
      <c r="AE50" s="80"/>
      <c r="AF50" s="79"/>
      <c r="AG50" s="561"/>
      <c r="AH50" s="81"/>
      <c r="AI50" s="70"/>
      <c r="AJ50" s="70"/>
      <c r="AK50" s="81"/>
      <c r="AL50" s="70"/>
      <c r="AM50" s="70"/>
      <c r="AN50" s="71"/>
      <c r="AO50" s="70"/>
      <c r="AP50" s="79"/>
      <c r="AQ50" s="70"/>
      <c r="AR50" s="81"/>
      <c r="AS50" s="70"/>
      <c r="AT50" s="79"/>
    </row>
    <row r="51" spans="1:46">
      <c r="A51" s="87" t="s">
        <v>232</v>
      </c>
      <c r="B51" s="73" t="s">
        <v>231</v>
      </c>
      <c r="C51" s="80" t="s">
        <v>230</v>
      </c>
      <c r="D51" s="73"/>
      <c r="E51" s="73" t="s">
        <v>229</v>
      </c>
      <c r="F51" s="80" t="s">
        <v>228</v>
      </c>
      <c r="G51" s="73"/>
      <c r="H51" s="73" t="s">
        <v>227</v>
      </c>
      <c r="I51" s="80" t="s">
        <v>226</v>
      </c>
      <c r="J51" s="70"/>
      <c r="K51" s="71" t="s">
        <v>225</v>
      </c>
      <c r="L51" s="80" t="s">
        <v>224</v>
      </c>
      <c r="M51" s="70"/>
      <c r="N51" s="71" t="s">
        <v>223</v>
      </c>
      <c r="O51" s="80" t="s">
        <v>222</v>
      </c>
      <c r="P51" s="70"/>
      <c r="Q51" s="71" t="s">
        <v>221</v>
      </c>
      <c r="R51" s="80" t="s">
        <v>220</v>
      </c>
      <c r="S51" s="70"/>
      <c r="T51" s="81">
        <v>26.3</v>
      </c>
      <c r="U51" s="81">
        <v>39.200000000000003</v>
      </c>
      <c r="V51" s="81"/>
      <c r="W51" s="81">
        <v>28.2</v>
      </c>
      <c r="X51" s="81">
        <v>40.4</v>
      </c>
      <c r="Y51" s="86"/>
      <c r="Z51" s="71" t="s">
        <v>1867</v>
      </c>
      <c r="AA51" s="80" t="s">
        <v>1882</v>
      </c>
      <c r="AB51" s="79">
        <v>0.7</v>
      </c>
      <c r="AC51" s="86"/>
      <c r="AD51" s="71" t="s">
        <v>1877</v>
      </c>
      <c r="AE51" s="80" t="s">
        <v>307</v>
      </c>
      <c r="AF51" s="79">
        <v>0.7</v>
      </c>
      <c r="AG51" s="561"/>
      <c r="AH51" s="81">
        <v>18.2</v>
      </c>
      <c r="AI51" s="79">
        <v>37.4</v>
      </c>
      <c r="AJ51" s="70"/>
      <c r="AK51" s="81">
        <v>18.3</v>
      </c>
      <c r="AL51" s="79">
        <v>38</v>
      </c>
      <c r="AM51" s="70"/>
      <c r="AN51" s="71" t="s">
        <v>1729</v>
      </c>
      <c r="AO51" s="80" t="s">
        <v>1745</v>
      </c>
      <c r="AP51" s="79">
        <v>0.54354354354354351</v>
      </c>
      <c r="AQ51" s="70"/>
      <c r="AR51" s="71" t="s">
        <v>1772</v>
      </c>
      <c r="AS51" s="80" t="s">
        <v>1776</v>
      </c>
      <c r="AT51" s="79">
        <v>0.53726541554959784</v>
      </c>
    </row>
    <row r="52" spans="1:46">
      <c r="A52" s="87" t="s">
        <v>219</v>
      </c>
      <c r="B52" s="73">
        <v>23.7</v>
      </c>
      <c r="C52" s="79">
        <v>22.4</v>
      </c>
      <c r="D52" s="73"/>
      <c r="E52" s="73">
        <v>68.400000000000006</v>
      </c>
      <c r="F52" s="79">
        <v>66.599999999999994</v>
      </c>
      <c r="G52" s="73"/>
      <c r="H52" s="73">
        <v>65.400000000000006</v>
      </c>
      <c r="I52" s="79">
        <v>61.2</v>
      </c>
      <c r="J52" s="70"/>
      <c r="K52" s="71" t="s">
        <v>218</v>
      </c>
      <c r="L52" s="80" t="s">
        <v>217</v>
      </c>
      <c r="M52" s="70"/>
      <c r="N52" s="71" t="s">
        <v>216</v>
      </c>
      <c r="O52" s="80" t="s">
        <v>215</v>
      </c>
      <c r="P52" s="70"/>
      <c r="Q52" s="71" t="s">
        <v>214</v>
      </c>
      <c r="R52" s="80" t="s">
        <v>213</v>
      </c>
      <c r="S52" s="70"/>
      <c r="T52" s="81">
        <v>18</v>
      </c>
      <c r="U52" s="81">
        <v>18.600000000000001</v>
      </c>
      <c r="V52" s="81"/>
      <c r="W52" s="81">
        <v>19.7</v>
      </c>
      <c r="X52" s="81">
        <v>19.399999999999999</v>
      </c>
      <c r="Y52" s="70"/>
      <c r="Z52" s="71">
        <v>18.3</v>
      </c>
      <c r="AA52" s="70">
        <v>18.600000000000001</v>
      </c>
      <c r="AB52" s="79">
        <v>1</v>
      </c>
      <c r="AC52" s="70"/>
      <c r="AD52" s="71">
        <v>19.2</v>
      </c>
      <c r="AE52" s="70">
        <v>19.5</v>
      </c>
      <c r="AF52" s="79">
        <v>1</v>
      </c>
      <c r="AG52" s="561"/>
      <c r="AH52" s="81">
        <v>53.6</v>
      </c>
      <c r="AI52" s="79">
        <v>43.4</v>
      </c>
      <c r="AJ52" s="70"/>
      <c r="AK52" s="81">
        <v>57.1</v>
      </c>
      <c r="AL52" s="79">
        <v>44.4</v>
      </c>
      <c r="AM52" s="70"/>
      <c r="AN52" s="71" t="s">
        <v>1730</v>
      </c>
      <c r="AO52" s="80" t="s">
        <v>1746</v>
      </c>
      <c r="AP52" s="79">
        <v>1.1317392285134222</v>
      </c>
      <c r="AQ52" s="70"/>
      <c r="AR52" s="71" t="s">
        <v>1773</v>
      </c>
      <c r="AS52" s="80" t="s">
        <v>1777</v>
      </c>
      <c r="AT52" s="79">
        <v>1.1446846052051167</v>
      </c>
    </row>
    <row r="53" spans="1:46">
      <c r="A53" s="87" t="s">
        <v>1694</v>
      </c>
      <c r="B53" s="73">
        <v>41.3</v>
      </c>
      <c r="C53" s="79">
        <v>47.2</v>
      </c>
      <c r="D53" s="73"/>
      <c r="E53" s="73" t="s">
        <v>212</v>
      </c>
      <c r="F53" s="80" t="s">
        <v>211</v>
      </c>
      <c r="G53" s="73"/>
      <c r="H53" s="73" t="s">
        <v>210</v>
      </c>
      <c r="I53" s="80" t="s">
        <v>209</v>
      </c>
      <c r="J53" s="86"/>
      <c r="K53" s="71" t="s">
        <v>208</v>
      </c>
      <c r="L53" s="80" t="s">
        <v>207</v>
      </c>
      <c r="M53" s="86"/>
      <c r="N53" s="71" t="s">
        <v>206</v>
      </c>
      <c r="O53" s="80" t="s">
        <v>205</v>
      </c>
      <c r="P53" s="86"/>
      <c r="Q53" s="71" t="s">
        <v>204</v>
      </c>
      <c r="R53" s="80" t="s">
        <v>203</v>
      </c>
      <c r="S53" s="86"/>
      <c r="T53" s="81">
        <v>44.3</v>
      </c>
      <c r="U53" s="81">
        <v>57.9</v>
      </c>
      <c r="V53" s="81"/>
      <c r="W53" s="81">
        <v>48</v>
      </c>
      <c r="X53" s="81">
        <v>59.9</v>
      </c>
      <c r="Y53" s="70"/>
      <c r="Z53" s="71" t="s">
        <v>248</v>
      </c>
      <c r="AA53" s="80" t="s">
        <v>1881</v>
      </c>
      <c r="AB53" s="79">
        <v>0.8</v>
      </c>
      <c r="AC53" s="70"/>
      <c r="AD53" s="71" t="s">
        <v>1894</v>
      </c>
      <c r="AE53" s="80" t="s">
        <v>1906</v>
      </c>
      <c r="AF53" s="79">
        <v>0.8</v>
      </c>
      <c r="AG53" s="561"/>
      <c r="AH53" s="81">
        <v>72.3</v>
      </c>
      <c r="AI53" s="79">
        <v>80.7</v>
      </c>
      <c r="AJ53" s="86"/>
      <c r="AK53" s="81">
        <v>75.900000000000006</v>
      </c>
      <c r="AL53" s="79">
        <v>82.4</v>
      </c>
      <c r="AM53" s="86"/>
      <c r="AN53" s="71" t="s">
        <v>1728</v>
      </c>
      <c r="AO53" s="80" t="s">
        <v>1744</v>
      </c>
      <c r="AP53" s="79">
        <v>0.8703383551494196</v>
      </c>
      <c r="AQ53" s="86"/>
      <c r="AR53" s="71" t="s">
        <v>1771</v>
      </c>
      <c r="AS53" s="80" t="s">
        <v>1767</v>
      </c>
      <c r="AT53" s="79">
        <v>0.87515122187273175</v>
      </c>
    </row>
    <row r="54" spans="1:46">
      <c r="A54" s="85"/>
      <c r="B54" s="70"/>
      <c r="C54" s="70"/>
      <c r="D54" s="70"/>
      <c r="E54" s="70"/>
      <c r="F54" s="70"/>
      <c r="G54" s="70"/>
      <c r="H54" s="70"/>
      <c r="I54" s="70"/>
      <c r="J54" s="70"/>
      <c r="K54" s="81"/>
      <c r="L54" s="70"/>
      <c r="M54" s="70"/>
      <c r="N54" s="71"/>
      <c r="O54" s="84"/>
      <c r="P54" s="70"/>
      <c r="Q54" s="71"/>
      <c r="R54" s="84"/>
      <c r="S54" s="70"/>
      <c r="T54" s="81"/>
      <c r="U54" s="81"/>
      <c r="V54" s="81"/>
      <c r="W54" s="81"/>
      <c r="X54" s="81"/>
      <c r="AH54" s="81"/>
      <c r="AI54" s="70"/>
      <c r="AJ54" s="70"/>
      <c r="AK54" s="81"/>
      <c r="AL54" s="70"/>
      <c r="AM54" s="70"/>
      <c r="AN54" s="71"/>
      <c r="AO54" s="70"/>
      <c r="AP54" s="79"/>
      <c r="AQ54" s="70"/>
      <c r="AR54" s="71"/>
      <c r="AS54" s="70"/>
      <c r="AT54" s="79"/>
    </row>
    <row r="55" spans="1:46" s="364" customFormat="1">
      <c r="A55" s="556" t="s">
        <v>1908</v>
      </c>
      <c r="B55" s="70"/>
      <c r="C55" s="70"/>
      <c r="D55" s="70"/>
      <c r="E55" s="70"/>
      <c r="F55" s="70"/>
      <c r="G55" s="70"/>
      <c r="H55" s="70"/>
      <c r="I55" s="70"/>
      <c r="J55" s="70"/>
      <c r="K55" s="81"/>
      <c r="L55" s="70"/>
      <c r="M55" s="70"/>
      <c r="N55" s="71"/>
      <c r="O55" s="84"/>
      <c r="P55" s="70"/>
      <c r="Q55" s="71"/>
      <c r="R55" s="84"/>
      <c r="S55" s="70"/>
      <c r="T55" s="81">
        <v>28</v>
      </c>
      <c r="U55" s="81">
        <v>22.8</v>
      </c>
      <c r="V55" s="81"/>
      <c r="W55" s="81">
        <v>27.9</v>
      </c>
      <c r="X55" s="81">
        <v>22.5</v>
      </c>
      <c r="Y55" s="71"/>
      <c r="Z55" s="71" t="s">
        <v>1868</v>
      </c>
      <c r="AA55" s="71" t="s">
        <v>1883</v>
      </c>
      <c r="AB55" s="71">
        <v>1.1000000000000001</v>
      </c>
      <c r="AC55" s="71"/>
      <c r="AD55" s="71" t="s">
        <v>1895</v>
      </c>
      <c r="AE55" s="71" t="s">
        <v>1907</v>
      </c>
      <c r="AF55" s="71">
        <v>1.2</v>
      </c>
      <c r="AG55" s="73"/>
      <c r="AH55" s="81"/>
      <c r="AI55" s="70"/>
      <c r="AJ55" s="70"/>
      <c r="AK55" s="81"/>
      <c r="AL55" s="70"/>
      <c r="AM55" s="70"/>
      <c r="AN55" s="71"/>
      <c r="AO55" s="70"/>
      <c r="AP55" s="79"/>
      <c r="AQ55" s="70"/>
      <c r="AR55" s="71"/>
      <c r="AS55" s="70"/>
      <c r="AT55" s="79"/>
    </row>
    <row r="56" spans="1:46">
      <c r="A56" s="82" t="s">
        <v>202</v>
      </c>
      <c r="B56" s="73" t="s">
        <v>197</v>
      </c>
      <c r="C56" s="83" t="s">
        <v>201</v>
      </c>
      <c r="D56" s="73"/>
      <c r="E56" s="73" t="s">
        <v>200</v>
      </c>
      <c r="F56" s="80" t="s">
        <v>199</v>
      </c>
      <c r="G56" s="73"/>
      <c r="H56" s="73" t="s">
        <v>198</v>
      </c>
      <c r="I56" s="80" t="s">
        <v>197</v>
      </c>
      <c r="J56" s="70"/>
      <c r="K56" s="71" t="s">
        <v>196</v>
      </c>
      <c r="L56" s="80" t="s">
        <v>191</v>
      </c>
      <c r="M56" s="70"/>
      <c r="N56" s="71" t="s">
        <v>195</v>
      </c>
      <c r="O56" s="80" t="s">
        <v>194</v>
      </c>
      <c r="P56" s="70"/>
      <c r="Q56" s="71" t="s">
        <v>193</v>
      </c>
      <c r="R56" s="80" t="s">
        <v>192</v>
      </c>
      <c r="S56" s="70"/>
      <c r="T56" s="81">
        <v>12.8</v>
      </c>
      <c r="U56" s="81">
        <v>7.2</v>
      </c>
      <c r="V56" s="81"/>
      <c r="W56" s="81">
        <v>13.7</v>
      </c>
      <c r="X56" s="81">
        <v>7.4</v>
      </c>
      <c r="Y56" s="71"/>
      <c r="Z56" s="71" t="s">
        <v>1869</v>
      </c>
      <c r="AA56" s="71" t="s">
        <v>191</v>
      </c>
      <c r="AB56" s="71">
        <v>2.2000000000000002</v>
      </c>
      <c r="AC56" s="71"/>
      <c r="AD56" s="71" t="s">
        <v>1896</v>
      </c>
      <c r="AE56" s="71" t="s">
        <v>190</v>
      </c>
      <c r="AF56" s="71">
        <v>2.2000000000000002</v>
      </c>
      <c r="AG56" s="73"/>
      <c r="AH56" s="81">
        <v>12.8</v>
      </c>
      <c r="AI56" s="79">
        <v>7.2</v>
      </c>
      <c r="AJ56" s="70"/>
      <c r="AK56" s="81">
        <v>13.7</v>
      </c>
      <c r="AL56" s="79">
        <v>7.4</v>
      </c>
      <c r="AM56" s="70"/>
      <c r="AN56" s="71" t="s">
        <v>1731</v>
      </c>
      <c r="AO56" s="80" t="s">
        <v>1747</v>
      </c>
      <c r="AP56" s="79">
        <v>2.1678420310296191</v>
      </c>
      <c r="AQ56" s="70"/>
      <c r="AR56" s="71" t="s">
        <v>1774</v>
      </c>
      <c r="AS56" s="80" t="s">
        <v>1778</v>
      </c>
      <c r="AT56" s="79">
        <v>2.1689373297002725</v>
      </c>
    </row>
    <row r="57" spans="1:46">
      <c r="A57" s="82" t="s">
        <v>189</v>
      </c>
      <c r="B57" s="73">
        <v>52</v>
      </c>
      <c r="C57" s="79">
        <v>49.6</v>
      </c>
      <c r="D57" s="73"/>
      <c r="E57" s="73">
        <v>8.5</v>
      </c>
      <c r="F57" s="79">
        <v>7.5</v>
      </c>
      <c r="G57" s="73"/>
      <c r="H57" s="73">
        <v>9.5</v>
      </c>
      <c r="I57" s="79">
        <v>8</v>
      </c>
      <c r="J57" s="70"/>
      <c r="K57" s="71" t="s">
        <v>188</v>
      </c>
      <c r="L57" s="80" t="s">
        <v>187</v>
      </c>
      <c r="M57" s="70"/>
      <c r="N57" s="81">
        <v>6.6</v>
      </c>
      <c r="O57" s="79">
        <v>7.8</v>
      </c>
      <c r="P57" s="70"/>
      <c r="Q57" s="71" t="s">
        <v>186</v>
      </c>
      <c r="R57" s="80" t="s">
        <v>185</v>
      </c>
      <c r="S57" s="70"/>
      <c r="T57" s="81">
        <v>13.6</v>
      </c>
      <c r="U57" s="81">
        <v>10.9</v>
      </c>
      <c r="V57" s="81"/>
      <c r="W57" s="81">
        <v>9</v>
      </c>
      <c r="X57" s="81">
        <v>9</v>
      </c>
      <c r="Y57" s="71"/>
      <c r="Z57" s="71" t="s">
        <v>184</v>
      </c>
      <c r="AA57" s="71" t="s">
        <v>1884</v>
      </c>
      <c r="AB57" s="71">
        <v>1.2</v>
      </c>
      <c r="AC57" s="71"/>
      <c r="AD57" s="71">
        <v>10.199999999999999</v>
      </c>
      <c r="AE57" s="71">
        <v>8.9</v>
      </c>
      <c r="AF57" s="71">
        <v>1.1000000000000001</v>
      </c>
      <c r="AG57" s="73"/>
      <c r="AH57" s="81">
        <v>13.6</v>
      </c>
      <c r="AI57" s="79">
        <v>10.9</v>
      </c>
      <c r="AJ57" s="70"/>
      <c r="AK57" s="81">
        <v>9</v>
      </c>
      <c r="AL57" s="79">
        <v>9</v>
      </c>
      <c r="AM57" s="70"/>
      <c r="AN57" s="71" t="s">
        <v>1732</v>
      </c>
      <c r="AO57" s="80" t="s">
        <v>1748</v>
      </c>
      <c r="AP57" s="79">
        <v>1.1590073529411764</v>
      </c>
      <c r="AQ57" s="70"/>
      <c r="AR57" s="71" t="s">
        <v>1775</v>
      </c>
      <c r="AS57" s="80" t="s">
        <v>1779</v>
      </c>
      <c r="AT57" s="79">
        <v>1.1399776035834266</v>
      </c>
    </row>
    <row r="58" spans="1:46">
      <c r="A58" s="78" t="s">
        <v>1696</v>
      </c>
      <c r="B58" s="76">
        <v>100</v>
      </c>
      <c r="C58" s="76">
        <v>100</v>
      </c>
      <c r="D58" s="76"/>
      <c r="E58" s="76">
        <v>100</v>
      </c>
      <c r="F58" s="76">
        <v>100</v>
      </c>
      <c r="G58" s="76">
        <v>100</v>
      </c>
      <c r="H58" s="76">
        <v>100</v>
      </c>
      <c r="I58" s="76">
        <v>100</v>
      </c>
      <c r="J58" s="77"/>
      <c r="K58" s="76">
        <v>100</v>
      </c>
      <c r="L58" s="76">
        <v>100</v>
      </c>
      <c r="M58" s="76"/>
      <c r="N58" s="76">
        <v>100</v>
      </c>
      <c r="O58" s="76">
        <v>100</v>
      </c>
      <c r="P58" s="76"/>
      <c r="Q58" s="76">
        <v>100</v>
      </c>
      <c r="R58" s="76">
        <v>100</v>
      </c>
      <c r="S58" s="77"/>
      <c r="T58" s="557">
        <v>100</v>
      </c>
      <c r="U58" s="557">
        <v>100</v>
      </c>
      <c r="V58" s="557"/>
      <c r="W58" s="557">
        <v>100</v>
      </c>
      <c r="X58" s="557">
        <v>100</v>
      </c>
      <c r="Y58" s="558"/>
      <c r="Z58" s="558">
        <v>100</v>
      </c>
      <c r="AA58" s="558">
        <v>100</v>
      </c>
      <c r="AB58" s="558" t="s">
        <v>364</v>
      </c>
      <c r="AC58" s="558"/>
      <c r="AD58" s="558">
        <v>100</v>
      </c>
      <c r="AE58" s="558">
        <v>100</v>
      </c>
      <c r="AF58" s="558" t="s">
        <v>364</v>
      </c>
      <c r="AG58" s="558"/>
      <c r="AH58" s="76">
        <v>100</v>
      </c>
      <c r="AI58" s="76">
        <v>100</v>
      </c>
      <c r="AJ58" s="76"/>
      <c r="AK58" s="76">
        <v>100</v>
      </c>
      <c r="AL58" s="76">
        <v>100</v>
      </c>
      <c r="AM58" s="76"/>
      <c r="AN58" s="75" t="s">
        <v>6</v>
      </c>
      <c r="AO58" s="75" t="s">
        <v>6</v>
      </c>
      <c r="AP58" s="75" t="s">
        <v>6</v>
      </c>
      <c r="AQ58" s="76"/>
      <c r="AR58" s="75" t="s">
        <v>6</v>
      </c>
      <c r="AS58" s="75" t="s">
        <v>6</v>
      </c>
      <c r="AT58" s="75" t="s">
        <v>6</v>
      </c>
    </row>
    <row r="59" spans="1:46">
      <c r="B59" s="73"/>
      <c r="C59" s="73"/>
      <c r="D59" s="73"/>
      <c r="E59" s="73"/>
      <c r="F59" s="73"/>
      <c r="G59" s="73"/>
      <c r="H59" s="73"/>
      <c r="I59" s="73"/>
      <c r="J59" s="70"/>
      <c r="K59" s="70"/>
      <c r="L59" s="70"/>
      <c r="M59" s="70"/>
      <c r="N59" s="70"/>
      <c r="O59" s="70"/>
      <c r="P59" s="70"/>
      <c r="Q59" s="70"/>
      <c r="R59" s="70"/>
      <c r="S59" s="70"/>
      <c r="AH59" s="70"/>
      <c r="AI59" s="70"/>
      <c r="AJ59" s="70"/>
      <c r="AK59" s="70"/>
      <c r="AL59" s="70"/>
      <c r="AM59" s="70"/>
      <c r="AN59" s="70"/>
      <c r="AO59" s="70"/>
      <c r="AP59" s="70"/>
      <c r="AQ59" s="70"/>
      <c r="AR59" s="70"/>
      <c r="AS59" s="70"/>
      <c r="AT59" s="70"/>
    </row>
    <row r="60" spans="1:46">
      <c r="A60" s="494" t="s">
        <v>182</v>
      </c>
      <c r="B60" s="71"/>
      <c r="C60" s="71"/>
      <c r="D60" s="71"/>
      <c r="E60" s="71"/>
      <c r="F60" s="71"/>
      <c r="G60" s="71"/>
      <c r="H60" s="71"/>
      <c r="I60" s="71"/>
      <c r="J60" s="70"/>
      <c r="K60" s="70"/>
      <c r="L60" s="70"/>
      <c r="M60" s="70"/>
      <c r="N60" s="70"/>
      <c r="O60" s="70"/>
      <c r="P60" s="70"/>
      <c r="Q60" s="70"/>
      <c r="R60" s="70"/>
      <c r="S60" s="70"/>
      <c r="AH60" s="70"/>
      <c r="AI60" s="70"/>
      <c r="AJ60" s="70"/>
      <c r="AK60" s="70"/>
      <c r="AL60" s="70"/>
      <c r="AM60" s="70"/>
      <c r="AN60" s="70"/>
      <c r="AO60" s="70"/>
      <c r="AP60" s="70"/>
      <c r="AQ60" s="70"/>
      <c r="AR60" s="70"/>
      <c r="AS60" s="70"/>
      <c r="AT60" s="70"/>
    </row>
    <row r="61" spans="1:46">
      <c r="A61" s="495" t="s">
        <v>181</v>
      </c>
      <c r="B61" s="71"/>
      <c r="C61" s="71"/>
      <c r="D61" s="71"/>
      <c r="E61" s="71"/>
      <c r="F61" s="71"/>
      <c r="G61" s="71"/>
      <c r="H61" s="71"/>
      <c r="I61" s="71"/>
      <c r="J61" s="70"/>
      <c r="K61" s="70"/>
      <c r="L61" s="70"/>
      <c r="M61" s="70"/>
      <c r="N61" s="70"/>
      <c r="O61" s="70"/>
      <c r="P61" s="70"/>
      <c r="Q61" s="70"/>
      <c r="R61" s="70"/>
      <c r="S61" s="70"/>
      <c r="AH61" s="70"/>
      <c r="AI61" s="70"/>
      <c r="AJ61" s="70"/>
      <c r="AK61" s="70"/>
      <c r="AL61" s="70"/>
      <c r="AM61" s="70"/>
      <c r="AN61" s="70"/>
      <c r="AO61" s="70"/>
      <c r="AP61" s="70"/>
      <c r="AQ61" s="70"/>
      <c r="AR61" s="70"/>
      <c r="AS61" s="70"/>
      <c r="AT61" s="70"/>
    </row>
    <row r="62" spans="1:46">
      <c r="A62" s="496" t="s">
        <v>180</v>
      </c>
      <c r="B62" s="71"/>
      <c r="C62" s="71"/>
      <c r="D62" s="71"/>
      <c r="E62" s="71"/>
      <c r="F62" s="71"/>
      <c r="G62" s="71"/>
      <c r="H62" s="71"/>
      <c r="I62" s="71"/>
      <c r="J62" s="70"/>
      <c r="K62" s="70"/>
      <c r="L62" s="70"/>
      <c r="M62" s="70"/>
      <c r="N62" s="70"/>
      <c r="O62" s="70"/>
      <c r="P62" s="70"/>
      <c r="Q62" s="70"/>
      <c r="R62" s="70"/>
      <c r="S62" s="70"/>
      <c r="T62" s="70"/>
      <c r="U62" s="70"/>
      <c r="V62" s="70"/>
      <c r="W62" s="70"/>
      <c r="X62" s="70"/>
      <c r="Y62" s="70"/>
      <c r="Z62" s="70"/>
      <c r="AA62" s="70"/>
      <c r="AB62" s="70"/>
      <c r="AC62" s="70"/>
      <c r="AD62" s="70"/>
      <c r="AE62" s="70"/>
      <c r="AF62" s="70"/>
      <c r="AG62" s="560"/>
      <c r="AH62" s="70"/>
      <c r="AI62" s="70"/>
      <c r="AJ62" s="70"/>
      <c r="AK62" s="70"/>
      <c r="AL62" s="70"/>
      <c r="AM62" s="70"/>
      <c r="AN62" s="70"/>
      <c r="AO62" s="70"/>
      <c r="AP62" s="70"/>
      <c r="AQ62" s="70"/>
      <c r="AR62" s="70"/>
      <c r="AS62" s="70"/>
      <c r="AT62" s="70"/>
    </row>
    <row r="63" spans="1:46">
      <c r="A63" s="494" t="s">
        <v>179</v>
      </c>
      <c r="B63" s="71"/>
      <c r="C63" s="71"/>
      <c r="D63" s="71"/>
      <c r="E63" s="71"/>
      <c r="F63" s="71"/>
      <c r="G63" s="71"/>
      <c r="H63" s="71"/>
      <c r="I63" s="71"/>
      <c r="J63" s="70"/>
      <c r="K63" s="70"/>
      <c r="L63" s="70"/>
      <c r="M63" s="70"/>
      <c r="N63" s="70"/>
      <c r="O63" s="70"/>
      <c r="P63" s="70"/>
      <c r="Q63" s="70"/>
      <c r="R63" s="70"/>
      <c r="S63" s="70"/>
      <c r="T63" s="70"/>
      <c r="U63" s="70"/>
      <c r="V63" s="70"/>
      <c r="W63" s="70"/>
      <c r="X63" s="70"/>
      <c r="Y63" s="70"/>
      <c r="Z63" s="70"/>
      <c r="AA63" s="70"/>
      <c r="AB63" s="70"/>
      <c r="AC63" s="70"/>
      <c r="AD63" s="70"/>
      <c r="AE63" s="70"/>
      <c r="AF63" s="70"/>
      <c r="AG63" s="560"/>
      <c r="AH63" s="70"/>
      <c r="AI63" s="70"/>
      <c r="AJ63" s="70"/>
      <c r="AK63" s="70"/>
      <c r="AL63" s="70"/>
      <c r="AM63" s="70"/>
      <c r="AN63" s="70"/>
      <c r="AO63" s="70"/>
      <c r="AP63" s="70"/>
      <c r="AQ63" s="70"/>
      <c r="AR63" s="70"/>
      <c r="AS63" s="70"/>
      <c r="AT63" s="70"/>
    </row>
    <row r="64" spans="1:46">
      <c r="A64" s="495" t="s">
        <v>178</v>
      </c>
      <c r="B64" s="71"/>
      <c r="C64" s="71"/>
      <c r="D64" s="71"/>
      <c r="E64" s="71"/>
      <c r="F64" s="71"/>
      <c r="G64" s="71"/>
      <c r="H64" s="71"/>
      <c r="I64" s="71"/>
      <c r="J64" s="70"/>
      <c r="K64" s="70"/>
      <c r="L64" s="70"/>
      <c r="M64" s="70"/>
      <c r="N64" s="70"/>
      <c r="O64" s="70"/>
      <c r="P64" s="70"/>
      <c r="Q64" s="70"/>
      <c r="R64" s="70"/>
      <c r="S64" s="70"/>
      <c r="T64" s="70"/>
      <c r="U64" s="70"/>
      <c r="V64" s="70"/>
      <c r="W64" s="70"/>
      <c r="X64" s="70"/>
      <c r="Y64" s="70"/>
      <c r="Z64" s="70"/>
      <c r="AA64" s="70"/>
      <c r="AB64" s="70"/>
      <c r="AC64" s="70"/>
      <c r="AD64" s="70"/>
      <c r="AE64" s="70"/>
      <c r="AF64" s="70"/>
      <c r="AG64" s="560"/>
      <c r="AH64" s="70"/>
      <c r="AI64" s="70"/>
      <c r="AJ64" s="70"/>
      <c r="AK64" s="70"/>
      <c r="AL64" s="70"/>
      <c r="AM64" s="70"/>
      <c r="AN64" s="70"/>
      <c r="AO64" s="70"/>
      <c r="AP64" s="70"/>
      <c r="AQ64" s="70"/>
      <c r="AR64" s="70"/>
      <c r="AS64" s="70"/>
      <c r="AT64" s="70"/>
    </row>
    <row r="65" spans="1:46">
      <c r="A65" s="495" t="s">
        <v>177</v>
      </c>
      <c r="B65" s="71"/>
      <c r="C65" s="71"/>
      <c r="D65" s="71"/>
      <c r="E65" s="71"/>
      <c r="F65" s="71"/>
      <c r="G65" s="71"/>
      <c r="H65" s="71"/>
      <c r="I65" s="71"/>
      <c r="J65" s="70"/>
      <c r="K65" s="70"/>
      <c r="L65" s="70"/>
      <c r="M65" s="70"/>
      <c r="N65" s="70"/>
      <c r="O65" s="70"/>
      <c r="P65" s="70"/>
      <c r="Q65" s="70"/>
      <c r="R65" s="70"/>
      <c r="S65" s="70"/>
      <c r="T65" s="70"/>
      <c r="U65" s="70"/>
      <c r="V65" s="70"/>
      <c r="W65" s="70"/>
      <c r="X65" s="70"/>
      <c r="Y65" s="70"/>
      <c r="Z65" s="70"/>
      <c r="AA65" s="70"/>
      <c r="AB65" s="70"/>
      <c r="AC65" s="70"/>
      <c r="AD65" s="70"/>
      <c r="AE65" s="70"/>
      <c r="AF65" s="70"/>
      <c r="AG65" s="560"/>
      <c r="AH65" s="70"/>
      <c r="AI65" s="70"/>
      <c r="AJ65" s="70"/>
      <c r="AK65" s="70"/>
      <c r="AL65" s="70"/>
      <c r="AM65" s="70"/>
      <c r="AN65" s="70"/>
      <c r="AO65" s="70"/>
      <c r="AP65" s="70"/>
      <c r="AQ65" s="70"/>
      <c r="AR65" s="70"/>
      <c r="AS65" s="70"/>
      <c r="AT65" s="70"/>
    </row>
    <row r="66" spans="1:46">
      <c r="B66" s="71"/>
      <c r="C66" s="71"/>
      <c r="D66" s="71"/>
      <c r="E66" s="71"/>
      <c r="F66" s="71"/>
      <c r="G66" s="71"/>
      <c r="H66" s="71"/>
      <c r="I66" s="71"/>
      <c r="J66" s="70"/>
      <c r="K66" s="70"/>
      <c r="L66" s="70"/>
      <c r="M66" s="70"/>
      <c r="N66" s="70"/>
      <c r="O66" s="70"/>
      <c r="P66" s="70"/>
      <c r="Q66" s="70"/>
      <c r="R66" s="70"/>
      <c r="S66" s="70"/>
      <c r="T66" s="70"/>
      <c r="U66" s="70"/>
      <c r="V66" s="70"/>
      <c r="W66" s="70"/>
      <c r="X66" s="70"/>
      <c r="Y66" s="70"/>
      <c r="Z66" s="70"/>
      <c r="AA66" s="70"/>
      <c r="AB66" s="70"/>
      <c r="AC66" s="70"/>
      <c r="AD66" s="70"/>
      <c r="AE66" s="70"/>
      <c r="AF66" s="70"/>
      <c r="AG66" s="560"/>
      <c r="AH66" s="70"/>
      <c r="AI66" s="70"/>
      <c r="AJ66" s="70"/>
      <c r="AK66" s="70"/>
      <c r="AL66" s="70"/>
      <c r="AM66" s="70"/>
      <c r="AN66" s="70"/>
      <c r="AO66" s="70"/>
      <c r="AP66" s="70"/>
      <c r="AQ66" s="70"/>
      <c r="AR66" s="70"/>
      <c r="AS66" s="70"/>
      <c r="AT66" s="70"/>
    </row>
    <row r="67" spans="1:46">
      <c r="A67" s="74" t="s">
        <v>183</v>
      </c>
      <c r="B67" s="71"/>
      <c r="C67" s="71"/>
      <c r="D67" s="71"/>
      <c r="E67" s="71"/>
      <c r="F67" s="71"/>
      <c r="G67" s="71"/>
      <c r="H67" s="71"/>
      <c r="I67" s="71"/>
      <c r="J67" s="70"/>
      <c r="K67" s="70"/>
      <c r="L67" s="70"/>
      <c r="M67" s="70"/>
      <c r="N67" s="70"/>
      <c r="O67" s="70"/>
      <c r="P67" s="70"/>
      <c r="Q67" s="70"/>
      <c r="R67" s="70"/>
      <c r="S67" s="70"/>
      <c r="T67" s="70"/>
      <c r="U67" s="70"/>
      <c r="V67" s="70"/>
      <c r="W67" s="70"/>
      <c r="X67" s="70"/>
      <c r="Y67" s="70"/>
      <c r="Z67" s="70"/>
      <c r="AA67" s="70"/>
      <c r="AB67" s="70"/>
      <c r="AC67" s="70"/>
      <c r="AD67" s="70"/>
      <c r="AE67" s="70"/>
      <c r="AF67" s="70"/>
      <c r="AG67" s="560"/>
      <c r="AH67" s="70"/>
      <c r="AI67" s="70"/>
      <c r="AJ67" s="70"/>
      <c r="AK67" s="70"/>
      <c r="AL67" s="70"/>
      <c r="AM67" s="70"/>
      <c r="AN67" s="70"/>
      <c r="AO67" s="70"/>
      <c r="AP67" s="70"/>
      <c r="AQ67" s="70"/>
      <c r="AR67" s="70"/>
      <c r="AS67" s="70"/>
      <c r="AT67" s="70"/>
    </row>
    <row r="68" spans="1:46">
      <c r="B68" s="71"/>
      <c r="C68" s="71"/>
      <c r="D68" s="71"/>
      <c r="E68" s="71"/>
      <c r="F68" s="71"/>
      <c r="G68" s="71"/>
      <c r="H68" s="71"/>
      <c r="I68" s="71"/>
      <c r="J68" s="70"/>
      <c r="K68" s="70"/>
      <c r="L68" s="70"/>
      <c r="M68" s="70"/>
      <c r="N68" s="70"/>
      <c r="O68" s="70"/>
      <c r="P68" s="70"/>
      <c r="Q68" s="70"/>
      <c r="R68" s="70"/>
      <c r="S68" s="70"/>
      <c r="T68" s="70"/>
      <c r="U68" s="70"/>
      <c r="V68" s="70"/>
      <c r="W68" s="70"/>
      <c r="X68" s="70"/>
      <c r="Y68" s="70"/>
      <c r="Z68" s="70"/>
      <c r="AA68" s="70"/>
      <c r="AB68" s="70"/>
      <c r="AC68" s="70"/>
      <c r="AD68" s="70"/>
      <c r="AE68" s="70"/>
      <c r="AF68" s="70"/>
      <c r="AG68" s="560"/>
      <c r="AH68" s="70"/>
      <c r="AI68" s="70"/>
      <c r="AJ68" s="70"/>
      <c r="AK68" s="70"/>
      <c r="AL68" s="70"/>
      <c r="AM68" s="70"/>
      <c r="AN68" s="70"/>
      <c r="AO68" s="70"/>
      <c r="AP68" s="70"/>
      <c r="AQ68" s="70"/>
      <c r="AR68" s="70"/>
      <c r="AS68" s="70"/>
      <c r="AT68" s="70"/>
    </row>
  </sheetData>
  <mergeCells count="22">
    <mergeCell ref="A6:AT6"/>
    <mergeCell ref="A1:AT1"/>
    <mergeCell ref="T2:AF2"/>
    <mergeCell ref="AH2:AT2"/>
    <mergeCell ref="AH3:AL3"/>
    <mergeCell ref="AN3:AT3"/>
    <mergeCell ref="AH4:AI4"/>
    <mergeCell ref="AK4:AL4"/>
    <mergeCell ref="AN4:AP4"/>
    <mergeCell ref="AR4:AT4"/>
    <mergeCell ref="AD4:AF4"/>
    <mergeCell ref="T3:X3"/>
    <mergeCell ref="Z3:AF3"/>
    <mergeCell ref="B4:C4"/>
    <mergeCell ref="E4:F4"/>
    <mergeCell ref="H4:I4"/>
    <mergeCell ref="Z4:AB4"/>
    <mergeCell ref="K4:L4"/>
    <mergeCell ref="N4:O4"/>
    <mergeCell ref="Q4:R4"/>
    <mergeCell ref="T4:U4"/>
    <mergeCell ref="W4:X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workbookViewId="0">
      <selection sqref="A1:AF1"/>
    </sheetView>
  </sheetViews>
  <sheetFormatPr defaultRowHeight="15"/>
  <cols>
    <col min="1" max="1" width="81.140625" style="264" customWidth="1"/>
    <col min="2" max="16384" width="9.140625" style="264"/>
  </cols>
  <sheetData>
    <row r="1" spans="1:36">
      <c r="A1" s="617" t="s">
        <v>1604</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499"/>
      <c r="AH1" s="499"/>
      <c r="AI1" s="499"/>
      <c r="AJ1" s="499"/>
    </row>
    <row r="2" spans="1:36" ht="12.75" customHeight="1">
      <c r="A2" s="281"/>
      <c r="B2" s="282"/>
      <c r="C2" s="282"/>
      <c r="D2" s="282"/>
      <c r="E2" s="282"/>
      <c r="F2" s="282"/>
      <c r="G2" s="282"/>
      <c r="H2" s="282"/>
      <c r="I2" s="282"/>
      <c r="J2" s="282"/>
      <c r="K2" s="282"/>
      <c r="L2" s="282"/>
      <c r="M2" s="282"/>
      <c r="N2" s="282"/>
      <c r="O2" s="282"/>
      <c r="P2" s="282"/>
      <c r="Q2" s="282"/>
      <c r="R2" s="283"/>
      <c r="S2" s="283"/>
      <c r="T2" s="283"/>
      <c r="U2" s="283"/>
      <c r="V2" s="282"/>
      <c r="W2" s="282"/>
      <c r="X2" s="282"/>
      <c r="Y2" s="282"/>
      <c r="Z2" s="282"/>
      <c r="AA2" s="282"/>
      <c r="AB2" s="282"/>
      <c r="AC2" s="282"/>
      <c r="AD2" s="282"/>
      <c r="AE2" s="282"/>
      <c r="AF2" s="282"/>
      <c r="AG2" s="282"/>
      <c r="AH2" s="282"/>
      <c r="AI2" s="282"/>
      <c r="AJ2" s="282"/>
    </row>
    <row r="3" spans="1:36" s="31" customFormat="1" ht="12.6" customHeight="1">
      <c r="A3" s="284"/>
      <c r="B3" s="619" t="s">
        <v>391</v>
      </c>
      <c r="C3" s="619"/>
      <c r="D3" s="619"/>
      <c r="E3" s="285"/>
      <c r="F3" s="619" t="s">
        <v>1051</v>
      </c>
      <c r="G3" s="619"/>
      <c r="H3" s="619"/>
      <c r="I3" s="285"/>
      <c r="J3" s="619" t="s">
        <v>389</v>
      </c>
      <c r="K3" s="619"/>
      <c r="L3" s="619"/>
      <c r="M3" s="285"/>
      <c r="N3" s="619" t="s">
        <v>387</v>
      </c>
      <c r="O3" s="619"/>
      <c r="P3" s="619"/>
      <c r="Q3" s="285"/>
      <c r="R3" s="619" t="s">
        <v>388</v>
      </c>
      <c r="S3" s="619"/>
      <c r="T3" s="619"/>
      <c r="U3" s="285"/>
      <c r="V3" s="619" t="s">
        <v>1052</v>
      </c>
      <c r="W3" s="619"/>
      <c r="X3" s="619"/>
      <c r="Y3" s="285"/>
      <c r="Z3" s="619" t="s">
        <v>384</v>
      </c>
      <c r="AA3" s="619"/>
      <c r="AB3" s="619"/>
      <c r="AC3" s="285"/>
      <c r="AD3" s="619" t="s">
        <v>385</v>
      </c>
      <c r="AE3" s="619"/>
      <c r="AF3" s="619"/>
      <c r="AG3" s="285"/>
      <c r="AH3" s="619" t="s">
        <v>109</v>
      </c>
      <c r="AI3" s="619"/>
      <c r="AJ3" s="619"/>
    </row>
    <row r="4" spans="1:36" s="288" customFormat="1" ht="12.6" customHeight="1">
      <c r="A4" s="286"/>
      <c r="B4" s="287" t="s">
        <v>29</v>
      </c>
      <c r="C4" s="287" t="s">
        <v>28</v>
      </c>
      <c r="D4" s="287" t="s">
        <v>27</v>
      </c>
      <c r="E4" s="287"/>
      <c r="F4" s="287" t="s">
        <v>29</v>
      </c>
      <c r="G4" s="287" t="s">
        <v>28</v>
      </c>
      <c r="H4" s="287" t="s">
        <v>27</v>
      </c>
      <c r="I4" s="287"/>
      <c r="J4" s="287" t="s">
        <v>29</v>
      </c>
      <c r="K4" s="287" t="s">
        <v>28</v>
      </c>
      <c r="L4" s="287" t="s">
        <v>27</v>
      </c>
      <c r="M4" s="287"/>
      <c r="N4" s="287" t="s">
        <v>29</v>
      </c>
      <c r="O4" s="287" t="s">
        <v>28</v>
      </c>
      <c r="P4" s="287" t="s">
        <v>27</v>
      </c>
      <c r="Q4" s="287"/>
      <c r="R4" s="287" t="s">
        <v>29</v>
      </c>
      <c r="S4" s="287" t="s">
        <v>28</v>
      </c>
      <c r="T4" s="287" t="s">
        <v>27</v>
      </c>
      <c r="U4" s="287"/>
      <c r="V4" s="287" t="s">
        <v>29</v>
      </c>
      <c r="W4" s="287" t="s">
        <v>28</v>
      </c>
      <c r="X4" s="287" t="s">
        <v>27</v>
      </c>
      <c r="Y4" s="287"/>
      <c r="Z4" s="287" t="s">
        <v>29</v>
      </c>
      <c r="AA4" s="287" t="s">
        <v>28</v>
      </c>
      <c r="AB4" s="287" t="s">
        <v>27</v>
      </c>
      <c r="AC4" s="287"/>
      <c r="AD4" s="287" t="s">
        <v>29</v>
      </c>
      <c r="AE4" s="287" t="s">
        <v>28</v>
      </c>
      <c r="AF4" s="287" t="s">
        <v>27</v>
      </c>
      <c r="AG4" s="287"/>
      <c r="AH4" s="287" t="s">
        <v>29</v>
      </c>
      <c r="AI4" s="287" t="s">
        <v>28</v>
      </c>
      <c r="AJ4" s="287" t="s">
        <v>27</v>
      </c>
    </row>
    <row r="5" spans="1:36" ht="12.6" customHeight="1">
      <c r="A5" s="618" t="s">
        <v>166</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row>
    <row r="6" spans="1:36" ht="12.6" customHeight="1">
      <c r="A6" s="289">
        <v>2002</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row>
    <row r="7" spans="1:36" s="306" customFormat="1" ht="12.6" customHeight="1">
      <c r="A7" s="291" t="s">
        <v>147</v>
      </c>
      <c r="B7" s="292">
        <v>48.3</v>
      </c>
      <c r="C7" s="292">
        <v>27.6</v>
      </c>
      <c r="D7" s="292">
        <v>37.6</v>
      </c>
      <c r="E7" s="292"/>
      <c r="F7" s="292">
        <v>46.7</v>
      </c>
      <c r="G7" s="292">
        <v>25.9</v>
      </c>
      <c r="H7" s="292">
        <v>35.9</v>
      </c>
      <c r="I7" s="292"/>
      <c r="J7" s="292">
        <v>52.1</v>
      </c>
      <c r="K7" s="292">
        <v>21.9</v>
      </c>
      <c r="L7" s="292">
        <v>36.200000000000003</v>
      </c>
      <c r="M7" s="292"/>
      <c r="N7" s="292">
        <v>47.5</v>
      </c>
      <c r="O7" s="292">
        <v>26.3</v>
      </c>
      <c r="P7" s="292">
        <v>36.5</v>
      </c>
      <c r="Q7" s="292"/>
      <c r="R7" s="292">
        <v>49.6</v>
      </c>
      <c r="S7" s="292">
        <v>27.4</v>
      </c>
      <c r="T7" s="292">
        <v>37.9</v>
      </c>
      <c r="U7" s="292"/>
      <c r="V7" s="292">
        <v>46.3</v>
      </c>
      <c r="W7" s="292">
        <v>19.899999999999999</v>
      </c>
      <c r="X7" s="292">
        <v>32.700000000000003</v>
      </c>
      <c r="Y7" s="292"/>
      <c r="Z7" s="292">
        <v>32.200000000000003</v>
      </c>
      <c r="AA7" s="292">
        <v>13.3</v>
      </c>
      <c r="AB7" s="292">
        <v>22.5</v>
      </c>
      <c r="AC7" s="292"/>
      <c r="AD7" s="292">
        <v>47.7</v>
      </c>
      <c r="AE7" s="292">
        <v>32.9</v>
      </c>
      <c r="AF7" s="292">
        <v>40.4</v>
      </c>
      <c r="AG7" s="292"/>
      <c r="AH7" s="292">
        <v>47.2</v>
      </c>
      <c r="AI7" s="292">
        <v>23.8</v>
      </c>
      <c r="AJ7" s="292">
        <v>35</v>
      </c>
    </row>
    <row r="8" spans="1:36" s="306" customFormat="1" ht="12.6" customHeight="1">
      <c r="A8" s="291" t="s">
        <v>232</v>
      </c>
      <c r="B8" s="292">
        <v>11</v>
      </c>
      <c r="C8" s="292">
        <v>12.6</v>
      </c>
      <c r="D8" s="292">
        <v>11.9</v>
      </c>
      <c r="E8" s="292"/>
      <c r="F8" s="292">
        <v>16</v>
      </c>
      <c r="G8" s="292">
        <v>15.4</v>
      </c>
      <c r="H8" s="292">
        <v>15.7</v>
      </c>
      <c r="I8" s="292"/>
      <c r="J8" s="292">
        <v>7.5</v>
      </c>
      <c r="K8" s="292">
        <v>16.3</v>
      </c>
      <c r="L8" s="292">
        <v>12.1</v>
      </c>
      <c r="M8" s="292"/>
      <c r="N8" s="292">
        <v>9.3000000000000007</v>
      </c>
      <c r="O8" s="292">
        <v>15</v>
      </c>
      <c r="P8" s="292">
        <v>12.3</v>
      </c>
      <c r="Q8" s="292"/>
      <c r="R8" s="292">
        <v>7.3</v>
      </c>
      <c r="S8" s="292">
        <v>10.1</v>
      </c>
      <c r="T8" s="292">
        <v>8.8000000000000007</v>
      </c>
      <c r="U8" s="292"/>
      <c r="V8" s="292">
        <v>18.899999999999999</v>
      </c>
      <c r="W8" s="292">
        <v>26.2</v>
      </c>
      <c r="X8" s="292">
        <v>22.6</v>
      </c>
      <c r="Y8" s="292"/>
      <c r="Z8" s="292">
        <v>4.4000000000000004</v>
      </c>
      <c r="AA8" s="292">
        <v>3.8</v>
      </c>
      <c r="AB8" s="292">
        <v>4.0999999999999996</v>
      </c>
      <c r="AC8" s="292"/>
      <c r="AD8" s="292">
        <v>16.7</v>
      </c>
      <c r="AE8" s="292">
        <v>27.2</v>
      </c>
      <c r="AF8" s="292">
        <v>21.9</v>
      </c>
      <c r="AG8" s="292"/>
      <c r="AH8" s="292">
        <v>9.3000000000000007</v>
      </c>
      <c r="AI8" s="292">
        <v>13.1</v>
      </c>
      <c r="AJ8" s="292">
        <v>11.3</v>
      </c>
    </row>
    <row r="9" spans="1:36" s="306" customFormat="1" ht="12.6" customHeight="1">
      <c r="A9" s="291" t="s">
        <v>150</v>
      </c>
      <c r="B9" s="292">
        <v>39.700000000000003</v>
      </c>
      <c r="C9" s="292">
        <v>58.6</v>
      </c>
      <c r="D9" s="292">
        <v>49.5</v>
      </c>
      <c r="E9" s="292"/>
      <c r="F9" s="292">
        <v>37</v>
      </c>
      <c r="G9" s="292">
        <v>58.7</v>
      </c>
      <c r="H9" s="292">
        <v>48.2</v>
      </c>
      <c r="I9" s="292"/>
      <c r="J9" s="292">
        <v>40.4</v>
      </c>
      <c r="K9" s="292">
        <v>61.8</v>
      </c>
      <c r="L9" s="292">
        <v>51.7</v>
      </c>
      <c r="M9" s="292"/>
      <c r="N9" s="292">
        <v>42.9</v>
      </c>
      <c r="O9" s="292">
        <v>58.7</v>
      </c>
      <c r="P9" s="292">
        <v>51.2</v>
      </c>
      <c r="Q9" s="292"/>
      <c r="R9" s="292">
        <v>42.7</v>
      </c>
      <c r="S9" s="292">
        <v>61.9</v>
      </c>
      <c r="T9" s="292">
        <v>52.9</v>
      </c>
      <c r="U9" s="292"/>
      <c r="V9" s="292">
        <v>34.799999999999997</v>
      </c>
      <c r="W9" s="292">
        <v>54</v>
      </c>
      <c r="X9" s="292">
        <v>44.7</v>
      </c>
      <c r="Y9" s="292"/>
      <c r="Z9" s="292">
        <v>63.3</v>
      </c>
      <c r="AA9" s="292">
        <v>82.8</v>
      </c>
      <c r="AB9" s="292">
        <v>73.400000000000006</v>
      </c>
      <c r="AC9" s="292"/>
      <c r="AD9" s="292">
        <v>35.6</v>
      </c>
      <c r="AE9" s="292">
        <v>39.200000000000003</v>
      </c>
      <c r="AF9" s="292">
        <v>37.299999999999997</v>
      </c>
      <c r="AG9" s="292"/>
      <c r="AH9" s="292">
        <v>43.1</v>
      </c>
      <c r="AI9" s="292">
        <v>62.7</v>
      </c>
      <c r="AJ9" s="292">
        <v>53.3</v>
      </c>
    </row>
    <row r="10" spans="1:36" s="288" customFormat="1" ht="12.6" customHeight="1">
      <c r="A10" s="293" t="s">
        <v>167</v>
      </c>
      <c r="B10" s="294">
        <v>100</v>
      </c>
      <c r="C10" s="294">
        <v>100</v>
      </c>
      <c r="D10" s="294">
        <v>100</v>
      </c>
      <c r="E10" s="294"/>
      <c r="F10" s="294">
        <v>100</v>
      </c>
      <c r="G10" s="294">
        <v>100</v>
      </c>
      <c r="H10" s="294">
        <v>100</v>
      </c>
      <c r="I10" s="294"/>
      <c r="J10" s="294">
        <v>100</v>
      </c>
      <c r="K10" s="294">
        <v>100</v>
      </c>
      <c r="L10" s="294">
        <v>100</v>
      </c>
      <c r="M10" s="294"/>
      <c r="N10" s="294">
        <v>100</v>
      </c>
      <c r="O10" s="294">
        <v>100</v>
      </c>
      <c r="P10" s="294">
        <v>100</v>
      </c>
      <c r="Q10" s="294"/>
      <c r="R10" s="294">
        <v>100</v>
      </c>
      <c r="S10" s="294">
        <v>100</v>
      </c>
      <c r="T10" s="294">
        <v>100</v>
      </c>
      <c r="U10" s="294"/>
      <c r="V10" s="294">
        <v>100</v>
      </c>
      <c r="W10" s="294">
        <v>100</v>
      </c>
      <c r="X10" s="294">
        <v>100</v>
      </c>
      <c r="Y10" s="294"/>
      <c r="Z10" s="294">
        <v>100</v>
      </c>
      <c r="AA10" s="294">
        <v>100</v>
      </c>
      <c r="AB10" s="294">
        <v>100</v>
      </c>
      <c r="AC10" s="294"/>
      <c r="AD10" s="294">
        <v>100</v>
      </c>
      <c r="AE10" s="294">
        <v>100</v>
      </c>
      <c r="AF10" s="294">
        <v>100</v>
      </c>
      <c r="AG10" s="294"/>
      <c r="AH10" s="294">
        <v>100</v>
      </c>
      <c r="AI10" s="294">
        <v>100</v>
      </c>
      <c r="AJ10" s="294">
        <v>100</v>
      </c>
    </row>
    <row r="11" spans="1:36" s="306" customFormat="1" ht="12.6" customHeight="1">
      <c r="A11" s="618"/>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row>
    <row r="12" spans="1:36" s="306" customFormat="1" ht="12.6" customHeight="1">
      <c r="A12" s="289">
        <v>2008</v>
      </c>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row>
    <row r="13" spans="1:36" s="306" customFormat="1" ht="12.6" customHeight="1">
      <c r="A13" s="310" t="s">
        <v>147</v>
      </c>
      <c r="B13" s="292">
        <v>52.5</v>
      </c>
      <c r="C13" s="292">
        <v>26.5</v>
      </c>
      <c r="D13" s="292">
        <v>38.9</v>
      </c>
      <c r="E13" s="292"/>
      <c r="F13" s="292">
        <v>51.8</v>
      </c>
      <c r="G13" s="292">
        <v>28.9</v>
      </c>
      <c r="H13" s="292">
        <v>40</v>
      </c>
      <c r="I13" s="292"/>
      <c r="J13" s="292">
        <v>50.5</v>
      </c>
      <c r="K13" s="292">
        <v>28.1</v>
      </c>
      <c r="L13" s="292">
        <v>38.799999999999997</v>
      </c>
      <c r="M13" s="292"/>
      <c r="N13" s="292">
        <v>48.6</v>
      </c>
      <c r="O13" s="292">
        <v>27.9</v>
      </c>
      <c r="P13" s="292">
        <v>37.700000000000003</v>
      </c>
      <c r="Q13" s="292"/>
      <c r="R13" s="292">
        <v>52.1</v>
      </c>
      <c r="S13" s="292">
        <v>34.5</v>
      </c>
      <c r="T13" s="292">
        <v>42.9</v>
      </c>
      <c r="U13" s="292"/>
      <c r="V13" s="292">
        <v>46.7</v>
      </c>
      <c r="W13" s="292">
        <v>22.7</v>
      </c>
      <c r="X13" s="292">
        <v>34.5</v>
      </c>
      <c r="Y13" s="292"/>
      <c r="Z13" s="292">
        <v>40.700000000000003</v>
      </c>
      <c r="AA13" s="292">
        <v>17</v>
      </c>
      <c r="AB13" s="292">
        <v>28.2</v>
      </c>
      <c r="AC13" s="292"/>
      <c r="AD13" s="292">
        <v>57</v>
      </c>
      <c r="AE13" s="292">
        <v>20.8</v>
      </c>
      <c r="AF13" s="292">
        <v>38.9</v>
      </c>
      <c r="AG13" s="292"/>
      <c r="AH13" s="292">
        <v>50</v>
      </c>
      <c r="AI13" s="292">
        <v>26.9</v>
      </c>
      <c r="AJ13" s="292">
        <v>37.9</v>
      </c>
    </row>
    <row r="14" spans="1:36" s="306" customFormat="1" ht="12.6" customHeight="1">
      <c r="A14" s="310" t="s">
        <v>232</v>
      </c>
      <c r="B14" s="292">
        <v>12.5</v>
      </c>
      <c r="C14" s="292">
        <v>12.9</v>
      </c>
      <c r="D14" s="292">
        <v>12.7</v>
      </c>
      <c r="E14" s="292"/>
      <c r="F14" s="292">
        <v>12.1</v>
      </c>
      <c r="G14" s="292">
        <v>20.100000000000001</v>
      </c>
      <c r="H14" s="292">
        <v>16.2</v>
      </c>
      <c r="I14" s="292"/>
      <c r="J14" s="292">
        <v>12.2</v>
      </c>
      <c r="K14" s="292">
        <v>12.8</v>
      </c>
      <c r="L14" s="292">
        <v>12.5</v>
      </c>
      <c r="M14" s="292"/>
      <c r="N14" s="292">
        <v>11.8</v>
      </c>
      <c r="O14" s="292">
        <v>10.199999999999999</v>
      </c>
      <c r="P14" s="292">
        <v>10.9</v>
      </c>
      <c r="Q14" s="292"/>
      <c r="R14" s="292">
        <v>8.1999999999999993</v>
      </c>
      <c r="S14" s="292">
        <v>8.9</v>
      </c>
      <c r="T14" s="292">
        <v>8.6</v>
      </c>
      <c r="U14" s="292"/>
      <c r="V14" s="292">
        <v>19.8</v>
      </c>
      <c r="W14" s="292">
        <v>23.4</v>
      </c>
      <c r="X14" s="292">
        <v>21.6</v>
      </c>
      <c r="Y14" s="292"/>
      <c r="Z14" s="292">
        <v>4.4000000000000004</v>
      </c>
      <c r="AA14" s="292">
        <v>7.3</v>
      </c>
      <c r="AB14" s="292">
        <v>5.9</v>
      </c>
      <c r="AC14" s="292"/>
      <c r="AD14" s="292">
        <v>19.100000000000001</v>
      </c>
      <c r="AE14" s="292">
        <v>28.3</v>
      </c>
      <c r="AF14" s="292">
        <v>23.7</v>
      </c>
      <c r="AG14" s="292"/>
      <c r="AH14" s="292">
        <v>11.1</v>
      </c>
      <c r="AI14" s="292">
        <v>12.4</v>
      </c>
      <c r="AJ14" s="292">
        <v>11.8</v>
      </c>
    </row>
    <row r="15" spans="1:36" s="306" customFormat="1" ht="12.6" customHeight="1">
      <c r="A15" s="310" t="s">
        <v>150</v>
      </c>
      <c r="B15" s="292">
        <v>33.799999999999997</v>
      </c>
      <c r="C15" s="292">
        <v>60.4</v>
      </c>
      <c r="D15" s="292">
        <v>47.8</v>
      </c>
      <c r="E15" s="292"/>
      <c r="F15" s="292">
        <v>34.5</v>
      </c>
      <c r="G15" s="292">
        <v>50.3</v>
      </c>
      <c r="H15" s="292">
        <v>42.7</v>
      </c>
      <c r="I15" s="292"/>
      <c r="J15" s="292">
        <v>35</v>
      </c>
      <c r="K15" s="292">
        <v>58.9</v>
      </c>
      <c r="L15" s="292">
        <v>47.6</v>
      </c>
      <c r="M15" s="292"/>
      <c r="N15" s="292">
        <v>39.1</v>
      </c>
      <c r="O15" s="292">
        <v>60.7</v>
      </c>
      <c r="P15" s="292">
        <v>50.5</v>
      </c>
      <c r="Q15" s="292"/>
      <c r="R15" s="292">
        <v>39.1</v>
      </c>
      <c r="S15" s="292">
        <v>56.5</v>
      </c>
      <c r="T15" s="292">
        <v>48.2</v>
      </c>
      <c r="U15" s="292"/>
      <c r="V15" s="292">
        <v>33.1</v>
      </c>
      <c r="W15" s="292">
        <v>53.6</v>
      </c>
      <c r="X15" s="292">
        <v>43.6</v>
      </c>
      <c r="Y15" s="292"/>
      <c r="Z15" s="292">
        <v>53.6</v>
      </c>
      <c r="AA15" s="292">
        <v>74.7</v>
      </c>
      <c r="AB15" s="292">
        <v>64.7</v>
      </c>
      <c r="AC15" s="292"/>
      <c r="AD15" s="292">
        <v>23.9</v>
      </c>
      <c r="AE15" s="292">
        <v>50</v>
      </c>
      <c r="AF15" s="292">
        <v>37</v>
      </c>
      <c r="AG15" s="292"/>
      <c r="AH15" s="292">
        <v>37.6</v>
      </c>
      <c r="AI15" s="292">
        <v>60.3</v>
      </c>
      <c r="AJ15" s="292">
        <v>49.5</v>
      </c>
    </row>
    <row r="16" spans="1:36" s="288" customFormat="1" ht="12.6" customHeight="1">
      <c r="A16" s="293" t="s">
        <v>167</v>
      </c>
      <c r="B16" s="294">
        <v>100</v>
      </c>
      <c r="C16" s="294">
        <v>100</v>
      </c>
      <c r="D16" s="294">
        <v>100</v>
      </c>
      <c r="E16" s="294"/>
      <c r="F16" s="294">
        <v>100</v>
      </c>
      <c r="G16" s="294">
        <v>100</v>
      </c>
      <c r="H16" s="294">
        <v>100</v>
      </c>
      <c r="I16" s="294"/>
      <c r="J16" s="294">
        <v>100</v>
      </c>
      <c r="K16" s="294">
        <v>100</v>
      </c>
      <c r="L16" s="294">
        <v>100</v>
      </c>
      <c r="M16" s="294"/>
      <c r="N16" s="294">
        <v>100</v>
      </c>
      <c r="O16" s="294">
        <v>100</v>
      </c>
      <c r="P16" s="294">
        <v>100</v>
      </c>
      <c r="Q16" s="294"/>
      <c r="R16" s="294">
        <v>100</v>
      </c>
      <c r="S16" s="294">
        <v>100</v>
      </c>
      <c r="T16" s="294">
        <v>100</v>
      </c>
      <c r="U16" s="294"/>
      <c r="V16" s="294">
        <v>100</v>
      </c>
      <c r="W16" s="294">
        <v>100</v>
      </c>
      <c r="X16" s="294">
        <v>100</v>
      </c>
      <c r="Y16" s="294"/>
      <c r="Z16" s="294">
        <v>100</v>
      </c>
      <c r="AA16" s="294">
        <v>100</v>
      </c>
      <c r="AB16" s="294">
        <v>100</v>
      </c>
      <c r="AC16" s="294"/>
      <c r="AD16" s="294">
        <v>100</v>
      </c>
      <c r="AE16" s="294">
        <v>100</v>
      </c>
      <c r="AF16" s="294">
        <v>100</v>
      </c>
      <c r="AG16" s="294"/>
      <c r="AH16" s="294">
        <v>100</v>
      </c>
      <c r="AI16" s="294">
        <v>100</v>
      </c>
      <c r="AJ16" s="294">
        <v>100</v>
      </c>
    </row>
    <row r="17" spans="1:36" s="306" customFormat="1" ht="12.6" customHeight="1">
      <c r="A17" s="618"/>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row>
    <row r="18" spans="1:36" s="306" customFormat="1" ht="12.6" customHeight="1">
      <c r="A18" s="296" t="s">
        <v>173</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row>
    <row r="19" spans="1:36" s="306" customFormat="1" ht="12.6" customHeight="1">
      <c r="A19" s="310" t="s">
        <v>147</v>
      </c>
      <c r="B19" s="292">
        <v>36.1</v>
      </c>
      <c r="C19" s="292">
        <v>20.8</v>
      </c>
      <c r="D19" s="292">
        <v>28.6</v>
      </c>
      <c r="E19" s="292"/>
      <c r="F19" s="292">
        <v>37</v>
      </c>
      <c r="G19" s="292">
        <v>17.2</v>
      </c>
      <c r="H19" s="292">
        <v>27</v>
      </c>
      <c r="I19" s="292"/>
      <c r="J19" s="292">
        <v>45</v>
      </c>
      <c r="K19" s="292">
        <v>22</v>
      </c>
      <c r="L19" s="292">
        <v>33.299999999999997</v>
      </c>
      <c r="M19" s="292"/>
      <c r="N19" s="292">
        <v>33.799999999999997</v>
      </c>
      <c r="O19" s="292">
        <v>16.2</v>
      </c>
      <c r="P19" s="292">
        <v>24.5</v>
      </c>
      <c r="Q19" s="292"/>
      <c r="R19" s="292">
        <v>40.1</v>
      </c>
      <c r="S19" s="292">
        <v>25.8</v>
      </c>
      <c r="T19" s="292">
        <v>33.1</v>
      </c>
      <c r="U19" s="292"/>
      <c r="V19" s="292">
        <v>48.5</v>
      </c>
      <c r="W19" s="292">
        <v>23.5</v>
      </c>
      <c r="X19" s="292">
        <v>36</v>
      </c>
      <c r="Y19" s="292"/>
      <c r="Z19" s="292">
        <v>33.700000000000003</v>
      </c>
      <c r="AA19" s="292">
        <v>19.100000000000001</v>
      </c>
      <c r="AB19" s="292">
        <v>25.5</v>
      </c>
      <c r="AC19" s="292"/>
      <c r="AD19" s="292">
        <v>52.9</v>
      </c>
      <c r="AE19" s="292">
        <v>17.399999999999999</v>
      </c>
      <c r="AF19" s="292">
        <v>35</v>
      </c>
      <c r="AG19" s="292"/>
      <c r="AH19" s="292">
        <v>39.5</v>
      </c>
      <c r="AI19" s="292">
        <v>21.4</v>
      </c>
      <c r="AJ19" s="292">
        <v>30.1</v>
      </c>
    </row>
    <row r="20" spans="1:36" s="306" customFormat="1" ht="12.6" customHeight="1">
      <c r="A20" s="310" t="s">
        <v>232</v>
      </c>
      <c r="B20" s="292">
        <v>15</v>
      </c>
      <c r="C20" s="292">
        <v>16.899999999999999</v>
      </c>
      <c r="D20" s="292">
        <v>15.8</v>
      </c>
      <c r="E20" s="292"/>
      <c r="F20" s="292">
        <v>18.8</v>
      </c>
      <c r="G20" s="292">
        <v>19.2</v>
      </c>
      <c r="H20" s="292">
        <v>20.100000000000001</v>
      </c>
      <c r="I20" s="292"/>
      <c r="J20" s="292">
        <v>15.1</v>
      </c>
      <c r="K20" s="292">
        <v>16.7</v>
      </c>
      <c r="L20" s="292">
        <v>15.8</v>
      </c>
      <c r="M20" s="292"/>
      <c r="N20" s="292">
        <v>13.2</v>
      </c>
      <c r="O20" s="292">
        <v>13.9</v>
      </c>
      <c r="P20" s="292">
        <v>13.4</v>
      </c>
      <c r="Q20" s="292"/>
      <c r="R20" s="292">
        <v>10.8</v>
      </c>
      <c r="S20" s="292">
        <v>8.9</v>
      </c>
      <c r="T20" s="292">
        <v>9.8000000000000007</v>
      </c>
      <c r="U20" s="292"/>
      <c r="V20" s="292">
        <v>13.4</v>
      </c>
      <c r="W20" s="292">
        <v>20.8</v>
      </c>
      <c r="X20" s="292">
        <v>16.7</v>
      </c>
      <c r="Y20" s="292"/>
      <c r="Z20" s="292">
        <v>4.0999999999999996</v>
      </c>
      <c r="AA20" s="292">
        <v>4.4000000000000004</v>
      </c>
      <c r="AB20" s="292">
        <v>4.4000000000000004</v>
      </c>
      <c r="AC20" s="292"/>
      <c r="AD20" s="292">
        <v>14.1</v>
      </c>
      <c r="AE20" s="292">
        <v>23.8</v>
      </c>
      <c r="AF20" s="292">
        <v>19</v>
      </c>
      <c r="AG20" s="292"/>
      <c r="AH20" s="292">
        <v>13.3</v>
      </c>
      <c r="AI20" s="292">
        <v>14.7</v>
      </c>
      <c r="AJ20" s="292">
        <v>14.1</v>
      </c>
    </row>
    <row r="21" spans="1:36" s="306" customFormat="1" ht="12.6" customHeight="1">
      <c r="A21" s="310" t="s">
        <v>150</v>
      </c>
      <c r="B21" s="292">
        <v>43.5</v>
      </c>
      <c r="C21" s="292">
        <v>61.2</v>
      </c>
      <c r="D21" s="292">
        <v>52.4</v>
      </c>
      <c r="E21" s="292"/>
      <c r="F21" s="292">
        <v>40.6</v>
      </c>
      <c r="G21" s="292">
        <v>60.1</v>
      </c>
      <c r="H21" s="292">
        <v>50.5</v>
      </c>
      <c r="I21" s="292"/>
      <c r="J21" s="292">
        <v>39.4</v>
      </c>
      <c r="K21" s="292">
        <v>60.4</v>
      </c>
      <c r="L21" s="292">
        <v>50.6</v>
      </c>
      <c r="M21" s="292"/>
      <c r="N21" s="292">
        <v>47.6</v>
      </c>
      <c r="O21" s="292">
        <v>67.2</v>
      </c>
      <c r="P21" s="292">
        <v>59</v>
      </c>
      <c r="Q21" s="292"/>
      <c r="R21" s="292">
        <v>46.9</v>
      </c>
      <c r="S21" s="292">
        <v>63.7</v>
      </c>
      <c r="T21" s="292">
        <v>56.5</v>
      </c>
      <c r="U21" s="292"/>
      <c r="V21" s="292">
        <v>37.1</v>
      </c>
      <c r="W21" s="292">
        <v>54.4</v>
      </c>
      <c r="X21" s="292">
        <v>46.2</v>
      </c>
      <c r="Y21" s="292"/>
      <c r="Z21" s="292">
        <v>59.1</v>
      </c>
      <c r="AA21" s="292">
        <v>74.099999999999994</v>
      </c>
      <c r="AB21" s="292">
        <v>67.2</v>
      </c>
      <c r="AC21" s="292"/>
      <c r="AD21" s="292">
        <v>29.2</v>
      </c>
      <c r="AE21" s="292">
        <v>54.4</v>
      </c>
      <c r="AF21" s="292">
        <v>42.4</v>
      </c>
      <c r="AG21" s="292"/>
      <c r="AH21" s="292">
        <v>44</v>
      </c>
      <c r="AI21" s="292">
        <v>62.4</v>
      </c>
      <c r="AJ21" s="292">
        <v>53.6</v>
      </c>
    </row>
    <row r="22" spans="1:36" s="288" customFormat="1" ht="12.6" customHeight="1">
      <c r="A22" s="293" t="s">
        <v>167</v>
      </c>
      <c r="B22" s="294">
        <v>100</v>
      </c>
      <c r="C22" s="294">
        <v>100</v>
      </c>
      <c r="D22" s="294">
        <v>100</v>
      </c>
      <c r="E22" s="294"/>
      <c r="F22" s="294">
        <v>100</v>
      </c>
      <c r="G22" s="294">
        <v>100</v>
      </c>
      <c r="H22" s="294">
        <v>100</v>
      </c>
      <c r="I22" s="294"/>
      <c r="J22" s="294">
        <v>100</v>
      </c>
      <c r="K22" s="294">
        <v>100</v>
      </c>
      <c r="L22" s="294">
        <v>100</v>
      </c>
      <c r="M22" s="294"/>
      <c r="N22" s="294">
        <v>100</v>
      </c>
      <c r="O22" s="294">
        <v>100</v>
      </c>
      <c r="P22" s="294">
        <v>100</v>
      </c>
      <c r="Q22" s="294"/>
      <c r="R22" s="294">
        <v>100</v>
      </c>
      <c r="S22" s="294">
        <v>100</v>
      </c>
      <c r="T22" s="294">
        <v>100</v>
      </c>
      <c r="U22" s="294"/>
      <c r="V22" s="294">
        <v>100</v>
      </c>
      <c r="W22" s="294">
        <v>100</v>
      </c>
      <c r="X22" s="294">
        <v>100</v>
      </c>
      <c r="Y22" s="294"/>
      <c r="Z22" s="294">
        <v>100</v>
      </c>
      <c r="AA22" s="294">
        <v>100</v>
      </c>
      <c r="AB22" s="294">
        <v>100</v>
      </c>
      <c r="AC22" s="294"/>
      <c r="AD22" s="294">
        <v>100</v>
      </c>
      <c r="AE22" s="294">
        <v>100</v>
      </c>
      <c r="AF22" s="294">
        <v>100</v>
      </c>
      <c r="AG22" s="294"/>
      <c r="AH22" s="294">
        <v>100</v>
      </c>
      <c r="AI22" s="294">
        <v>100</v>
      </c>
      <c r="AJ22" s="294">
        <v>100</v>
      </c>
    </row>
    <row r="23" spans="1:36" ht="12.6" customHeight="1"/>
    <row r="24" spans="1:36" ht="12.6" customHeight="1">
      <c r="A24" s="497" t="s">
        <v>1783</v>
      </c>
    </row>
    <row r="26" spans="1:36" s="314" customFormat="1" ht="11.25"/>
    <row r="27" spans="1:36" s="314" customFormat="1" ht="11.25">
      <c r="B27" s="316"/>
      <c r="C27" s="316"/>
      <c r="D27" s="316"/>
      <c r="E27" s="316"/>
      <c r="F27" s="316"/>
      <c r="G27" s="316"/>
      <c r="H27" s="316"/>
      <c r="I27" s="316"/>
      <c r="J27" s="316"/>
    </row>
    <row r="28" spans="1:36" s="314" customFormat="1" ht="11.25">
      <c r="B28" s="316"/>
      <c r="C28" s="316"/>
      <c r="D28" s="316"/>
      <c r="E28" s="316"/>
      <c r="F28" s="316"/>
      <c r="G28" s="316"/>
      <c r="H28" s="316"/>
      <c r="I28" s="316"/>
      <c r="J28" s="316"/>
    </row>
    <row r="29" spans="1:36" s="314" customFormat="1" ht="11.25">
      <c r="A29" s="315"/>
      <c r="B29" s="316"/>
      <c r="C29" s="316"/>
      <c r="D29" s="316"/>
      <c r="E29" s="316"/>
      <c r="F29" s="316"/>
      <c r="G29" s="316"/>
      <c r="H29" s="316"/>
      <c r="I29" s="316"/>
      <c r="J29" s="316"/>
    </row>
    <row r="30" spans="1:36">
      <c r="A30" s="310"/>
    </row>
    <row r="31" spans="1:36">
      <c r="A31" s="310"/>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workbookViewId="0">
      <selection sqref="A1:AF1"/>
    </sheetView>
  </sheetViews>
  <sheetFormatPr defaultRowHeight="15"/>
  <cols>
    <col min="1" max="1" width="75" style="264" customWidth="1"/>
    <col min="2" max="16384" width="9.140625" style="264"/>
  </cols>
  <sheetData>
    <row r="1" spans="1:36" s="300" customFormat="1" ht="15.75">
      <c r="A1" s="617" t="s">
        <v>1605</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298"/>
      <c r="AH1" s="298"/>
      <c r="AI1" s="298"/>
      <c r="AJ1" s="298"/>
    </row>
    <row r="2" spans="1:36" s="300" customFormat="1" ht="15.75" customHeight="1">
      <c r="A2" s="297"/>
      <c r="B2" s="298"/>
      <c r="C2" s="298"/>
      <c r="D2" s="298"/>
      <c r="E2" s="298"/>
      <c r="F2" s="298"/>
      <c r="G2" s="298"/>
      <c r="H2" s="298"/>
      <c r="I2" s="298"/>
      <c r="J2" s="298"/>
      <c r="K2" s="298"/>
      <c r="L2" s="298"/>
      <c r="M2" s="298"/>
      <c r="N2" s="298"/>
      <c r="O2" s="298"/>
      <c r="P2" s="298"/>
      <c r="Q2" s="298"/>
      <c r="R2" s="299"/>
      <c r="S2" s="299"/>
      <c r="T2" s="299"/>
      <c r="U2" s="299"/>
      <c r="V2" s="298"/>
      <c r="W2" s="298"/>
      <c r="X2" s="298"/>
      <c r="Y2" s="298"/>
      <c r="Z2" s="298"/>
      <c r="AA2" s="298"/>
      <c r="AB2" s="298"/>
      <c r="AC2" s="298"/>
      <c r="AD2" s="298"/>
      <c r="AE2" s="298"/>
      <c r="AF2" s="298"/>
      <c r="AG2" s="298"/>
      <c r="AH2" s="298"/>
      <c r="AI2" s="298"/>
      <c r="AJ2" s="298"/>
    </row>
    <row r="3" spans="1:36" s="306" customFormat="1" ht="12.6" customHeight="1">
      <c r="A3" s="301"/>
      <c r="B3" s="620" t="s">
        <v>391</v>
      </c>
      <c r="C3" s="620"/>
      <c r="D3" s="620"/>
      <c r="E3" s="290"/>
      <c r="F3" s="620" t="s">
        <v>1051</v>
      </c>
      <c r="G3" s="620"/>
      <c r="H3" s="620"/>
      <c r="I3" s="290"/>
      <c r="J3" s="620" t="s">
        <v>389</v>
      </c>
      <c r="K3" s="620"/>
      <c r="L3" s="620"/>
      <c r="M3" s="290"/>
      <c r="N3" s="620" t="s">
        <v>387</v>
      </c>
      <c r="O3" s="620"/>
      <c r="P3" s="620"/>
      <c r="Q3" s="290"/>
      <c r="R3" s="620" t="s">
        <v>388</v>
      </c>
      <c r="S3" s="620"/>
      <c r="T3" s="620"/>
      <c r="U3" s="290"/>
      <c r="V3" s="620" t="s">
        <v>1052</v>
      </c>
      <c r="W3" s="620"/>
      <c r="X3" s="620"/>
      <c r="Y3" s="290"/>
      <c r="Z3" s="620" t="s">
        <v>384</v>
      </c>
      <c r="AA3" s="620"/>
      <c r="AB3" s="620"/>
      <c r="AC3" s="290"/>
      <c r="AD3" s="620" t="s">
        <v>385</v>
      </c>
      <c r="AE3" s="620"/>
      <c r="AF3" s="620"/>
      <c r="AG3" s="290"/>
      <c r="AH3" s="620" t="s">
        <v>109</v>
      </c>
      <c r="AI3" s="620"/>
      <c r="AJ3" s="620"/>
    </row>
    <row r="4" spans="1:36" s="307" customFormat="1" ht="12.6" customHeight="1">
      <c r="A4" s="302"/>
      <c r="B4" s="287" t="s">
        <v>29</v>
      </c>
      <c r="C4" s="287" t="s">
        <v>28</v>
      </c>
      <c r="D4" s="287" t="s">
        <v>27</v>
      </c>
      <c r="E4" s="287"/>
      <c r="F4" s="287" t="s">
        <v>29</v>
      </c>
      <c r="G4" s="287" t="s">
        <v>28</v>
      </c>
      <c r="H4" s="287" t="s">
        <v>27</v>
      </c>
      <c r="I4" s="287"/>
      <c r="J4" s="287" t="s">
        <v>29</v>
      </c>
      <c r="K4" s="287" t="s">
        <v>28</v>
      </c>
      <c r="L4" s="287" t="s">
        <v>27</v>
      </c>
      <c r="M4" s="287"/>
      <c r="N4" s="287" t="s">
        <v>29</v>
      </c>
      <c r="O4" s="287" t="s">
        <v>28</v>
      </c>
      <c r="P4" s="287" t="s">
        <v>27</v>
      </c>
      <c r="Q4" s="287"/>
      <c r="R4" s="287" t="s">
        <v>29</v>
      </c>
      <c r="S4" s="287" t="s">
        <v>28</v>
      </c>
      <c r="T4" s="287" t="s">
        <v>27</v>
      </c>
      <c r="U4" s="287"/>
      <c r="V4" s="287" t="s">
        <v>29</v>
      </c>
      <c r="W4" s="287" t="s">
        <v>28</v>
      </c>
      <c r="X4" s="287" t="s">
        <v>27</v>
      </c>
      <c r="Y4" s="287"/>
      <c r="Z4" s="287" t="s">
        <v>29</v>
      </c>
      <c r="AA4" s="287" t="s">
        <v>28</v>
      </c>
      <c r="AB4" s="287" t="s">
        <v>27</v>
      </c>
      <c r="AC4" s="287"/>
      <c r="AD4" s="287" t="s">
        <v>29</v>
      </c>
      <c r="AE4" s="287" t="s">
        <v>28</v>
      </c>
      <c r="AF4" s="287" t="s">
        <v>27</v>
      </c>
      <c r="AG4" s="287"/>
      <c r="AH4" s="287" t="s">
        <v>29</v>
      </c>
      <c r="AI4" s="287" t="s">
        <v>28</v>
      </c>
      <c r="AJ4" s="287" t="s">
        <v>27</v>
      </c>
    </row>
    <row r="5" spans="1:36" s="308" customFormat="1" ht="12.6" customHeight="1">
      <c r="A5" s="621" t="s">
        <v>166</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row>
    <row r="6" spans="1:36" s="306" customFormat="1" ht="12.6" customHeight="1">
      <c r="A6" s="289">
        <v>2002</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s="306" customFormat="1" ht="12.6" customHeight="1">
      <c r="A7" s="310" t="s">
        <v>151</v>
      </c>
      <c r="B7" s="311">
        <v>26.8</v>
      </c>
      <c r="C7" s="311">
        <v>11.9</v>
      </c>
      <c r="D7" s="311">
        <v>19.100000000000001</v>
      </c>
      <c r="E7" s="311"/>
      <c r="F7" s="311">
        <v>23.4</v>
      </c>
      <c r="G7" s="311">
        <v>9.3000000000000007</v>
      </c>
      <c r="H7" s="311">
        <v>16.100000000000001</v>
      </c>
      <c r="I7" s="311"/>
      <c r="J7" s="311">
        <v>28.1</v>
      </c>
      <c r="K7" s="311">
        <v>9.1999999999999993</v>
      </c>
      <c r="L7" s="311">
        <v>18.2</v>
      </c>
      <c r="M7" s="311"/>
      <c r="N7" s="311">
        <v>27.2</v>
      </c>
      <c r="O7" s="311">
        <v>9.1</v>
      </c>
      <c r="P7" s="311">
        <v>17.7</v>
      </c>
      <c r="Q7" s="311"/>
      <c r="R7" s="311">
        <v>28.6</v>
      </c>
      <c r="S7" s="311">
        <v>8.9</v>
      </c>
      <c r="T7" s="311">
        <v>18.2</v>
      </c>
      <c r="U7" s="311"/>
      <c r="V7" s="311">
        <v>19.100000000000001</v>
      </c>
      <c r="W7" s="311">
        <v>4.9000000000000004</v>
      </c>
      <c r="X7" s="311">
        <v>11.8</v>
      </c>
      <c r="Y7" s="311"/>
      <c r="Z7" s="311">
        <v>16.5</v>
      </c>
      <c r="AA7" s="311">
        <v>6.5</v>
      </c>
      <c r="AB7" s="311">
        <v>11.3</v>
      </c>
      <c r="AC7" s="311"/>
      <c r="AD7" s="311">
        <v>19.2</v>
      </c>
      <c r="AE7" s="311">
        <v>11.6</v>
      </c>
      <c r="AF7" s="311">
        <v>15.5</v>
      </c>
      <c r="AG7" s="311"/>
      <c r="AH7" s="311">
        <v>25.5</v>
      </c>
      <c r="AI7" s="311">
        <v>9.5</v>
      </c>
      <c r="AJ7" s="311">
        <v>17.2</v>
      </c>
    </row>
    <row r="8" spans="1:36" s="306" customFormat="1" ht="12.6" customHeight="1">
      <c r="A8" s="310" t="s">
        <v>232</v>
      </c>
      <c r="B8" s="311">
        <v>44.7</v>
      </c>
      <c r="C8" s="311">
        <v>44.9</v>
      </c>
      <c r="D8" s="311">
        <v>44.8</v>
      </c>
      <c r="E8" s="311"/>
      <c r="F8" s="311">
        <v>49.5</v>
      </c>
      <c r="G8" s="311">
        <v>48</v>
      </c>
      <c r="H8" s="311">
        <v>48.7</v>
      </c>
      <c r="I8" s="311"/>
      <c r="J8" s="311">
        <v>45.6</v>
      </c>
      <c r="K8" s="311">
        <v>48</v>
      </c>
      <c r="L8" s="311">
        <v>46.8</v>
      </c>
      <c r="M8" s="311"/>
      <c r="N8" s="311">
        <v>42</v>
      </c>
      <c r="O8" s="311">
        <v>44.7</v>
      </c>
      <c r="P8" s="311">
        <v>43.4</v>
      </c>
      <c r="Q8" s="311"/>
      <c r="R8" s="311">
        <v>44.1</v>
      </c>
      <c r="S8" s="311">
        <v>47.4</v>
      </c>
      <c r="T8" s="311">
        <v>45.8</v>
      </c>
      <c r="U8" s="311"/>
      <c r="V8" s="311">
        <v>56.5</v>
      </c>
      <c r="W8" s="311">
        <v>60.9</v>
      </c>
      <c r="X8" s="311">
        <v>58.8</v>
      </c>
      <c r="Y8" s="311"/>
      <c r="Z8" s="311">
        <v>34.5</v>
      </c>
      <c r="AA8" s="311">
        <v>19.899999999999999</v>
      </c>
      <c r="AB8" s="311">
        <v>27</v>
      </c>
      <c r="AC8" s="311"/>
      <c r="AD8" s="311">
        <v>56.9</v>
      </c>
      <c r="AE8" s="311">
        <v>67.099999999999994</v>
      </c>
      <c r="AF8" s="311">
        <v>61.9</v>
      </c>
      <c r="AG8" s="311"/>
      <c r="AH8" s="311">
        <v>44.3</v>
      </c>
      <c r="AI8" s="311">
        <v>43.9</v>
      </c>
      <c r="AJ8" s="311">
        <v>44.1</v>
      </c>
    </row>
    <row r="9" spans="1:36" s="306" customFormat="1" ht="12.6" customHeight="1">
      <c r="A9" s="310" t="s">
        <v>150</v>
      </c>
      <c r="B9" s="311">
        <v>27.3</v>
      </c>
      <c r="C9" s="311">
        <v>41.4</v>
      </c>
      <c r="D9" s="311">
        <v>34.6</v>
      </c>
      <c r="E9" s="311"/>
      <c r="F9" s="311">
        <v>26.1</v>
      </c>
      <c r="G9" s="311">
        <v>42.7</v>
      </c>
      <c r="H9" s="311">
        <v>34.700000000000003</v>
      </c>
      <c r="I9" s="311"/>
      <c r="J9" s="311">
        <v>26.1</v>
      </c>
      <c r="K9" s="311">
        <v>42.8</v>
      </c>
      <c r="L9" s="311">
        <v>34.9</v>
      </c>
      <c r="M9" s="311"/>
      <c r="N9" s="311">
        <v>30.4</v>
      </c>
      <c r="O9" s="311">
        <v>46.1</v>
      </c>
      <c r="P9" s="311">
        <v>38.6</v>
      </c>
      <c r="Q9" s="311"/>
      <c r="R9" s="311">
        <v>25.9</v>
      </c>
      <c r="S9" s="311">
        <v>42.6</v>
      </c>
      <c r="T9" s="311">
        <v>34.700000000000003</v>
      </c>
      <c r="U9" s="311"/>
      <c r="V9" s="311">
        <v>23.6</v>
      </c>
      <c r="W9" s="311">
        <v>34.200000000000003</v>
      </c>
      <c r="X9" s="311">
        <v>29</v>
      </c>
      <c r="Y9" s="311"/>
      <c r="Z9" s="311">
        <v>48.7</v>
      </c>
      <c r="AA9" s="311">
        <v>73.099999999999994</v>
      </c>
      <c r="AB9" s="311">
        <v>61.3</v>
      </c>
      <c r="AC9" s="311"/>
      <c r="AD9" s="311">
        <v>23.3</v>
      </c>
      <c r="AE9" s="311">
        <v>20.6</v>
      </c>
      <c r="AF9" s="311">
        <v>21.9</v>
      </c>
      <c r="AG9" s="311"/>
      <c r="AH9" s="311">
        <v>29.5</v>
      </c>
      <c r="AI9" s="311">
        <v>45.9</v>
      </c>
      <c r="AJ9" s="311">
        <v>38</v>
      </c>
    </row>
    <row r="10" spans="1:36" s="312" customFormat="1" ht="12.6" customHeight="1">
      <c r="A10" s="303" t="s">
        <v>167</v>
      </c>
      <c r="B10" s="304">
        <v>100</v>
      </c>
      <c r="C10" s="304">
        <v>100</v>
      </c>
      <c r="D10" s="304">
        <v>100</v>
      </c>
      <c r="E10" s="304"/>
      <c r="F10" s="304">
        <v>100</v>
      </c>
      <c r="G10" s="304">
        <v>100</v>
      </c>
      <c r="H10" s="304">
        <v>100</v>
      </c>
      <c r="I10" s="304"/>
      <c r="J10" s="304">
        <v>100</v>
      </c>
      <c r="K10" s="304">
        <v>100</v>
      </c>
      <c r="L10" s="304">
        <v>100</v>
      </c>
      <c r="M10" s="304"/>
      <c r="N10" s="304">
        <v>100</v>
      </c>
      <c r="O10" s="304">
        <v>100</v>
      </c>
      <c r="P10" s="304">
        <v>100</v>
      </c>
      <c r="Q10" s="304"/>
      <c r="R10" s="304">
        <v>100</v>
      </c>
      <c r="S10" s="304">
        <v>100</v>
      </c>
      <c r="T10" s="304">
        <v>100</v>
      </c>
      <c r="U10" s="304"/>
      <c r="V10" s="304">
        <v>100</v>
      </c>
      <c r="W10" s="304">
        <v>100</v>
      </c>
      <c r="X10" s="304">
        <v>100</v>
      </c>
      <c r="Y10" s="304"/>
      <c r="Z10" s="304">
        <v>100</v>
      </c>
      <c r="AA10" s="304">
        <v>100</v>
      </c>
      <c r="AB10" s="304">
        <v>100</v>
      </c>
      <c r="AC10" s="304"/>
      <c r="AD10" s="304">
        <v>100</v>
      </c>
      <c r="AE10" s="304">
        <v>100</v>
      </c>
      <c r="AF10" s="304">
        <v>100</v>
      </c>
      <c r="AG10" s="304"/>
      <c r="AH10" s="304">
        <v>100</v>
      </c>
      <c r="AI10" s="304">
        <v>100</v>
      </c>
      <c r="AJ10" s="304">
        <v>100</v>
      </c>
    </row>
    <row r="11" spans="1:36" s="306" customFormat="1" ht="12.6" customHeight="1">
      <c r="A11" s="618"/>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row>
    <row r="12" spans="1:36" s="306" customFormat="1" ht="12.6" customHeight="1">
      <c r="A12" s="289">
        <v>2008</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row>
    <row r="13" spans="1:36" s="306" customFormat="1" ht="12.6" customHeight="1">
      <c r="A13" s="310" t="s">
        <v>151</v>
      </c>
      <c r="B13" s="311">
        <v>29.8</v>
      </c>
      <c r="C13" s="311">
        <v>7.8</v>
      </c>
      <c r="D13" s="311">
        <v>18.3</v>
      </c>
      <c r="E13" s="311"/>
      <c r="F13" s="311">
        <v>26.6</v>
      </c>
      <c r="G13" s="311">
        <v>10.7</v>
      </c>
      <c r="H13" s="311">
        <v>18.399999999999999</v>
      </c>
      <c r="I13" s="311"/>
      <c r="J13" s="311">
        <v>29.8</v>
      </c>
      <c r="K13" s="311">
        <v>12.5</v>
      </c>
      <c r="L13" s="311">
        <v>20.7</v>
      </c>
      <c r="M13" s="311"/>
      <c r="N13" s="311">
        <v>32</v>
      </c>
      <c r="O13" s="311">
        <v>12.7</v>
      </c>
      <c r="P13" s="311">
        <v>21.8</v>
      </c>
      <c r="Q13" s="311"/>
      <c r="R13" s="311">
        <v>30</v>
      </c>
      <c r="S13" s="311">
        <v>12.8</v>
      </c>
      <c r="T13" s="311">
        <v>21</v>
      </c>
      <c r="U13" s="311"/>
      <c r="V13" s="311">
        <v>24.9</v>
      </c>
      <c r="W13" s="311">
        <v>7.2</v>
      </c>
      <c r="X13" s="311">
        <v>15.9</v>
      </c>
      <c r="Y13" s="311"/>
      <c r="Z13" s="311">
        <v>26.3</v>
      </c>
      <c r="AA13" s="311">
        <v>7</v>
      </c>
      <c r="AB13" s="311">
        <v>16.100000000000001</v>
      </c>
      <c r="AC13" s="311"/>
      <c r="AD13" s="311">
        <v>28.8</v>
      </c>
      <c r="AE13" s="311">
        <v>7.3</v>
      </c>
      <c r="AF13" s="311">
        <v>18</v>
      </c>
      <c r="AG13" s="311"/>
      <c r="AH13" s="311">
        <v>29.1</v>
      </c>
      <c r="AI13" s="311">
        <v>10.1</v>
      </c>
      <c r="AJ13" s="311">
        <v>19.2</v>
      </c>
    </row>
    <row r="14" spans="1:36" s="306" customFormat="1" ht="12.6" customHeight="1">
      <c r="A14" s="310" t="s">
        <v>232</v>
      </c>
      <c r="B14" s="311">
        <v>42.9</v>
      </c>
      <c r="C14" s="311">
        <v>50.5</v>
      </c>
      <c r="D14" s="311">
        <v>46.9</v>
      </c>
      <c r="E14" s="311"/>
      <c r="F14" s="311">
        <v>52.5</v>
      </c>
      <c r="G14" s="311">
        <v>57.1</v>
      </c>
      <c r="H14" s="311">
        <v>54.9</v>
      </c>
      <c r="I14" s="311"/>
      <c r="J14" s="311">
        <v>42.2</v>
      </c>
      <c r="K14" s="311">
        <v>45.4</v>
      </c>
      <c r="L14" s="311">
        <v>43.9</v>
      </c>
      <c r="M14" s="311"/>
      <c r="N14" s="311">
        <v>42.4</v>
      </c>
      <c r="O14" s="311">
        <v>43.9</v>
      </c>
      <c r="P14" s="311">
        <v>43.2</v>
      </c>
      <c r="Q14" s="311"/>
      <c r="R14" s="311">
        <v>40.799999999999997</v>
      </c>
      <c r="S14" s="311">
        <v>47.5</v>
      </c>
      <c r="T14" s="311">
        <v>44.3</v>
      </c>
      <c r="U14" s="311"/>
      <c r="V14" s="311">
        <v>51.8</v>
      </c>
      <c r="W14" s="311">
        <v>54.4</v>
      </c>
      <c r="X14" s="311">
        <v>53.1</v>
      </c>
      <c r="Y14" s="311"/>
      <c r="Z14" s="311">
        <v>34</v>
      </c>
      <c r="AA14" s="311">
        <v>28</v>
      </c>
      <c r="AB14" s="311">
        <v>30.8</v>
      </c>
      <c r="AC14" s="311"/>
      <c r="AD14" s="311">
        <v>53.8</v>
      </c>
      <c r="AE14" s="311">
        <v>61</v>
      </c>
      <c r="AF14" s="311">
        <v>57.4</v>
      </c>
      <c r="AG14" s="311"/>
      <c r="AH14" s="311">
        <v>42.4</v>
      </c>
      <c r="AI14" s="311">
        <v>46.1</v>
      </c>
      <c r="AJ14" s="311">
        <v>44.3</v>
      </c>
    </row>
    <row r="15" spans="1:36" s="306" customFormat="1" ht="12.6" customHeight="1">
      <c r="A15" s="310" t="s">
        <v>150</v>
      </c>
      <c r="B15" s="311">
        <v>24.2</v>
      </c>
      <c r="C15" s="311">
        <v>41.3</v>
      </c>
      <c r="D15" s="311">
        <v>33.1</v>
      </c>
      <c r="E15" s="311"/>
      <c r="F15" s="311">
        <v>19.3</v>
      </c>
      <c r="G15" s="311">
        <v>31.3</v>
      </c>
      <c r="H15" s="311">
        <v>25.5</v>
      </c>
      <c r="I15" s="311"/>
      <c r="J15" s="311">
        <v>25.6</v>
      </c>
      <c r="K15" s="311">
        <v>41.2</v>
      </c>
      <c r="L15" s="311">
        <v>33.799999999999997</v>
      </c>
      <c r="M15" s="311"/>
      <c r="N15" s="311">
        <v>25.3</v>
      </c>
      <c r="O15" s="311">
        <v>41.3</v>
      </c>
      <c r="P15" s="311">
        <v>33.700000000000003</v>
      </c>
      <c r="Q15" s="311"/>
      <c r="R15" s="311">
        <v>28.5</v>
      </c>
      <c r="S15" s="311">
        <v>39.700000000000003</v>
      </c>
      <c r="T15" s="311">
        <v>34.4</v>
      </c>
      <c r="U15" s="311"/>
      <c r="V15" s="311">
        <v>23.1</v>
      </c>
      <c r="W15" s="311">
        <v>37.799999999999997</v>
      </c>
      <c r="X15" s="311">
        <v>30.6</v>
      </c>
      <c r="Y15" s="311"/>
      <c r="Z15" s="311">
        <v>38.299999999999997</v>
      </c>
      <c r="AA15" s="311">
        <v>63.4</v>
      </c>
      <c r="AB15" s="311">
        <v>51.5</v>
      </c>
      <c r="AC15" s="311"/>
      <c r="AD15" s="311">
        <v>17.399999999999999</v>
      </c>
      <c r="AE15" s="311">
        <v>31.6</v>
      </c>
      <c r="AF15" s="311">
        <v>24.6</v>
      </c>
      <c r="AG15" s="311"/>
      <c r="AH15" s="311">
        <v>26.5</v>
      </c>
      <c r="AI15" s="311">
        <v>43</v>
      </c>
      <c r="AJ15" s="311">
        <v>35.1</v>
      </c>
    </row>
    <row r="16" spans="1:36" s="312" customFormat="1" ht="12.6" customHeight="1">
      <c r="A16" s="303" t="s">
        <v>167</v>
      </c>
      <c r="B16" s="304">
        <v>100</v>
      </c>
      <c r="C16" s="304">
        <v>100</v>
      </c>
      <c r="D16" s="304">
        <v>100</v>
      </c>
      <c r="E16" s="304"/>
      <c r="F16" s="304">
        <v>100</v>
      </c>
      <c r="G16" s="304">
        <v>100</v>
      </c>
      <c r="H16" s="304">
        <v>100</v>
      </c>
      <c r="I16" s="304"/>
      <c r="J16" s="304">
        <v>100</v>
      </c>
      <c r="K16" s="304">
        <v>100</v>
      </c>
      <c r="L16" s="304">
        <v>100</v>
      </c>
      <c r="M16" s="304"/>
      <c r="N16" s="304">
        <v>100</v>
      </c>
      <c r="O16" s="304">
        <v>100</v>
      </c>
      <c r="P16" s="304">
        <v>100</v>
      </c>
      <c r="Q16" s="304"/>
      <c r="R16" s="304">
        <v>100</v>
      </c>
      <c r="S16" s="304">
        <v>100</v>
      </c>
      <c r="T16" s="304">
        <v>100</v>
      </c>
      <c r="U16" s="304"/>
      <c r="V16" s="304">
        <v>100</v>
      </c>
      <c r="W16" s="304">
        <v>100</v>
      </c>
      <c r="X16" s="304">
        <v>100</v>
      </c>
      <c r="Y16" s="304"/>
      <c r="Z16" s="304">
        <v>100</v>
      </c>
      <c r="AA16" s="304">
        <v>100</v>
      </c>
      <c r="AB16" s="304">
        <v>100</v>
      </c>
      <c r="AC16" s="304"/>
      <c r="AD16" s="304">
        <v>100</v>
      </c>
      <c r="AE16" s="304">
        <v>100</v>
      </c>
      <c r="AF16" s="304">
        <v>100</v>
      </c>
      <c r="AG16" s="304"/>
      <c r="AH16" s="304">
        <v>100</v>
      </c>
      <c r="AI16" s="304">
        <v>100</v>
      </c>
      <c r="AJ16" s="304">
        <v>100</v>
      </c>
    </row>
    <row r="17" spans="1:36" s="306" customFormat="1" ht="12.6" customHeight="1">
      <c r="A17" s="618"/>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row>
    <row r="18" spans="1:36" s="306" customFormat="1" ht="12.6" customHeight="1">
      <c r="A18" s="296" t="s">
        <v>173</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row>
    <row r="19" spans="1:36" s="27" customFormat="1" ht="12.6" customHeight="1">
      <c r="A19" s="310" t="s">
        <v>151</v>
      </c>
      <c r="B19" s="313">
        <v>24.5</v>
      </c>
      <c r="C19" s="313">
        <v>8.3000000000000007</v>
      </c>
      <c r="D19" s="313">
        <v>16.2</v>
      </c>
      <c r="E19" s="313"/>
      <c r="F19" s="313">
        <v>17</v>
      </c>
      <c r="G19" s="313">
        <v>4.2</v>
      </c>
      <c r="H19" s="313">
        <v>10.8</v>
      </c>
      <c r="I19" s="313"/>
      <c r="J19" s="313">
        <v>22.4</v>
      </c>
      <c r="K19" s="313">
        <v>7.8</v>
      </c>
      <c r="L19" s="313">
        <v>15.2</v>
      </c>
      <c r="M19" s="313"/>
      <c r="N19" s="313">
        <v>15.7</v>
      </c>
      <c r="O19" s="313">
        <v>5.2</v>
      </c>
      <c r="P19" s="313">
        <v>9.6</v>
      </c>
      <c r="Q19" s="313"/>
      <c r="R19" s="313">
        <v>23</v>
      </c>
      <c r="S19" s="313">
        <v>11.7</v>
      </c>
      <c r="T19" s="313">
        <v>16.8</v>
      </c>
      <c r="U19" s="313"/>
      <c r="V19" s="313">
        <v>23.4</v>
      </c>
      <c r="W19" s="313">
        <v>5.8</v>
      </c>
      <c r="X19" s="313">
        <v>14.5</v>
      </c>
      <c r="Y19" s="313"/>
      <c r="Z19" s="313">
        <v>17.399999999999999</v>
      </c>
      <c r="AA19" s="313">
        <v>8.8000000000000007</v>
      </c>
      <c r="AB19" s="313">
        <v>13.3</v>
      </c>
      <c r="AC19" s="313"/>
      <c r="AD19" s="313">
        <v>23.9</v>
      </c>
      <c r="AE19" s="313">
        <v>5</v>
      </c>
      <c r="AF19" s="313">
        <v>12</v>
      </c>
      <c r="AG19" s="313"/>
      <c r="AH19" s="313">
        <v>22</v>
      </c>
      <c r="AI19" s="313">
        <v>7.9</v>
      </c>
      <c r="AJ19" s="313">
        <v>14.7</v>
      </c>
    </row>
    <row r="20" spans="1:36" s="27" customFormat="1" ht="12.6" customHeight="1">
      <c r="A20" s="310" t="s">
        <v>232</v>
      </c>
      <c r="B20" s="313">
        <v>40.200000000000003</v>
      </c>
      <c r="C20" s="313">
        <v>42.3</v>
      </c>
      <c r="D20" s="313">
        <v>41.3</v>
      </c>
      <c r="E20" s="313"/>
      <c r="F20" s="313">
        <v>54.3</v>
      </c>
      <c r="G20" s="313">
        <v>51.7</v>
      </c>
      <c r="H20" s="313">
        <v>52.9</v>
      </c>
      <c r="I20" s="313"/>
      <c r="J20" s="313">
        <v>48.9</v>
      </c>
      <c r="K20" s="313">
        <v>44.4</v>
      </c>
      <c r="L20" s="313">
        <v>46.1</v>
      </c>
      <c r="M20" s="313"/>
      <c r="N20" s="313">
        <v>48.6</v>
      </c>
      <c r="O20" s="313">
        <v>48</v>
      </c>
      <c r="P20" s="313">
        <v>47.7</v>
      </c>
      <c r="Q20" s="313"/>
      <c r="R20" s="313">
        <v>41.7</v>
      </c>
      <c r="S20" s="313">
        <v>40.4</v>
      </c>
      <c r="T20" s="313">
        <v>40.4</v>
      </c>
      <c r="U20" s="313"/>
      <c r="V20" s="313">
        <v>52.7</v>
      </c>
      <c r="W20" s="313">
        <v>57.4</v>
      </c>
      <c r="X20" s="313">
        <v>54.6</v>
      </c>
      <c r="Y20" s="313"/>
      <c r="Z20" s="313">
        <v>33.200000000000003</v>
      </c>
      <c r="AA20" s="313">
        <v>28.2</v>
      </c>
      <c r="AB20" s="313">
        <v>30.1</v>
      </c>
      <c r="AC20" s="313"/>
      <c r="AD20" s="313">
        <v>53.3</v>
      </c>
      <c r="AE20" s="313">
        <v>52.4</v>
      </c>
      <c r="AF20" s="313">
        <v>54</v>
      </c>
      <c r="AG20" s="313"/>
      <c r="AH20" s="313">
        <v>43.9</v>
      </c>
      <c r="AI20" s="313">
        <v>42.5</v>
      </c>
      <c r="AJ20" s="313">
        <v>43.2</v>
      </c>
    </row>
    <row r="21" spans="1:36" s="27" customFormat="1" ht="12.6" customHeight="1">
      <c r="A21" s="310" t="s">
        <v>150</v>
      </c>
      <c r="B21" s="313">
        <v>27</v>
      </c>
      <c r="C21" s="313">
        <v>45.7</v>
      </c>
      <c r="D21" s="313">
        <v>36</v>
      </c>
      <c r="E21" s="313"/>
      <c r="F21" s="313">
        <v>23.1</v>
      </c>
      <c r="G21" s="313">
        <v>40.700000000000003</v>
      </c>
      <c r="H21" s="313">
        <v>32.200000000000003</v>
      </c>
      <c r="I21" s="313"/>
      <c r="J21" s="313">
        <v>28.3</v>
      </c>
      <c r="K21" s="313">
        <v>47</v>
      </c>
      <c r="L21" s="313">
        <v>38</v>
      </c>
      <c r="M21" s="313"/>
      <c r="N21" s="313">
        <v>31.2</v>
      </c>
      <c r="O21" s="313">
        <v>44.4</v>
      </c>
      <c r="P21" s="313">
        <v>38.6</v>
      </c>
      <c r="Q21" s="313"/>
      <c r="R21" s="313">
        <v>31.9</v>
      </c>
      <c r="S21" s="313">
        <v>47.2</v>
      </c>
      <c r="T21" s="313">
        <v>40.1</v>
      </c>
      <c r="U21" s="313"/>
      <c r="V21" s="313">
        <v>23.7</v>
      </c>
      <c r="W21" s="313">
        <v>37</v>
      </c>
      <c r="X21" s="313">
        <v>30.4</v>
      </c>
      <c r="Y21" s="313"/>
      <c r="Z21" s="313">
        <v>45.7</v>
      </c>
      <c r="AA21" s="313">
        <v>60.5</v>
      </c>
      <c r="AB21" s="313">
        <v>52.9</v>
      </c>
      <c r="AC21" s="313"/>
      <c r="AD21" s="313">
        <v>19.2</v>
      </c>
      <c r="AE21" s="313">
        <v>38.1</v>
      </c>
      <c r="AF21" s="313">
        <v>30.1</v>
      </c>
      <c r="AG21" s="313"/>
      <c r="AH21" s="313">
        <v>29.2</v>
      </c>
      <c r="AI21" s="313">
        <v>47</v>
      </c>
      <c r="AJ21" s="313">
        <v>38.4</v>
      </c>
    </row>
    <row r="22" spans="1:36" s="312" customFormat="1" ht="12.6" customHeight="1">
      <c r="A22" s="305" t="s">
        <v>167</v>
      </c>
      <c r="B22" s="294">
        <v>100</v>
      </c>
      <c r="C22" s="294">
        <v>100</v>
      </c>
      <c r="D22" s="294">
        <v>100</v>
      </c>
      <c r="E22" s="294"/>
      <c r="F22" s="294">
        <v>100</v>
      </c>
      <c r="G22" s="294">
        <v>100</v>
      </c>
      <c r="H22" s="294">
        <v>100</v>
      </c>
      <c r="I22" s="294"/>
      <c r="J22" s="294">
        <v>100</v>
      </c>
      <c r="K22" s="294">
        <v>100</v>
      </c>
      <c r="L22" s="294">
        <v>100</v>
      </c>
      <c r="M22" s="294"/>
      <c r="N22" s="294">
        <v>100</v>
      </c>
      <c r="O22" s="294">
        <v>100</v>
      </c>
      <c r="P22" s="294">
        <v>100</v>
      </c>
      <c r="Q22" s="294"/>
      <c r="R22" s="294">
        <v>100</v>
      </c>
      <c r="S22" s="294">
        <v>100</v>
      </c>
      <c r="T22" s="294">
        <v>100</v>
      </c>
      <c r="U22" s="294"/>
      <c r="V22" s="294">
        <v>100</v>
      </c>
      <c r="W22" s="294">
        <v>100</v>
      </c>
      <c r="X22" s="294">
        <v>100</v>
      </c>
      <c r="Y22" s="294"/>
      <c r="Z22" s="294">
        <v>100</v>
      </c>
      <c r="AA22" s="294">
        <v>100</v>
      </c>
      <c r="AB22" s="294">
        <v>100</v>
      </c>
      <c r="AC22" s="294"/>
      <c r="AD22" s="294">
        <v>100</v>
      </c>
      <c r="AE22" s="294">
        <v>100</v>
      </c>
      <c r="AF22" s="294">
        <v>100</v>
      </c>
      <c r="AG22" s="294"/>
      <c r="AH22" s="294">
        <v>100</v>
      </c>
      <c r="AI22" s="294">
        <v>100</v>
      </c>
      <c r="AJ22" s="294">
        <v>100</v>
      </c>
    </row>
    <row r="23" spans="1:36" s="154" customFormat="1" ht="12.6" customHeight="1">
      <c r="A23" s="303"/>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row>
    <row r="24" spans="1:36" ht="12.6" customHeight="1"/>
    <row r="25" spans="1:36" ht="12.6" customHeight="1">
      <c r="A25" s="497" t="s">
        <v>1783</v>
      </c>
    </row>
    <row r="26" spans="1:36">
      <c r="B26" s="314"/>
      <c r="C26" s="314"/>
      <c r="D26" s="314"/>
      <c r="E26" s="314"/>
      <c r="F26" s="314"/>
      <c r="G26" s="314"/>
      <c r="H26" s="314"/>
      <c r="I26" s="314"/>
      <c r="J26" s="314"/>
      <c r="K26" s="314"/>
    </row>
    <row r="27" spans="1:36">
      <c r="B27" s="314"/>
      <c r="C27" s="316"/>
      <c r="D27" s="316"/>
      <c r="E27" s="316"/>
      <c r="F27" s="316"/>
      <c r="G27" s="316"/>
      <c r="H27" s="316"/>
      <c r="I27" s="316"/>
      <c r="J27" s="316"/>
      <c r="K27" s="316"/>
    </row>
    <row r="28" spans="1:36">
      <c r="B28" s="314"/>
      <c r="C28" s="316"/>
      <c r="D28" s="316"/>
      <c r="E28" s="316"/>
      <c r="F28" s="316"/>
      <c r="G28" s="316"/>
      <c r="H28" s="316"/>
      <c r="I28" s="316"/>
      <c r="J28" s="316"/>
      <c r="K28" s="316"/>
    </row>
    <row r="29" spans="1:36">
      <c r="B29" s="315"/>
      <c r="C29" s="316"/>
      <c r="D29" s="316"/>
      <c r="E29" s="316"/>
      <c r="F29" s="316"/>
      <c r="G29" s="316"/>
      <c r="H29" s="316"/>
      <c r="I29" s="316"/>
      <c r="J29" s="316"/>
      <c r="K29" s="316"/>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workbookViewId="0">
      <selection sqref="A1:L1"/>
    </sheetView>
  </sheetViews>
  <sheetFormatPr defaultRowHeight="11.25"/>
  <cols>
    <col min="1" max="1" width="57.5703125" style="27" customWidth="1"/>
    <col min="2" max="12" width="10.5703125" style="27" customWidth="1"/>
    <col min="13" max="16384" width="9.140625" style="27"/>
  </cols>
  <sheetData>
    <row r="1" spans="1:12" ht="15" customHeight="1">
      <c r="A1" s="623" t="s">
        <v>1784</v>
      </c>
      <c r="B1" s="623"/>
      <c r="C1" s="623"/>
      <c r="D1" s="623"/>
      <c r="E1" s="623"/>
      <c r="F1" s="623"/>
      <c r="G1" s="623"/>
      <c r="H1" s="623"/>
      <c r="I1" s="623"/>
      <c r="J1" s="623"/>
      <c r="K1" s="623"/>
      <c r="L1" s="623"/>
    </row>
    <row r="2" spans="1:12" ht="12.75">
      <c r="A2" s="386"/>
      <c r="B2" s="604" t="s">
        <v>29</v>
      </c>
      <c r="C2" s="604"/>
      <c r="D2" s="604"/>
      <c r="E2" s="387"/>
      <c r="F2" s="604" t="s">
        <v>28</v>
      </c>
      <c r="G2" s="604"/>
      <c r="H2" s="604"/>
      <c r="I2" s="387"/>
      <c r="J2" s="610" t="s">
        <v>167</v>
      </c>
      <c r="K2" s="610"/>
      <c r="L2" s="610"/>
    </row>
    <row r="3" spans="1:12" ht="12.75">
      <c r="A3" s="388"/>
      <c r="B3" s="130" t="s">
        <v>169</v>
      </c>
      <c r="C3" s="130" t="s">
        <v>168</v>
      </c>
      <c r="D3" s="130" t="s">
        <v>167</v>
      </c>
      <c r="E3" s="153"/>
      <c r="F3" s="130" t="s">
        <v>169</v>
      </c>
      <c r="G3" s="130" t="s">
        <v>168</v>
      </c>
      <c r="H3" s="130" t="s">
        <v>167</v>
      </c>
      <c r="I3" s="153"/>
      <c r="J3" s="130" t="s">
        <v>169</v>
      </c>
      <c r="K3" s="130" t="s">
        <v>168</v>
      </c>
      <c r="L3" s="130" t="s">
        <v>167</v>
      </c>
    </row>
    <row r="4" spans="1:12">
      <c r="B4" s="622" t="s">
        <v>166</v>
      </c>
      <c r="C4" s="622"/>
      <c r="D4" s="622"/>
      <c r="E4" s="622"/>
      <c r="F4" s="622"/>
      <c r="G4" s="622"/>
      <c r="H4" s="622"/>
      <c r="I4" s="622"/>
      <c r="J4" s="622"/>
      <c r="K4" s="622"/>
      <c r="L4" s="622"/>
    </row>
    <row r="5" spans="1:12">
      <c r="A5" s="262" t="s">
        <v>165</v>
      </c>
      <c r="B5" s="389"/>
      <c r="C5" s="389"/>
      <c r="D5" s="389"/>
      <c r="E5" s="389"/>
      <c r="F5" s="389"/>
      <c r="G5" s="389"/>
      <c r="H5" s="389"/>
      <c r="I5" s="389"/>
      <c r="J5" s="389"/>
      <c r="K5" s="389"/>
      <c r="L5" s="389"/>
    </row>
    <row r="6" spans="1:12">
      <c r="A6" s="148" t="s">
        <v>164</v>
      </c>
      <c r="B6" s="62">
        <v>41.9</v>
      </c>
      <c r="C6" s="62">
        <v>55.3</v>
      </c>
      <c r="D6" s="62">
        <v>44.6</v>
      </c>
      <c r="E6" s="62"/>
      <c r="F6" s="62">
        <v>36.5</v>
      </c>
      <c r="G6" s="62">
        <v>49.1</v>
      </c>
      <c r="H6" s="62">
        <v>39.299999999999997</v>
      </c>
      <c r="I6" s="62"/>
      <c r="J6" s="62">
        <v>39.1</v>
      </c>
      <c r="K6" s="62">
        <v>52</v>
      </c>
      <c r="L6" s="62">
        <v>41.9</v>
      </c>
    </row>
    <row r="7" spans="1:12">
      <c r="A7" s="147" t="s">
        <v>163</v>
      </c>
      <c r="B7" s="62">
        <v>39.200000000000003</v>
      </c>
      <c r="C7" s="62">
        <v>50.2</v>
      </c>
      <c r="D7" s="62">
        <v>41.5</v>
      </c>
      <c r="E7" s="62"/>
      <c r="F7" s="62">
        <v>34.299999999999997</v>
      </c>
      <c r="G7" s="62">
        <v>44</v>
      </c>
      <c r="H7" s="62">
        <v>36.4</v>
      </c>
      <c r="I7" s="62"/>
      <c r="J7" s="62">
        <v>36.6</v>
      </c>
      <c r="K7" s="62">
        <v>47.1</v>
      </c>
      <c r="L7" s="62">
        <v>38.9</v>
      </c>
    </row>
    <row r="8" spans="1:12">
      <c r="A8" s="147" t="s">
        <v>162</v>
      </c>
      <c r="B8" s="62">
        <v>2.5</v>
      </c>
      <c r="C8" s="62">
        <v>4.4000000000000004</v>
      </c>
      <c r="D8" s="62">
        <v>2.8</v>
      </c>
      <c r="E8" s="62"/>
      <c r="F8" s="62">
        <v>1.3</v>
      </c>
      <c r="G8" s="62">
        <v>4.4000000000000004</v>
      </c>
      <c r="H8" s="62">
        <v>2</v>
      </c>
      <c r="I8" s="62"/>
      <c r="J8" s="62">
        <v>1.8</v>
      </c>
      <c r="K8" s="62">
        <v>4.3</v>
      </c>
      <c r="L8" s="62">
        <v>2.4</v>
      </c>
    </row>
    <row r="9" spans="1:12">
      <c r="A9" s="147" t="s">
        <v>161</v>
      </c>
      <c r="B9" s="62">
        <v>0.3</v>
      </c>
      <c r="C9" s="62">
        <v>0.3</v>
      </c>
      <c r="D9" s="62">
        <v>0.3</v>
      </c>
      <c r="E9" s="62"/>
      <c r="F9" s="62">
        <v>1</v>
      </c>
      <c r="G9" s="62">
        <v>0.8</v>
      </c>
      <c r="H9" s="62">
        <v>0.9</v>
      </c>
      <c r="I9" s="62"/>
      <c r="J9" s="62">
        <v>0.6</v>
      </c>
      <c r="K9" s="62">
        <v>0.8</v>
      </c>
      <c r="L9" s="62">
        <v>0.6</v>
      </c>
    </row>
    <row r="10" spans="1:12">
      <c r="A10" s="148" t="s">
        <v>160</v>
      </c>
      <c r="B10" s="146">
        <v>23.6</v>
      </c>
      <c r="C10" s="146">
        <v>17.8</v>
      </c>
      <c r="D10" s="146">
        <v>22.4</v>
      </c>
      <c r="E10" s="146"/>
      <c r="F10" s="146">
        <v>24.6</v>
      </c>
      <c r="G10" s="146">
        <v>15.1</v>
      </c>
      <c r="H10" s="146">
        <v>22.4</v>
      </c>
      <c r="I10" s="146"/>
      <c r="J10" s="146">
        <v>24.1</v>
      </c>
      <c r="K10" s="146">
        <v>16.399999999999999</v>
      </c>
      <c r="L10" s="146">
        <v>22.4</v>
      </c>
    </row>
    <row r="11" spans="1:12">
      <c r="A11" s="148" t="s">
        <v>159</v>
      </c>
      <c r="B11" s="146">
        <v>34.5</v>
      </c>
      <c r="C11" s="146">
        <v>26.5</v>
      </c>
      <c r="D11" s="146">
        <v>32.799999999999997</v>
      </c>
      <c r="E11" s="146"/>
      <c r="F11" s="146">
        <v>38.799999999999997</v>
      </c>
      <c r="G11" s="146">
        <v>35.4</v>
      </c>
      <c r="H11" s="146">
        <v>38.299999999999997</v>
      </c>
      <c r="I11" s="146"/>
      <c r="J11" s="146">
        <v>36.9</v>
      </c>
      <c r="K11" s="146">
        <v>31.4</v>
      </c>
      <c r="L11" s="146">
        <v>35.700000000000003</v>
      </c>
    </row>
    <row r="12" spans="1:12">
      <c r="A12" s="262" t="s">
        <v>158</v>
      </c>
      <c r="B12" s="62"/>
      <c r="C12" s="62"/>
      <c r="D12" s="62"/>
      <c r="E12" s="62"/>
      <c r="F12" s="62"/>
      <c r="G12" s="62"/>
      <c r="H12" s="62"/>
      <c r="I12" s="62"/>
      <c r="J12" s="62"/>
      <c r="K12" s="62"/>
      <c r="L12" s="62"/>
    </row>
    <row r="13" spans="1:12">
      <c r="A13" s="148" t="s">
        <v>157</v>
      </c>
      <c r="B13" s="62">
        <v>9.5</v>
      </c>
      <c r="C13" s="62">
        <v>23.7</v>
      </c>
      <c r="D13" s="62">
        <v>12.5</v>
      </c>
      <c r="E13" s="62"/>
      <c r="F13" s="62">
        <v>9.6999999999999993</v>
      </c>
      <c r="G13" s="62">
        <v>20</v>
      </c>
      <c r="H13" s="62">
        <v>12</v>
      </c>
      <c r="I13" s="62"/>
      <c r="J13" s="62">
        <v>9.6</v>
      </c>
      <c r="K13" s="62">
        <v>21.9</v>
      </c>
      <c r="L13" s="62">
        <v>12.2</v>
      </c>
    </row>
    <row r="14" spans="1:12">
      <c r="A14" s="148" t="s">
        <v>156</v>
      </c>
      <c r="B14" s="62">
        <v>9</v>
      </c>
      <c r="C14" s="62">
        <v>5.8</v>
      </c>
      <c r="D14" s="62">
        <v>8.4</v>
      </c>
      <c r="E14" s="62"/>
      <c r="F14" s="62">
        <v>7.4</v>
      </c>
      <c r="G14" s="62">
        <v>5</v>
      </c>
      <c r="H14" s="62">
        <v>6.9</v>
      </c>
      <c r="I14" s="62"/>
      <c r="J14" s="62">
        <v>8.1999999999999993</v>
      </c>
      <c r="K14" s="62">
        <v>5.4</v>
      </c>
      <c r="L14" s="62">
        <v>7.6</v>
      </c>
    </row>
    <row r="15" spans="1:12">
      <c r="A15" s="148" t="s">
        <v>155</v>
      </c>
      <c r="B15" s="62">
        <v>9.3000000000000007</v>
      </c>
      <c r="C15" s="62">
        <v>6.6</v>
      </c>
      <c r="D15" s="62">
        <v>8.6</v>
      </c>
      <c r="E15" s="62"/>
      <c r="F15" s="62">
        <v>8.6999999999999993</v>
      </c>
      <c r="G15" s="62">
        <v>8.8000000000000007</v>
      </c>
      <c r="H15" s="62">
        <v>8.6999999999999993</v>
      </c>
      <c r="I15" s="62"/>
      <c r="J15" s="62">
        <v>9</v>
      </c>
      <c r="K15" s="62">
        <v>7.8</v>
      </c>
      <c r="L15" s="62">
        <v>8.6999999999999993</v>
      </c>
    </row>
    <row r="16" spans="1:12">
      <c r="A16" s="148" t="s">
        <v>154</v>
      </c>
      <c r="B16" s="62">
        <v>13.8</v>
      </c>
      <c r="C16" s="62">
        <v>18.600000000000001</v>
      </c>
      <c r="D16" s="62">
        <v>14.8</v>
      </c>
      <c r="E16" s="62"/>
      <c r="F16" s="62">
        <v>10</v>
      </c>
      <c r="G16" s="62">
        <v>14.1</v>
      </c>
      <c r="H16" s="62">
        <v>10.8</v>
      </c>
      <c r="I16" s="62"/>
      <c r="J16" s="62">
        <v>11.8</v>
      </c>
      <c r="K16" s="62">
        <v>16.3</v>
      </c>
      <c r="L16" s="62">
        <v>12.7</v>
      </c>
    </row>
    <row r="17" spans="1:12">
      <c r="A17" s="262" t="s">
        <v>153</v>
      </c>
      <c r="B17" s="62"/>
      <c r="C17" s="62"/>
      <c r="D17" s="62"/>
      <c r="E17" s="62"/>
      <c r="F17" s="62"/>
      <c r="G17" s="62"/>
      <c r="H17" s="62"/>
      <c r="I17" s="62"/>
      <c r="J17" s="62"/>
      <c r="K17" s="62"/>
      <c r="L17" s="62"/>
    </row>
    <row r="18" spans="1:12">
      <c r="A18" s="148" t="s">
        <v>152</v>
      </c>
      <c r="B18" s="62">
        <v>46.5</v>
      </c>
      <c r="C18" s="62">
        <v>35.299999999999997</v>
      </c>
      <c r="D18" s="62">
        <v>43.9</v>
      </c>
      <c r="E18" s="62"/>
      <c r="F18" s="62">
        <v>44.7</v>
      </c>
      <c r="G18" s="62">
        <v>34.5</v>
      </c>
      <c r="H18" s="62">
        <v>42.5</v>
      </c>
      <c r="I18" s="62"/>
      <c r="J18" s="62">
        <v>45.6</v>
      </c>
      <c r="K18" s="62">
        <v>34.799999999999997</v>
      </c>
      <c r="L18" s="62">
        <v>43.2</v>
      </c>
    </row>
    <row r="19" spans="1:12">
      <c r="A19" s="148" t="s">
        <v>151</v>
      </c>
      <c r="B19" s="62">
        <v>21.2</v>
      </c>
      <c r="C19" s="62">
        <v>24.5</v>
      </c>
      <c r="D19" s="62">
        <v>22</v>
      </c>
      <c r="E19" s="62"/>
      <c r="F19" s="62">
        <v>6.7</v>
      </c>
      <c r="G19" s="62">
        <v>11.5</v>
      </c>
      <c r="H19" s="62">
        <v>7.9</v>
      </c>
      <c r="I19" s="62"/>
      <c r="J19" s="62">
        <v>13.8</v>
      </c>
      <c r="K19" s="62">
        <v>18</v>
      </c>
      <c r="L19" s="62">
        <v>14.7</v>
      </c>
    </row>
    <row r="20" spans="1:12">
      <c r="A20" s="121" t="s">
        <v>150</v>
      </c>
      <c r="B20" s="62">
        <v>26.6</v>
      </c>
      <c r="C20" s="62">
        <v>37.799999999999997</v>
      </c>
      <c r="D20" s="62">
        <v>29.2</v>
      </c>
      <c r="E20" s="62"/>
      <c r="F20" s="62">
        <v>45.4</v>
      </c>
      <c r="G20" s="62">
        <v>52.3</v>
      </c>
      <c r="H20" s="62">
        <v>47</v>
      </c>
      <c r="I20" s="62"/>
      <c r="J20" s="62">
        <v>36.5</v>
      </c>
      <c r="K20" s="62">
        <v>45.7</v>
      </c>
      <c r="L20" s="62">
        <v>38.4</v>
      </c>
    </row>
    <row r="21" spans="1:12">
      <c r="A21" s="151" t="s">
        <v>149</v>
      </c>
      <c r="B21" s="62"/>
      <c r="C21" s="62"/>
      <c r="D21" s="62"/>
      <c r="E21" s="62"/>
      <c r="F21" s="62"/>
      <c r="G21" s="62"/>
      <c r="H21" s="62"/>
      <c r="I21" s="62"/>
      <c r="J21" s="62"/>
      <c r="K21" s="62"/>
      <c r="L21" s="62"/>
    </row>
    <row r="22" spans="1:12">
      <c r="A22" s="121" t="s">
        <v>148</v>
      </c>
      <c r="B22" s="62">
        <v>15.9</v>
      </c>
      <c r="C22" s="62">
        <v>3.9</v>
      </c>
      <c r="D22" s="62">
        <v>13.3</v>
      </c>
      <c r="E22" s="62"/>
      <c r="F22" s="62">
        <v>17.2</v>
      </c>
      <c r="G22" s="62">
        <v>5.8</v>
      </c>
      <c r="H22" s="62">
        <v>14.7</v>
      </c>
      <c r="I22" s="62"/>
      <c r="J22" s="62">
        <v>16.5</v>
      </c>
      <c r="K22" s="62">
        <v>5</v>
      </c>
      <c r="L22" s="62">
        <v>14.1</v>
      </c>
    </row>
    <row r="23" spans="1:12">
      <c r="A23" s="121" t="s">
        <v>147</v>
      </c>
      <c r="B23" s="62">
        <v>39.299999999999997</v>
      </c>
      <c r="C23" s="62">
        <v>39.9</v>
      </c>
      <c r="D23" s="62">
        <v>39.5</v>
      </c>
      <c r="E23" s="62"/>
      <c r="F23" s="62">
        <v>20.5</v>
      </c>
      <c r="G23" s="62">
        <v>24.4</v>
      </c>
      <c r="H23" s="62">
        <v>21.4</v>
      </c>
      <c r="I23" s="62"/>
      <c r="J23" s="62">
        <v>29.5</v>
      </c>
      <c r="K23" s="62">
        <v>31.9</v>
      </c>
      <c r="L23" s="62">
        <v>30.1</v>
      </c>
    </row>
    <row r="24" spans="1:12">
      <c r="A24" s="121" t="s">
        <v>146</v>
      </c>
      <c r="B24" s="62">
        <v>41.2</v>
      </c>
      <c r="C24" s="62">
        <v>54.1</v>
      </c>
      <c r="D24" s="62">
        <v>44</v>
      </c>
      <c r="E24" s="62"/>
      <c r="F24" s="62">
        <v>60.6</v>
      </c>
      <c r="G24" s="62">
        <v>68.2</v>
      </c>
      <c r="H24" s="62">
        <v>62.4</v>
      </c>
      <c r="I24" s="62"/>
      <c r="J24" s="62">
        <v>51.4</v>
      </c>
      <c r="K24" s="62">
        <v>61.7</v>
      </c>
      <c r="L24" s="62">
        <v>53.6</v>
      </c>
    </row>
    <row r="25" spans="1:12" ht="14.25">
      <c r="A25" s="306"/>
      <c r="B25" s="62"/>
      <c r="C25" s="62"/>
      <c r="D25" s="62"/>
      <c r="E25" s="62"/>
      <c r="F25" s="62"/>
      <c r="G25" s="62"/>
      <c r="H25" s="62"/>
      <c r="I25" s="62"/>
      <c r="J25" s="62"/>
      <c r="K25" s="62"/>
      <c r="L25" s="62"/>
    </row>
    <row r="26" spans="1:12" ht="14.25">
      <c r="A26" s="152" t="s">
        <v>145</v>
      </c>
      <c r="B26" s="150"/>
      <c r="C26" s="150"/>
      <c r="D26" s="150"/>
      <c r="E26" s="150"/>
      <c r="F26" s="150"/>
      <c r="G26" s="150"/>
      <c r="H26" s="150"/>
      <c r="I26" s="150"/>
      <c r="J26" s="150"/>
      <c r="K26" s="149"/>
      <c r="L26" s="149"/>
    </row>
    <row r="27" spans="1:12" ht="14.25">
      <c r="A27" s="151" t="s">
        <v>144</v>
      </c>
      <c r="B27" s="150"/>
      <c r="C27" s="150"/>
      <c r="D27" s="150"/>
      <c r="E27" s="150"/>
      <c r="F27" s="150"/>
      <c r="G27" s="150"/>
      <c r="H27" s="150"/>
      <c r="I27" s="150"/>
      <c r="J27" s="150"/>
      <c r="K27" s="149"/>
      <c r="L27" s="149"/>
    </row>
    <row r="28" spans="1:12">
      <c r="A28" s="148" t="s">
        <v>143</v>
      </c>
      <c r="B28" s="146">
        <v>35.700000000000003</v>
      </c>
      <c r="C28" s="146">
        <v>27.3</v>
      </c>
      <c r="D28" s="146">
        <v>34</v>
      </c>
      <c r="E28" s="146"/>
      <c r="F28" s="146">
        <v>30.7</v>
      </c>
      <c r="G28" s="146">
        <v>14.9</v>
      </c>
      <c r="H28" s="146">
        <v>27.1</v>
      </c>
      <c r="I28" s="146"/>
      <c r="J28" s="146">
        <v>32.9</v>
      </c>
      <c r="K28" s="146">
        <v>20.8</v>
      </c>
      <c r="L28" s="146">
        <v>30.4</v>
      </c>
    </row>
    <row r="29" spans="1:12">
      <c r="A29" s="147" t="s">
        <v>142</v>
      </c>
      <c r="B29" s="146">
        <v>25.4</v>
      </c>
      <c r="C29" s="146">
        <v>24.3</v>
      </c>
      <c r="D29" s="146">
        <v>25.2</v>
      </c>
      <c r="E29" s="146"/>
      <c r="F29" s="146">
        <v>13.9</v>
      </c>
      <c r="G29" s="146">
        <v>13.6</v>
      </c>
      <c r="H29" s="146">
        <v>13.7</v>
      </c>
      <c r="I29" s="146"/>
      <c r="J29" s="146">
        <v>19.399999999999999</v>
      </c>
      <c r="K29" s="146">
        <v>18.3</v>
      </c>
      <c r="L29" s="146">
        <v>19.100000000000001</v>
      </c>
    </row>
    <row r="30" spans="1:12">
      <c r="A30" s="147" t="s">
        <v>141</v>
      </c>
      <c r="B30" s="146">
        <v>8</v>
      </c>
      <c r="C30" s="146">
        <v>1</v>
      </c>
      <c r="D30" s="146">
        <v>6.3</v>
      </c>
      <c r="E30" s="146"/>
      <c r="F30" s="146">
        <v>4</v>
      </c>
      <c r="G30" s="146">
        <v>0.3</v>
      </c>
      <c r="H30" s="146">
        <v>3.2</v>
      </c>
      <c r="I30" s="146"/>
      <c r="J30" s="146">
        <v>5.8</v>
      </c>
      <c r="K30" s="146">
        <v>0.7</v>
      </c>
      <c r="L30" s="146">
        <v>4.8</v>
      </c>
    </row>
    <row r="31" spans="1:12">
      <c r="A31" s="120" t="s">
        <v>140</v>
      </c>
      <c r="B31" s="146">
        <v>12.6</v>
      </c>
      <c r="C31" s="146">
        <v>3.3</v>
      </c>
      <c r="D31" s="146">
        <v>10.5</v>
      </c>
      <c r="E31" s="146"/>
      <c r="F31" s="146">
        <v>18.7</v>
      </c>
      <c r="G31" s="146">
        <v>2</v>
      </c>
      <c r="H31" s="146">
        <v>15</v>
      </c>
      <c r="I31" s="146"/>
      <c r="J31" s="146">
        <v>15.7</v>
      </c>
      <c r="K31" s="146">
        <v>2.5</v>
      </c>
      <c r="L31" s="146">
        <v>12.9</v>
      </c>
    </row>
    <row r="32" spans="1:12">
      <c r="A32" s="120" t="s">
        <v>139</v>
      </c>
      <c r="B32" s="146">
        <v>10.1</v>
      </c>
      <c r="C32" s="146">
        <v>2.8</v>
      </c>
      <c r="D32" s="146">
        <v>8.5</v>
      </c>
      <c r="E32" s="146"/>
      <c r="F32" s="146">
        <v>5.0999999999999996</v>
      </c>
      <c r="G32" s="146">
        <v>1.9</v>
      </c>
      <c r="H32" s="146">
        <v>4.5</v>
      </c>
      <c r="I32" s="146"/>
      <c r="J32" s="146">
        <v>7.4</v>
      </c>
      <c r="K32" s="146">
        <v>2.2999999999999998</v>
      </c>
      <c r="L32" s="146">
        <v>6.4</v>
      </c>
    </row>
    <row r="33" spans="1:12">
      <c r="A33" s="145" t="s">
        <v>138</v>
      </c>
      <c r="B33" s="144">
        <v>63.4</v>
      </c>
      <c r="C33" s="144">
        <v>71.7</v>
      </c>
      <c r="D33" s="144">
        <v>65.400000000000006</v>
      </c>
      <c r="E33" s="144"/>
      <c r="F33" s="144">
        <v>68.900000000000006</v>
      </c>
      <c r="G33" s="144">
        <v>84.6</v>
      </c>
      <c r="H33" s="144">
        <v>72.3</v>
      </c>
      <c r="I33" s="144"/>
      <c r="J33" s="144">
        <v>66.400000000000006</v>
      </c>
      <c r="K33" s="144">
        <v>78.900000000000006</v>
      </c>
      <c r="L33" s="144">
        <v>69.099999999999994</v>
      </c>
    </row>
    <row r="35" spans="1:12">
      <c r="A35" s="28" t="s">
        <v>137</v>
      </c>
    </row>
  </sheetData>
  <mergeCells count="5">
    <mergeCell ref="B4:L4"/>
    <mergeCell ref="A1:L1"/>
    <mergeCell ref="B2:D2"/>
    <mergeCell ref="F2:H2"/>
    <mergeCell ref="J2:L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7"/>
  <sheetViews>
    <sheetView workbookViewId="0">
      <selection sqref="A1:G1"/>
    </sheetView>
  </sheetViews>
  <sheetFormatPr defaultRowHeight="15"/>
  <cols>
    <col min="1" max="1" width="62.7109375" style="364" customWidth="1"/>
    <col min="2" max="16384" width="9.140625" style="364"/>
  </cols>
  <sheetData>
    <row r="1" spans="1:32" s="390" customFormat="1" ht="31.5" customHeight="1">
      <c r="A1" s="617" t="s">
        <v>1606</v>
      </c>
      <c r="B1" s="617"/>
      <c r="C1" s="617"/>
      <c r="D1" s="617"/>
      <c r="E1" s="617"/>
      <c r="F1" s="617"/>
      <c r="G1" s="617"/>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row>
    <row r="2" spans="1:32" s="27" customFormat="1" ht="27.75" customHeight="1">
      <c r="A2" s="391"/>
      <c r="B2" s="624" t="s">
        <v>1342</v>
      </c>
      <c r="C2" s="625"/>
      <c r="D2" s="625"/>
      <c r="E2" s="138"/>
      <c r="F2" s="139"/>
      <c r="G2" s="392"/>
      <c r="H2" s="393"/>
      <c r="I2" s="393"/>
      <c r="J2" s="393"/>
    </row>
    <row r="3" spans="1:32" s="370" customFormat="1" ht="33.75" customHeight="1">
      <c r="A3" s="394"/>
      <c r="B3" s="369" t="s">
        <v>1343</v>
      </c>
      <c r="C3" s="369" t="s">
        <v>1344</v>
      </c>
      <c r="D3" s="395" t="s">
        <v>167</v>
      </c>
      <c r="E3" s="396"/>
      <c r="F3" s="397" t="s">
        <v>1345</v>
      </c>
      <c r="G3" s="397" t="s">
        <v>167</v>
      </c>
      <c r="H3" s="398"/>
      <c r="I3" s="398"/>
      <c r="J3" s="398"/>
    </row>
    <row r="4" spans="1:32" s="149" customFormat="1" ht="15" customHeight="1">
      <c r="B4" s="587" t="s">
        <v>166</v>
      </c>
      <c r="C4" s="587"/>
      <c r="D4" s="587"/>
      <c r="E4" s="587"/>
      <c r="F4" s="587"/>
      <c r="G4" s="587"/>
      <c r="H4" s="399"/>
      <c r="I4" s="399"/>
      <c r="J4" s="399"/>
    </row>
    <row r="5" spans="1:32" s="27" customFormat="1" ht="15" customHeight="1">
      <c r="A5" s="400" t="s">
        <v>1346</v>
      </c>
      <c r="C5" s="401"/>
      <c r="D5" s="401"/>
      <c r="E5" s="401"/>
      <c r="F5" s="401"/>
      <c r="G5" s="401"/>
    </row>
    <row r="6" spans="1:32" s="27" customFormat="1" ht="15" customHeight="1">
      <c r="A6" s="402" t="s">
        <v>1347</v>
      </c>
      <c r="B6" s="11">
        <v>59.9</v>
      </c>
      <c r="C6" s="11">
        <v>66</v>
      </c>
      <c r="D6" s="403">
        <v>63.2</v>
      </c>
      <c r="E6" s="403"/>
      <c r="F6" s="11">
        <v>67</v>
      </c>
      <c r="G6" s="403">
        <v>64.5</v>
      </c>
    </row>
    <row r="7" spans="1:32" s="405" customFormat="1" ht="15" customHeight="1">
      <c r="A7" s="402" t="s">
        <v>1348</v>
      </c>
      <c r="B7" s="404">
        <v>63.6</v>
      </c>
      <c r="C7" s="404">
        <v>62.6</v>
      </c>
      <c r="D7" s="403">
        <v>63.1</v>
      </c>
      <c r="E7" s="403"/>
      <c r="F7" s="404">
        <v>61.8</v>
      </c>
      <c r="G7" s="403">
        <v>62.6</v>
      </c>
    </row>
    <row r="8" spans="1:32" s="27" customFormat="1" ht="15" customHeight="1">
      <c r="A8" s="402" t="s">
        <v>1349</v>
      </c>
      <c r="B8" s="404">
        <v>75.7</v>
      </c>
      <c r="C8" s="404">
        <v>74.2</v>
      </c>
      <c r="D8" s="403">
        <v>74.8</v>
      </c>
      <c r="E8" s="403"/>
      <c r="F8" s="404">
        <v>72.900000000000006</v>
      </c>
      <c r="G8" s="403">
        <v>74.099999999999994</v>
      </c>
    </row>
    <row r="9" spans="1:32" s="27" customFormat="1" ht="15" customHeight="1">
      <c r="A9" s="402" t="s">
        <v>1350</v>
      </c>
      <c r="B9" s="404">
        <v>21.3</v>
      </c>
      <c r="C9" s="404">
        <v>21.7</v>
      </c>
      <c r="D9" s="403">
        <v>21.6</v>
      </c>
      <c r="E9" s="403"/>
      <c r="F9" s="404">
        <v>24.7</v>
      </c>
      <c r="G9" s="403">
        <v>22.6</v>
      </c>
    </row>
    <row r="10" spans="1:32" s="27" customFormat="1" ht="15" customHeight="1">
      <c r="A10" s="402" t="s">
        <v>1351</v>
      </c>
      <c r="B10" s="11">
        <v>54.3</v>
      </c>
      <c r="C10" s="11">
        <v>52.5</v>
      </c>
      <c r="D10" s="406">
        <v>53.3</v>
      </c>
      <c r="E10" s="406"/>
      <c r="F10" s="11">
        <v>48.1</v>
      </c>
      <c r="G10" s="403">
        <v>51.5</v>
      </c>
    </row>
    <row r="11" spans="1:32" s="27" customFormat="1" ht="15" customHeight="1">
      <c r="A11" s="402" t="s">
        <v>1352</v>
      </c>
      <c r="B11" s="404">
        <v>63.8</v>
      </c>
      <c r="C11" s="404">
        <v>63</v>
      </c>
      <c r="D11" s="403">
        <v>63.4</v>
      </c>
      <c r="E11" s="403"/>
      <c r="F11" s="404">
        <v>60.3</v>
      </c>
      <c r="G11" s="403">
        <v>62.3</v>
      </c>
    </row>
    <row r="12" spans="1:32" s="27" customFormat="1" ht="15" customHeight="1">
      <c r="A12" s="402" t="s">
        <v>1353</v>
      </c>
      <c r="B12" s="11">
        <v>11.8</v>
      </c>
      <c r="C12" s="11">
        <v>20.100000000000001</v>
      </c>
      <c r="D12" s="403">
        <v>16.399999999999999</v>
      </c>
      <c r="E12" s="403"/>
      <c r="F12" s="11">
        <v>21.8</v>
      </c>
      <c r="G12" s="403">
        <v>18.3</v>
      </c>
    </row>
    <row r="13" spans="1:32" s="27" customFormat="1" ht="15" customHeight="1">
      <c r="A13" s="402"/>
      <c r="B13" s="407"/>
      <c r="C13" s="407"/>
      <c r="D13" s="408"/>
      <c r="E13" s="409"/>
      <c r="F13" s="409"/>
      <c r="G13" s="408"/>
    </row>
    <row r="14" spans="1:32" s="27" customFormat="1" ht="15" customHeight="1">
      <c r="A14" s="410" t="s">
        <v>1354</v>
      </c>
      <c r="B14" s="409"/>
      <c r="C14" s="409"/>
      <c r="D14" s="408"/>
      <c r="E14" s="409"/>
      <c r="F14" s="409"/>
      <c r="G14" s="408"/>
    </row>
    <row r="15" spans="1:32" s="27" customFormat="1" ht="15" customHeight="1">
      <c r="A15" s="411" t="s">
        <v>1355</v>
      </c>
      <c r="B15" s="409"/>
      <c r="C15" s="409"/>
      <c r="D15" s="408"/>
      <c r="E15" s="409"/>
      <c r="F15" s="409"/>
      <c r="G15" s="408"/>
    </row>
    <row r="16" spans="1:32" s="27" customFormat="1" ht="15" customHeight="1">
      <c r="A16" s="72" t="s">
        <v>1356</v>
      </c>
      <c r="B16" s="11">
        <v>35.9</v>
      </c>
      <c r="C16" s="11">
        <v>40.5</v>
      </c>
      <c r="D16" s="403">
        <v>38.4</v>
      </c>
      <c r="E16" s="403"/>
      <c r="F16" s="11">
        <v>51.5</v>
      </c>
      <c r="G16" s="403">
        <v>43</v>
      </c>
    </row>
    <row r="17" spans="1:7" s="27" customFormat="1" ht="15" customHeight="1">
      <c r="A17" s="72" t="s">
        <v>1357</v>
      </c>
      <c r="B17" s="11">
        <v>42.3</v>
      </c>
      <c r="C17" s="11">
        <v>43.3</v>
      </c>
      <c r="D17" s="403">
        <v>42.8</v>
      </c>
      <c r="E17" s="403"/>
      <c r="F17" s="11">
        <v>33.6</v>
      </c>
      <c r="G17" s="403">
        <v>39.6</v>
      </c>
    </row>
    <row r="18" spans="1:7" s="27" customFormat="1" ht="15" customHeight="1">
      <c r="A18" s="72" t="s">
        <v>1358</v>
      </c>
      <c r="B18" s="11">
        <v>12.4</v>
      </c>
      <c r="C18" s="11">
        <v>10</v>
      </c>
      <c r="D18" s="403">
        <v>10.9</v>
      </c>
      <c r="E18" s="403"/>
      <c r="F18" s="11">
        <v>9.1999999999999993</v>
      </c>
      <c r="G18" s="403">
        <v>10.4</v>
      </c>
    </row>
    <row r="19" spans="1:7" s="27" customFormat="1" ht="15" customHeight="1">
      <c r="A19" s="72" t="s">
        <v>1359</v>
      </c>
      <c r="B19" s="11">
        <v>5.8</v>
      </c>
      <c r="C19" s="11">
        <v>3</v>
      </c>
      <c r="D19" s="403">
        <v>4.2</v>
      </c>
      <c r="E19" s="403"/>
      <c r="F19" s="11">
        <v>2.2999999999999998</v>
      </c>
      <c r="G19" s="403">
        <v>3.5</v>
      </c>
    </row>
    <row r="20" spans="1:7" s="27" customFormat="1" ht="15" customHeight="1">
      <c r="A20" s="72" t="s">
        <v>1360</v>
      </c>
      <c r="B20" s="11">
        <v>3.6</v>
      </c>
      <c r="C20" s="11">
        <v>3.3</v>
      </c>
      <c r="D20" s="403">
        <v>3.3</v>
      </c>
      <c r="E20" s="403"/>
      <c r="F20" s="11">
        <v>2.7</v>
      </c>
      <c r="G20" s="403">
        <v>3.1</v>
      </c>
    </row>
    <row r="21" spans="1:7" s="27" customFormat="1" ht="15" customHeight="1">
      <c r="A21" s="412"/>
      <c r="B21" s="407"/>
      <c r="C21" s="407"/>
      <c r="D21" s="408"/>
      <c r="E21" s="409"/>
      <c r="F21" s="409"/>
      <c r="G21" s="408"/>
    </row>
    <row r="22" spans="1:7" s="27" customFormat="1" ht="15" customHeight="1">
      <c r="A22" s="413" t="s">
        <v>1361</v>
      </c>
      <c r="B22" s="407"/>
      <c r="C22" s="407"/>
      <c r="D22" s="408"/>
      <c r="E22" s="409"/>
      <c r="F22" s="409"/>
      <c r="G22" s="408"/>
    </row>
    <row r="23" spans="1:7" s="27" customFormat="1" ht="15" customHeight="1">
      <c r="A23" s="414" t="s">
        <v>1362</v>
      </c>
      <c r="B23" s="11">
        <v>75.3</v>
      </c>
      <c r="C23" s="11">
        <v>84.3</v>
      </c>
      <c r="D23" s="403">
        <v>80.2</v>
      </c>
      <c r="E23" s="403"/>
      <c r="F23" s="11">
        <v>85.4</v>
      </c>
      <c r="G23" s="403">
        <v>82</v>
      </c>
    </row>
    <row r="24" spans="1:7" s="27" customFormat="1" ht="15" customHeight="1">
      <c r="A24" s="414" t="s">
        <v>1363</v>
      </c>
      <c r="B24" s="404">
        <v>61.6</v>
      </c>
      <c r="C24" s="404">
        <v>62.1</v>
      </c>
      <c r="D24" s="403">
        <v>61.7</v>
      </c>
      <c r="E24" s="403"/>
      <c r="F24" s="404">
        <v>61.1</v>
      </c>
      <c r="G24" s="403">
        <v>61.6</v>
      </c>
    </row>
    <row r="25" spans="1:7" s="27" customFormat="1" ht="15" customHeight="1">
      <c r="A25" s="414" t="s">
        <v>1364</v>
      </c>
      <c r="B25" s="404">
        <v>25.6</v>
      </c>
      <c r="C25" s="404">
        <v>27.2</v>
      </c>
      <c r="D25" s="403">
        <v>26.4</v>
      </c>
      <c r="E25" s="403"/>
      <c r="F25" s="404">
        <v>21.4</v>
      </c>
      <c r="G25" s="403">
        <v>24.7</v>
      </c>
    </row>
    <row r="26" spans="1:7" s="27" customFormat="1" ht="15" customHeight="1">
      <c r="A26" s="414" t="s">
        <v>1365</v>
      </c>
      <c r="B26" s="11">
        <v>18.2</v>
      </c>
      <c r="C26" s="11">
        <v>14.6</v>
      </c>
      <c r="D26" s="403">
        <v>16.2</v>
      </c>
      <c r="E26" s="403"/>
      <c r="F26" s="11">
        <v>9.3000000000000007</v>
      </c>
      <c r="G26" s="403">
        <v>13.8</v>
      </c>
    </row>
    <row r="27" spans="1:7" s="27" customFormat="1" ht="15" customHeight="1">
      <c r="A27" s="414" t="s">
        <v>1366</v>
      </c>
      <c r="B27" s="11">
        <v>14.4</v>
      </c>
      <c r="C27" s="11">
        <v>9.6</v>
      </c>
      <c r="D27" s="403">
        <v>11.8</v>
      </c>
      <c r="E27" s="403"/>
      <c r="F27" s="11">
        <v>5.0999999999999996</v>
      </c>
      <c r="G27" s="403">
        <v>9.5</v>
      </c>
    </row>
    <row r="28" spans="1:7" s="27" customFormat="1" ht="15" customHeight="1">
      <c r="A28" s="414" t="s">
        <v>1367</v>
      </c>
      <c r="B28" s="11">
        <v>13.6</v>
      </c>
      <c r="C28" s="11">
        <v>19.3</v>
      </c>
      <c r="D28" s="403">
        <v>16.8</v>
      </c>
      <c r="E28" s="403"/>
      <c r="F28" s="11">
        <v>18.399999999999999</v>
      </c>
      <c r="G28" s="403">
        <v>17.399999999999999</v>
      </c>
    </row>
    <row r="29" spans="1:7" s="27" customFormat="1" ht="15" customHeight="1">
      <c r="A29" s="414" t="s">
        <v>1368</v>
      </c>
      <c r="B29" s="11">
        <v>8.1999999999999993</v>
      </c>
      <c r="C29" s="11">
        <v>5.8</v>
      </c>
      <c r="D29" s="403">
        <v>6.8</v>
      </c>
      <c r="E29" s="403"/>
      <c r="F29" s="11">
        <v>4.9000000000000004</v>
      </c>
      <c r="G29" s="403">
        <v>6.2</v>
      </c>
    </row>
    <row r="30" spans="1:7" s="27" customFormat="1" ht="24.95" customHeight="1">
      <c r="A30" s="415" t="s">
        <v>1369</v>
      </c>
      <c r="B30" s="406">
        <v>88.6</v>
      </c>
      <c r="C30" s="406">
        <v>93</v>
      </c>
      <c r="D30" s="403">
        <v>90.9</v>
      </c>
      <c r="E30" s="403"/>
      <c r="F30" s="406">
        <v>92.7</v>
      </c>
      <c r="G30" s="403">
        <v>91.7</v>
      </c>
    </row>
    <row r="31" spans="1:7" s="27" customFormat="1" ht="15" customHeight="1">
      <c r="A31" s="412"/>
      <c r="B31" s="409"/>
      <c r="C31" s="409"/>
      <c r="D31" s="408"/>
      <c r="E31" s="409"/>
      <c r="F31" s="409"/>
      <c r="G31" s="408"/>
    </row>
    <row r="32" spans="1:7" s="27" customFormat="1" ht="15" customHeight="1">
      <c r="A32" s="402" t="s">
        <v>1370</v>
      </c>
      <c r="B32" s="11">
        <v>52.7</v>
      </c>
      <c r="C32" s="11">
        <v>52.2</v>
      </c>
      <c r="D32" s="406">
        <v>52.5</v>
      </c>
      <c r="E32" s="406"/>
      <c r="F32" s="11">
        <v>43.8</v>
      </c>
      <c r="G32" s="406">
        <v>49.5</v>
      </c>
    </row>
    <row r="33" spans="1:9" s="27" customFormat="1" ht="15" customHeight="1">
      <c r="A33" s="402" t="s">
        <v>1371</v>
      </c>
      <c r="B33" s="11">
        <v>28.6</v>
      </c>
      <c r="C33" s="11">
        <v>26.2</v>
      </c>
      <c r="D33" s="406">
        <v>27.3</v>
      </c>
      <c r="E33" s="406"/>
      <c r="F33" s="11">
        <v>22</v>
      </c>
      <c r="G33" s="406">
        <v>25.5</v>
      </c>
    </row>
    <row r="34" spans="1:9" s="27" customFormat="1" ht="15" customHeight="1">
      <c r="A34" s="402" t="s">
        <v>1372</v>
      </c>
      <c r="B34" s="404">
        <v>97</v>
      </c>
      <c r="C34" s="404">
        <v>96.7</v>
      </c>
      <c r="D34" s="403">
        <v>96.9</v>
      </c>
      <c r="E34" s="403"/>
      <c r="F34" s="404">
        <v>96.9</v>
      </c>
      <c r="G34" s="403">
        <v>96.9</v>
      </c>
    </row>
    <row r="35" spans="1:9" s="27" customFormat="1" ht="15" customHeight="1">
      <c r="A35" s="402" t="s">
        <v>1373</v>
      </c>
      <c r="B35" s="11">
        <v>22.6</v>
      </c>
      <c r="C35" s="11">
        <v>28.7</v>
      </c>
      <c r="D35" s="403">
        <v>25.9</v>
      </c>
      <c r="E35" s="403"/>
      <c r="F35" s="404">
        <v>24.7</v>
      </c>
      <c r="G35" s="403">
        <v>25.5</v>
      </c>
    </row>
    <row r="36" spans="1:9" s="27" customFormat="1" ht="15" customHeight="1">
      <c r="A36" s="402"/>
      <c r="B36" s="409"/>
      <c r="C36" s="409" t="s">
        <v>1050</v>
      </c>
      <c r="D36" s="408"/>
      <c r="E36" s="409"/>
      <c r="F36" s="409"/>
      <c r="G36" s="408"/>
    </row>
    <row r="37" spans="1:9" s="27" customFormat="1" ht="15" customHeight="1">
      <c r="A37" s="416" t="s">
        <v>377</v>
      </c>
      <c r="B37" s="409"/>
      <c r="C37" s="409"/>
      <c r="D37" s="408"/>
      <c r="E37" s="409"/>
      <c r="F37" s="409"/>
      <c r="G37" s="408"/>
    </row>
    <row r="38" spans="1:9" s="27" customFormat="1" ht="15" customHeight="1">
      <c r="A38" s="30" t="s">
        <v>1374</v>
      </c>
      <c r="B38" s="11">
        <v>22.9</v>
      </c>
      <c r="C38" s="11">
        <v>35.1</v>
      </c>
      <c r="D38" s="403">
        <v>29.4</v>
      </c>
      <c r="E38" s="403"/>
      <c r="F38" s="11">
        <v>58.3</v>
      </c>
      <c r="G38" s="403">
        <v>39.700000000000003</v>
      </c>
    </row>
    <row r="39" spans="1:9" s="27" customFormat="1" ht="15" customHeight="1">
      <c r="A39" s="30"/>
      <c r="B39" s="11"/>
      <c r="C39" s="11"/>
      <c r="D39" s="403"/>
      <c r="E39" s="403"/>
      <c r="F39" s="11"/>
      <c r="G39" s="403"/>
    </row>
    <row r="40" spans="1:9" s="27" customFormat="1" ht="15" customHeight="1">
      <c r="A40" s="416" t="s">
        <v>1375</v>
      </c>
      <c r="B40" s="11"/>
      <c r="C40" s="11"/>
      <c r="D40" s="403"/>
      <c r="E40" s="403"/>
      <c r="F40" s="11"/>
      <c r="G40" s="403"/>
    </row>
    <row r="41" spans="1:9" s="27" customFormat="1" ht="15" customHeight="1">
      <c r="A41" s="30" t="s">
        <v>1376</v>
      </c>
      <c r="B41" s="417">
        <v>59.6</v>
      </c>
      <c r="C41" s="417">
        <v>21</v>
      </c>
      <c r="D41" s="417">
        <v>38.4</v>
      </c>
      <c r="E41" s="417"/>
      <c r="F41" s="417">
        <v>22.4</v>
      </c>
      <c r="G41" s="417">
        <v>32.799999999999997</v>
      </c>
    </row>
    <row r="42" spans="1:9" s="27" customFormat="1" ht="15" customHeight="1">
      <c r="A42" s="30"/>
      <c r="B42" s="11"/>
      <c r="C42" s="11"/>
      <c r="D42" s="403"/>
      <c r="E42" s="403"/>
      <c r="F42" s="11"/>
      <c r="G42" s="403"/>
    </row>
    <row r="43" spans="1:9" s="27" customFormat="1" ht="15" customHeight="1">
      <c r="A43" s="416" t="s">
        <v>1377</v>
      </c>
      <c r="B43" s="409" t="s">
        <v>1050</v>
      </c>
      <c r="C43" s="409"/>
      <c r="D43" s="408"/>
      <c r="E43" s="409"/>
      <c r="F43" s="409"/>
      <c r="G43" s="408"/>
    </row>
    <row r="44" spans="1:9" s="27" customFormat="1" ht="15" customHeight="1">
      <c r="A44" s="402" t="s">
        <v>1378</v>
      </c>
      <c r="B44" s="11">
        <v>45.8</v>
      </c>
      <c r="C44" s="11">
        <v>33.4</v>
      </c>
      <c r="D44" s="403">
        <v>39</v>
      </c>
      <c r="E44" s="403"/>
      <c r="F44" s="11">
        <v>38.799999999999997</v>
      </c>
      <c r="G44" s="403">
        <v>38.9</v>
      </c>
    </row>
    <row r="45" spans="1:9" s="27" customFormat="1" ht="15" customHeight="1">
      <c r="A45" s="402" t="s">
        <v>1379</v>
      </c>
      <c r="B45" s="11">
        <v>39</v>
      </c>
      <c r="C45" s="11">
        <v>24</v>
      </c>
      <c r="D45" s="403">
        <v>31</v>
      </c>
      <c r="E45" s="403"/>
      <c r="F45" s="11">
        <v>29.1</v>
      </c>
      <c r="G45" s="403">
        <v>30.4</v>
      </c>
    </row>
    <row r="46" spans="1:9" s="27" customFormat="1" ht="15" customHeight="1">
      <c r="A46" s="402" t="s">
        <v>1380</v>
      </c>
      <c r="B46" s="404">
        <v>14.3</v>
      </c>
      <c r="C46" s="404">
        <v>14.1</v>
      </c>
      <c r="D46" s="403">
        <v>14.1</v>
      </c>
      <c r="E46" s="403"/>
      <c r="F46" s="404">
        <v>15.6</v>
      </c>
      <c r="G46" s="403">
        <v>14.7</v>
      </c>
      <c r="H46" s="149"/>
      <c r="I46" s="149"/>
    </row>
    <row r="47" spans="1:9" s="27" customFormat="1" ht="15" customHeight="1">
      <c r="A47" s="402" t="s">
        <v>1381</v>
      </c>
      <c r="B47" s="404">
        <v>29.8</v>
      </c>
      <c r="C47" s="404">
        <v>27.3</v>
      </c>
      <c r="D47" s="403">
        <v>28.4</v>
      </c>
      <c r="E47" s="403"/>
      <c r="F47" s="404">
        <v>33</v>
      </c>
      <c r="G47" s="403">
        <v>30.1</v>
      </c>
    </row>
    <row r="48" spans="1:9" s="27" customFormat="1" ht="15" customHeight="1">
      <c r="A48" s="402"/>
      <c r="B48" s="404"/>
      <c r="C48" s="404"/>
      <c r="D48" s="403"/>
      <c r="E48" s="403"/>
      <c r="F48" s="404"/>
      <c r="G48" s="403"/>
    </row>
    <row r="49" spans="1:7" s="27" customFormat="1" ht="15" customHeight="1">
      <c r="A49" s="416" t="s">
        <v>1382</v>
      </c>
      <c r="B49" s="409"/>
      <c r="C49" s="409"/>
      <c r="D49" s="408"/>
      <c r="E49" s="409"/>
      <c r="F49" s="409"/>
      <c r="G49" s="408"/>
    </row>
    <row r="50" spans="1:7" s="27" customFormat="1" ht="15" customHeight="1">
      <c r="A50" s="418" t="s">
        <v>1383</v>
      </c>
      <c r="B50" s="11">
        <v>79.2</v>
      </c>
      <c r="C50" s="11">
        <v>83.5</v>
      </c>
      <c r="D50" s="403">
        <v>81.400000000000006</v>
      </c>
      <c r="E50" s="403"/>
      <c r="F50" s="404">
        <v>79.599999999999994</v>
      </c>
      <c r="G50" s="403">
        <v>80.8</v>
      </c>
    </row>
    <row r="51" spans="1:7" s="27" customFormat="1" ht="15" customHeight="1">
      <c r="A51" s="418" t="s">
        <v>1384</v>
      </c>
      <c r="B51" s="11">
        <v>55.3</v>
      </c>
      <c r="C51" s="11">
        <v>67.400000000000006</v>
      </c>
      <c r="D51" s="403">
        <v>62</v>
      </c>
      <c r="E51" s="403"/>
      <c r="F51" s="11">
        <v>71.7</v>
      </c>
      <c r="G51" s="403">
        <v>65.400000000000006</v>
      </c>
    </row>
    <row r="52" spans="1:7" s="27" customFormat="1" ht="15" customHeight="1">
      <c r="A52" s="418"/>
      <c r="B52" s="11"/>
      <c r="C52" s="11"/>
      <c r="D52" s="403"/>
      <c r="E52" s="403"/>
      <c r="F52" s="11"/>
      <c r="G52" s="403"/>
    </row>
    <row r="53" spans="1:7" s="27" customFormat="1" ht="15" customHeight="1">
      <c r="A53" s="419" t="s">
        <v>1385</v>
      </c>
      <c r="B53" s="409"/>
      <c r="C53" s="409"/>
      <c r="D53" s="408"/>
      <c r="E53" s="409"/>
      <c r="F53" s="409"/>
      <c r="G53" s="408"/>
    </row>
    <row r="54" spans="1:7" s="27" customFormat="1" ht="15" customHeight="1">
      <c r="A54" s="402" t="s">
        <v>1386</v>
      </c>
      <c r="B54" s="276">
        <v>22.9</v>
      </c>
      <c r="C54" s="276">
        <v>13.2</v>
      </c>
      <c r="D54" s="420">
        <v>17.600000000000001</v>
      </c>
      <c r="E54" s="420"/>
      <c r="F54" s="276">
        <v>10.1</v>
      </c>
      <c r="G54" s="420">
        <v>15</v>
      </c>
    </row>
    <row r="55" spans="1:7" s="27" customFormat="1" ht="15" customHeight="1">
      <c r="A55" s="402" t="s">
        <v>1387</v>
      </c>
      <c r="B55" s="276">
        <v>11.2</v>
      </c>
      <c r="C55" s="276">
        <v>7.2</v>
      </c>
      <c r="D55" s="420">
        <v>9</v>
      </c>
      <c r="E55" s="420"/>
      <c r="F55" s="276">
        <v>5.6</v>
      </c>
      <c r="G55" s="420">
        <v>7.9</v>
      </c>
    </row>
    <row r="56" spans="1:7" s="27" customFormat="1" ht="15" customHeight="1">
      <c r="A56" s="402" t="s">
        <v>1388</v>
      </c>
      <c r="B56" s="276">
        <v>9.1</v>
      </c>
      <c r="C56" s="276">
        <v>4.7</v>
      </c>
      <c r="D56" s="420">
        <v>6.7</v>
      </c>
      <c r="E56" s="420"/>
      <c r="F56" s="276">
        <v>3.9</v>
      </c>
      <c r="G56" s="420">
        <v>5.7</v>
      </c>
    </row>
    <row r="57" spans="1:7" s="27" customFormat="1" ht="15" customHeight="1">
      <c r="A57" s="402" t="s">
        <v>1389</v>
      </c>
      <c r="B57" s="276">
        <v>6.4</v>
      </c>
      <c r="C57" s="276">
        <v>1.7</v>
      </c>
      <c r="D57" s="420">
        <v>3.8</v>
      </c>
      <c r="E57" s="420"/>
      <c r="F57" s="276">
        <v>1.3</v>
      </c>
      <c r="G57" s="420">
        <v>2.9</v>
      </c>
    </row>
    <row r="58" spans="1:7" s="27" customFormat="1" ht="15" customHeight="1">
      <c r="A58" s="402" t="s">
        <v>1390</v>
      </c>
      <c r="B58" s="276">
        <v>6.3</v>
      </c>
      <c r="C58" s="276">
        <v>4.2</v>
      </c>
      <c r="D58" s="420">
        <v>5.0999999999999996</v>
      </c>
      <c r="E58" s="420"/>
      <c r="F58" s="276">
        <v>3.2</v>
      </c>
      <c r="G58" s="420">
        <v>4.4000000000000004</v>
      </c>
    </row>
    <row r="59" spans="1:7" s="27" customFormat="1" ht="15" customHeight="1">
      <c r="A59" s="402" t="s">
        <v>1391</v>
      </c>
      <c r="B59" s="276">
        <v>4.7</v>
      </c>
      <c r="C59" s="276">
        <v>2</v>
      </c>
      <c r="D59" s="420">
        <v>3.2</v>
      </c>
      <c r="E59" s="420"/>
      <c r="F59" s="276">
        <v>1.8</v>
      </c>
      <c r="G59" s="420">
        <v>2.7</v>
      </c>
    </row>
    <row r="60" spans="1:7" s="27" customFormat="1" ht="15" customHeight="1">
      <c r="A60" s="402" t="s">
        <v>1392</v>
      </c>
      <c r="B60" s="276">
        <v>4.2</v>
      </c>
      <c r="C60" s="276">
        <v>1.9</v>
      </c>
      <c r="D60" s="420">
        <v>3</v>
      </c>
      <c r="E60" s="420"/>
      <c r="F60" s="276">
        <v>1.5</v>
      </c>
      <c r="G60" s="420">
        <v>2.5</v>
      </c>
    </row>
    <row r="61" spans="1:7" s="27" customFormat="1" ht="15" customHeight="1">
      <c r="A61" s="402" t="s">
        <v>1393</v>
      </c>
      <c r="B61" s="276">
        <v>3</v>
      </c>
      <c r="C61" s="276">
        <v>1.1000000000000001</v>
      </c>
      <c r="D61" s="420">
        <v>2.1</v>
      </c>
      <c r="E61" s="420"/>
      <c r="F61" s="276">
        <v>1</v>
      </c>
      <c r="G61" s="420">
        <v>1.7</v>
      </c>
    </row>
    <row r="62" spans="1:7" s="27" customFormat="1" ht="15" customHeight="1">
      <c r="A62" s="402" t="s">
        <v>1394</v>
      </c>
      <c r="B62" s="276">
        <v>2.5</v>
      </c>
      <c r="C62" s="276">
        <v>1.4</v>
      </c>
      <c r="D62" s="420">
        <v>1.9</v>
      </c>
      <c r="E62" s="420"/>
      <c r="F62" s="276">
        <v>1.5</v>
      </c>
      <c r="G62" s="420">
        <v>1.7</v>
      </c>
    </row>
    <row r="63" spans="1:7" s="27" customFormat="1" ht="15" customHeight="1">
      <c r="D63" s="421"/>
      <c r="G63" s="421"/>
    </row>
    <row r="64" spans="1:7" s="27" customFormat="1" ht="15" customHeight="1">
      <c r="A64" s="416" t="s">
        <v>1395</v>
      </c>
      <c r="B64" s="409"/>
      <c r="C64" s="409"/>
      <c r="D64" s="408"/>
      <c r="E64" s="409"/>
      <c r="F64" s="409"/>
      <c r="G64" s="408"/>
    </row>
    <row r="65" spans="1:7" s="27" customFormat="1" ht="15" customHeight="1">
      <c r="A65" s="402" t="s">
        <v>1396</v>
      </c>
      <c r="B65" s="409"/>
      <c r="C65" s="409"/>
      <c r="D65" s="408"/>
      <c r="E65" s="409"/>
      <c r="F65" s="409"/>
      <c r="G65" s="408"/>
    </row>
    <row r="66" spans="1:7" s="27" customFormat="1" ht="15" customHeight="1">
      <c r="A66" s="422" t="s">
        <v>1397</v>
      </c>
      <c r="B66" s="11">
        <v>29.7</v>
      </c>
      <c r="C66" s="404">
        <v>32.299999999999997</v>
      </c>
      <c r="D66" s="403">
        <v>31</v>
      </c>
      <c r="E66" s="403"/>
      <c r="F66" s="11">
        <v>35.6</v>
      </c>
      <c r="G66" s="403">
        <v>32.700000000000003</v>
      </c>
    </row>
    <row r="67" spans="1:7" s="27" customFormat="1" ht="15" customHeight="1">
      <c r="A67" s="422" t="s">
        <v>1398</v>
      </c>
      <c r="B67" s="11">
        <v>24.5</v>
      </c>
      <c r="C67" s="404">
        <v>20.9</v>
      </c>
      <c r="D67" s="403">
        <v>22.4</v>
      </c>
      <c r="E67" s="403"/>
      <c r="F67" s="11">
        <v>16.5</v>
      </c>
      <c r="G67" s="403">
        <v>20.3</v>
      </c>
    </row>
    <row r="68" spans="1:7" s="27" customFormat="1" ht="15" customHeight="1">
      <c r="A68" s="422" t="s">
        <v>1399</v>
      </c>
      <c r="B68" s="11">
        <v>12.3</v>
      </c>
      <c r="C68" s="11">
        <v>5.0999999999999996</v>
      </c>
      <c r="D68" s="403">
        <v>8.4</v>
      </c>
      <c r="E68" s="403"/>
      <c r="F68" s="11">
        <v>4.5999999999999996</v>
      </c>
      <c r="G68" s="403">
        <v>7.2</v>
      </c>
    </row>
    <row r="69" spans="1:7" s="27" customFormat="1" ht="15" customHeight="1">
      <c r="A69" s="422" t="s">
        <v>1400</v>
      </c>
      <c r="B69" s="11">
        <v>17.399999999999999</v>
      </c>
      <c r="C69" s="11">
        <v>5.7</v>
      </c>
      <c r="D69" s="403">
        <v>11</v>
      </c>
      <c r="E69" s="403"/>
      <c r="F69" s="11">
        <v>3.5</v>
      </c>
      <c r="G69" s="403">
        <v>8.3000000000000007</v>
      </c>
    </row>
    <row r="70" spans="1:7" s="27" customFormat="1" ht="24.95" customHeight="1">
      <c r="A70" s="415" t="s">
        <v>1401</v>
      </c>
      <c r="B70" s="406">
        <v>83.6</v>
      </c>
      <c r="C70" s="406">
        <v>64</v>
      </c>
      <c r="D70" s="403">
        <v>72.8</v>
      </c>
      <c r="E70" s="403"/>
      <c r="F70" s="406">
        <v>60</v>
      </c>
      <c r="G70" s="403">
        <v>68.400000000000006</v>
      </c>
    </row>
    <row r="71" spans="1:7" s="27" customFormat="1" ht="15" customHeight="1">
      <c r="A71" s="415"/>
      <c r="B71" s="409"/>
      <c r="C71" s="409"/>
      <c r="D71" s="408"/>
      <c r="E71" s="409"/>
      <c r="F71" s="409"/>
      <c r="G71" s="408"/>
    </row>
    <row r="72" spans="1:7" s="27" customFormat="1" ht="15" customHeight="1">
      <c r="A72" s="402" t="s">
        <v>1402</v>
      </c>
      <c r="B72" s="409"/>
      <c r="C72" s="409"/>
      <c r="D72" s="408"/>
      <c r="E72" s="409"/>
      <c r="F72" s="409"/>
      <c r="G72" s="408"/>
    </row>
    <row r="73" spans="1:7" s="27" customFormat="1" ht="15" customHeight="1">
      <c r="A73" s="402" t="s">
        <v>1403</v>
      </c>
      <c r="B73" s="11">
        <v>31.4</v>
      </c>
      <c r="C73" s="11">
        <v>28.2</v>
      </c>
      <c r="D73" s="403">
        <v>29.7</v>
      </c>
      <c r="E73" s="403"/>
      <c r="F73" s="11">
        <v>24</v>
      </c>
      <c r="G73" s="403">
        <v>27.6</v>
      </c>
    </row>
    <row r="74" spans="1:7" s="27" customFormat="1" ht="15" customHeight="1">
      <c r="A74" s="402" t="s">
        <v>1404</v>
      </c>
      <c r="B74" s="11">
        <v>27</v>
      </c>
      <c r="C74" s="11">
        <v>4.3</v>
      </c>
      <c r="D74" s="403">
        <v>14.5</v>
      </c>
      <c r="E74" s="403"/>
      <c r="F74" s="11">
        <v>2.4</v>
      </c>
      <c r="G74" s="403">
        <v>10.3</v>
      </c>
    </row>
    <row r="75" spans="1:7" s="27" customFormat="1" ht="15" customHeight="1">
      <c r="A75" s="402" t="s">
        <v>1405</v>
      </c>
      <c r="B75" s="11">
        <v>22.3</v>
      </c>
      <c r="C75" s="11">
        <v>14.3</v>
      </c>
      <c r="D75" s="403">
        <v>17.8</v>
      </c>
      <c r="E75" s="403"/>
      <c r="F75" s="11">
        <v>19.399999999999999</v>
      </c>
      <c r="G75" s="403">
        <v>18.5</v>
      </c>
    </row>
    <row r="76" spans="1:7" s="27" customFormat="1" ht="15" customHeight="1">
      <c r="A76" s="402" t="s">
        <v>1406</v>
      </c>
      <c r="B76" s="11">
        <v>17.2</v>
      </c>
      <c r="C76" s="11">
        <v>13.2</v>
      </c>
      <c r="D76" s="403">
        <v>15</v>
      </c>
      <c r="E76" s="403"/>
      <c r="F76" s="11">
        <v>6.8</v>
      </c>
      <c r="G76" s="403">
        <v>12</v>
      </c>
    </row>
    <row r="77" spans="1:7" s="27" customFormat="1" ht="15" customHeight="1">
      <c r="A77" s="402" t="s">
        <v>1407</v>
      </c>
      <c r="B77" s="11">
        <v>11.2</v>
      </c>
      <c r="C77" s="11">
        <v>4.7</v>
      </c>
      <c r="D77" s="403">
        <v>7.7</v>
      </c>
      <c r="E77" s="403"/>
      <c r="F77" s="11">
        <v>4.3</v>
      </c>
      <c r="G77" s="403">
        <v>6.5</v>
      </c>
    </row>
    <row r="78" spans="1:7" s="27" customFormat="1" ht="15" customHeight="1">
      <c r="A78" s="402" t="s">
        <v>1408</v>
      </c>
      <c r="B78" s="11">
        <v>10</v>
      </c>
      <c r="C78" s="11">
        <v>5.6</v>
      </c>
      <c r="D78" s="403">
        <v>7.7</v>
      </c>
      <c r="E78" s="403"/>
      <c r="F78" s="11">
        <v>4.8</v>
      </c>
      <c r="G78" s="403">
        <v>6.7</v>
      </c>
    </row>
    <row r="79" spans="1:7" s="27" customFormat="1" ht="15" customHeight="1">
      <c r="A79" s="402" t="s">
        <v>1409</v>
      </c>
      <c r="B79" s="11">
        <v>8.5</v>
      </c>
      <c r="C79" s="11">
        <v>3.6</v>
      </c>
      <c r="D79" s="403">
        <v>5.9</v>
      </c>
      <c r="E79" s="403"/>
      <c r="F79" s="11">
        <v>2.6</v>
      </c>
      <c r="G79" s="403">
        <v>4.8</v>
      </c>
    </row>
    <row r="80" spans="1:7" s="27" customFormat="1" ht="15" customHeight="1">
      <c r="A80" s="402" t="s">
        <v>1410</v>
      </c>
      <c r="B80" s="11">
        <v>8.4</v>
      </c>
      <c r="C80" s="11">
        <v>3</v>
      </c>
      <c r="D80" s="403">
        <v>5.4</v>
      </c>
      <c r="E80" s="403"/>
      <c r="F80" s="11">
        <v>2.9</v>
      </c>
      <c r="G80" s="403">
        <v>4.5</v>
      </c>
    </row>
    <row r="81" spans="1:7" s="27" customFormat="1" ht="15" customHeight="1">
      <c r="A81" s="402" t="s">
        <v>1411</v>
      </c>
      <c r="B81" s="11">
        <v>6</v>
      </c>
      <c r="C81" s="11">
        <v>4.8</v>
      </c>
      <c r="D81" s="403">
        <v>5.4</v>
      </c>
      <c r="E81" s="403"/>
      <c r="F81" s="11">
        <v>4.2</v>
      </c>
      <c r="G81" s="403">
        <v>4.9000000000000004</v>
      </c>
    </row>
    <row r="82" spans="1:7" s="27" customFormat="1" ht="15" customHeight="1">
      <c r="A82" s="402" t="s">
        <v>1412</v>
      </c>
      <c r="B82" s="11">
        <v>49.7</v>
      </c>
      <c r="C82" s="11">
        <v>41.5</v>
      </c>
      <c r="D82" s="406">
        <v>45.2</v>
      </c>
      <c r="E82" s="406"/>
      <c r="F82" s="11">
        <v>34.299999999999997</v>
      </c>
      <c r="G82" s="406">
        <v>41.5</v>
      </c>
    </row>
    <row r="83" spans="1:7" ht="15" customHeight="1">
      <c r="A83" s="402" t="s">
        <v>1413</v>
      </c>
      <c r="B83" s="11">
        <v>44.1</v>
      </c>
      <c r="C83" s="11">
        <v>30.6</v>
      </c>
      <c r="D83" s="406">
        <v>36.6</v>
      </c>
      <c r="E83" s="406"/>
      <c r="F83" s="11">
        <v>27.7</v>
      </c>
      <c r="G83" s="406">
        <v>33.5</v>
      </c>
    </row>
    <row r="84" spans="1:7" ht="15" customHeight="1">
      <c r="A84" s="416"/>
      <c r="B84" s="409"/>
      <c r="C84" s="409"/>
      <c r="D84" s="408"/>
      <c r="E84" s="409"/>
      <c r="F84" s="409"/>
      <c r="G84" s="408"/>
    </row>
    <row r="85" spans="1:7" ht="15" customHeight="1">
      <c r="A85" s="416" t="s">
        <v>1414</v>
      </c>
      <c r="B85" s="409"/>
      <c r="C85" s="409"/>
      <c r="D85" s="408"/>
      <c r="E85" s="409"/>
      <c r="F85" s="409"/>
      <c r="G85" s="408"/>
    </row>
    <row r="86" spans="1:7" ht="15" customHeight="1">
      <c r="A86" s="402" t="s">
        <v>1415</v>
      </c>
      <c r="B86" s="11">
        <v>77.099999999999994</v>
      </c>
      <c r="C86" s="11">
        <v>86.4</v>
      </c>
      <c r="D86" s="403">
        <v>82.3</v>
      </c>
      <c r="E86" s="403"/>
      <c r="F86" s="11">
        <v>86.8</v>
      </c>
      <c r="G86" s="403">
        <v>84</v>
      </c>
    </row>
    <row r="87" spans="1:7" ht="15" customHeight="1">
      <c r="A87" s="402" t="s">
        <v>1416</v>
      </c>
      <c r="B87" s="11">
        <v>46</v>
      </c>
      <c r="C87" s="11">
        <v>52.2</v>
      </c>
      <c r="D87" s="403">
        <v>49.2</v>
      </c>
      <c r="E87" s="403"/>
      <c r="F87" s="11">
        <v>61.8</v>
      </c>
      <c r="G87" s="403">
        <v>53.6</v>
      </c>
    </row>
    <row r="88" spans="1:7" ht="15" customHeight="1">
      <c r="A88" s="402" t="s">
        <v>1417</v>
      </c>
      <c r="B88" s="11">
        <v>20.3</v>
      </c>
      <c r="C88" s="11">
        <v>9.1999999999999993</v>
      </c>
      <c r="D88" s="403">
        <v>14.1</v>
      </c>
      <c r="E88" s="403"/>
      <c r="F88" s="11">
        <v>11.8</v>
      </c>
      <c r="G88" s="403">
        <v>13.3</v>
      </c>
    </row>
    <row r="89" spans="1:7" ht="15" customHeight="1">
      <c r="A89" s="402" t="s">
        <v>1418</v>
      </c>
      <c r="B89" s="11">
        <v>13.9</v>
      </c>
      <c r="C89" s="11">
        <v>5.9</v>
      </c>
      <c r="D89" s="403">
        <v>9.6999999999999993</v>
      </c>
      <c r="E89" s="403"/>
      <c r="F89" s="11">
        <v>8.1999999999999993</v>
      </c>
      <c r="G89" s="403">
        <v>9.1</v>
      </c>
    </row>
    <row r="90" spans="1:7" ht="15" customHeight="1">
      <c r="A90" s="402" t="s">
        <v>1419</v>
      </c>
      <c r="B90" s="11">
        <v>28.3</v>
      </c>
      <c r="C90" s="11">
        <v>12.5</v>
      </c>
      <c r="D90" s="403">
        <v>19.8</v>
      </c>
      <c r="E90" s="403"/>
      <c r="F90" s="11">
        <v>13.3</v>
      </c>
      <c r="G90" s="403">
        <v>17.399999999999999</v>
      </c>
    </row>
    <row r="91" spans="1:7" ht="15" customHeight="1">
      <c r="A91" s="402" t="s">
        <v>1420</v>
      </c>
      <c r="B91" s="11">
        <v>18.8</v>
      </c>
      <c r="C91" s="11">
        <v>11.1</v>
      </c>
      <c r="D91" s="403">
        <v>14.7</v>
      </c>
      <c r="E91" s="403"/>
      <c r="F91" s="11">
        <v>14.4</v>
      </c>
      <c r="G91" s="403">
        <v>14.5</v>
      </c>
    </row>
    <row r="92" spans="1:7" ht="15" customHeight="1">
      <c r="A92" s="402" t="s">
        <v>1421</v>
      </c>
      <c r="B92" s="11">
        <v>4.3</v>
      </c>
      <c r="C92" s="11">
        <v>1.8</v>
      </c>
      <c r="D92" s="403">
        <v>2.9</v>
      </c>
      <c r="E92" s="403"/>
      <c r="F92" s="404">
        <v>3.5</v>
      </c>
      <c r="G92" s="403">
        <v>3.2</v>
      </c>
    </row>
    <row r="93" spans="1:7" ht="15" customHeight="1">
      <c r="B93" s="409"/>
      <c r="C93" s="409"/>
      <c r="D93" s="408"/>
      <c r="E93" s="409"/>
      <c r="F93" s="409"/>
      <c r="G93" s="409"/>
    </row>
    <row r="94" spans="1:7" ht="15" customHeight="1">
      <c r="A94" s="423" t="s">
        <v>1422</v>
      </c>
      <c r="B94" s="424">
        <v>100</v>
      </c>
      <c r="C94" s="424">
        <v>100</v>
      </c>
      <c r="D94" s="425">
        <v>100</v>
      </c>
      <c r="E94" s="425"/>
      <c r="F94" s="424">
        <v>100</v>
      </c>
      <c r="G94" s="424">
        <v>100</v>
      </c>
    </row>
    <row r="95" spans="1:7" ht="15" customHeight="1">
      <c r="A95" s="426"/>
      <c r="D95" s="384"/>
    </row>
    <row r="96" spans="1:7" ht="15" customHeight="1">
      <c r="A96" s="28" t="s">
        <v>137</v>
      </c>
    </row>
    <row r="97" spans="1:1" ht="15" customHeight="1">
      <c r="A97" s="300"/>
    </row>
  </sheetData>
  <mergeCells count="3">
    <mergeCell ref="B2:D2"/>
    <mergeCell ref="A1:G1"/>
    <mergeCell ref="B4:G4"/>
  </mergeCells>
  <hyperlinks>
    <hyperlink ref="A83:B83" r:id="rId1" display="© Commonwealth of Australia &lt;&lt;yyyy&gt;&gt;"/>
    <hyperlink ref="A96" r:id="rId2" display="© Commonwealth of Australia &lt;&lt;yyyy&gt;&gt;"/>
  </hyperlinks>
  <pageMargins left="0.7" right="0.7" top="0.75" bottom="0.75" header="0.3" footer="0.3"/>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O1"/>
    </sheetView>
  </sheetViews>
  <sheetFormatPr defaultRowHeight="15"/>
  <cols>
    <col min="1" max="1" width="24.7109375" style="1" customWidth="1"/>
    <col min="2" max="15" width="11" style="1" customWidth="1"/>
    <col min="16" max="16384" width="9.140625" style="1"/>
  </cols>
  <sheetData>
    <row r="1" spans="1:15" ht="15.75">
      <c r="A1" s="626" t="s">
        <v>1582</v>
      </c>
      <c r="B1" s="626"/>
      <c r="C1" s="626"/>
      <c r="D1" s="626"/>
      <c r="E1" s="626"/>
      <c r="F1" s="626"/>
      <c r="G1" s="626"/>
      <c r="H1" s="626"/>
      <c r="I1" s="626"/>
      <c r="J1" s="626"/>
      <c r="K1" s="626"/>
      <c r="L1" s="626"/>
      <c r="M1" s="626"/>
      <c r="N1" s="626"/>
      <c r="O1" s="626"/>
    </row>
    <row r="2" spans="1:15" hidden="1">
      <c r="A2" s="19"/>
      <c r="B2" s="19"/>
      <c r="C2" s="19"/>
      <c r="D2" s="19"/>
      <c r="E2" s="19"/>
      <c r="F2" s="19"/>
      <c r="G2" s="19"/>
      <c r="H2" s="19"/>
      <c r="I2" s="19"/>
      <c r="J2" s="19"/>
      <c r="K2" s="19"/>
      <c r="L2" s="19"/>
      <c r="M2" s="19"/>
      <c r="N2" s="19"/>
      <c r="O2" s="19"/>
    </row>
    <row r="3" spans="1:15">
      <c r="A3" s="17"/>
      <c r="B3" s="628" t="s">
        <v>29</v>
      </c>
      <c r="C3" s="628"/>
      <c r="D3" s="628"/>
      <c r="E3" s="628"/>
      <c r="F3" s="18"/>
      <c r="G3" s="628" t="s">
        <v>28</v>
      </c>
      <c r="H3" s="628"/>
      <c r="I3" s="628"/>
      <c r="J3" s="628"/>
      <c r="K3" s="18"/>
      <c r="L3" s="628" t="s">
        <v>27</v>
      </c>
      <c r="M3" s="628"/>
      <c r="N3" s="628"/>
      <c r="O3" s="628"/>
    </row>
    <row r="4" spans="1:15" ht="27" customHeight="1">
      <c r="A4" s="17"/>
      <c r="B4" s="629" t="s">
        <v>26</v>
      </c>
      <c r="C4" s="629"/>
      <c r="D4" s="16"/>
      <c r="E4" s="16"/>
      <c r="F4" s="16"/>
      <c r="G4" s="629" t="s">
        <v>26</v>
      </c>
      <c r="H4" s="629"/>
      <c r="I4" s="16"/>
      <c r="J4" s="16"/>
      <c r="K4" s="16"/>
      <c r="L4" s="629" t="s">
        <v>26</v>
      </c>
      <c r="M4" s="629"/>
      <c r="N4" s="16"/>
      <c r="O4" s="16"/>
    </row>
    <row r="5" spans="1:15" ht="22.5">
      <c r="A5" s="15" t="s">
        <v>25</v>
      </c>
      <c r="B5" s="14" t="s">
        <v>22</v>
      </c>
      <c r="C5" s="14" t="s">
        <v>21</v>
      </c>
      <c r="D5" s="14" t="s">
        <v>20</v>
      </c>
      <c r="E5" s="14" t="s">
        <v>24</v>
      </c>
      <c r="F5" s="14"/>
      <c r="G5" s="14" t="s">
        <v>22</v>
      </c>
      <c r="H5" s="14" t="s">
        <v>21</v>
      </c>
      <c r="I5" s="14" t="s">
        <v>20</v>
      </c>
      <c r="J5" s="14" t="s">
        <v>23</v>
      </c>
      <c r="K5" s="14"/>
      <c r="L5" s="14" t="s">
        <v>22</v>
      </c>
      <c r="M5" s="14" t="s">
        <v>21</v>
      </c>
      <c r="N5" s="14" t="s">
        <v>20</v>
      </c>
      <c r="O5" s="14" t="s">
        <v>19</v>
      </c>
    </row>
    <row r="6" spans="1:15">
      <c r="A6" s="12" t="s">
        <v>18</v>
      </c>
      <c r="B6" s="11">
        <v>85.53</v>
      </c>
      <c r="C6" s="11">
        <v>20.07</v>
      </c>
      <c r="D6" s="11">
        <v>65.459999999999994</v>
      </c>
      <c r="E6" s="11">
        <v>23.803636363636361</v>
      </c>
      <c r="F6" s="11"/>
      <c r="G6" s="11">
        <v>61.52</v>
      </c>
      <c r="H6" s="11">
        <v>11.66</v>
      </c>
      <c r="I6" s="11">
        <v>49.85</v>
      </c>
      <c r="J6" s="11">
        <v>22.814645308924486</v>
      </c>
      <c r="K6" s="11"/>
      <c r="L6" s="11">
        <v>72.540000000000006</v>
      </c>
      <c r="M6" s="11">
        <v>15.64</v>
      </c>
      <c r="N6" s="11">
        <v>56.91</v>
      </c>
      <c r="O6" s="11">
        <v>23.285597381342061</v>
      </c>
    </row>
    <row r="7" spans="1:15">
      <c r="A7" s="12" t="s">
        <v>17</v>
      </c>
      <c r="B7" s="11">
        <v>50.52</v>
      </c>
      <c r="C7" s="11">
        <v>12.06</v>
      </c>
      <c r="D7" s="11">
        <v>38.46</v>
      </c>
      <c r="E7" s="11">
        <v>13.985454545454544</v>
      </c>
      <c r="F7" s="11"/>
      <c r="G7" s="11">
        <v>38.340000000000003</v>
      </c>
      <c r="H7" s="11">
        <v>7.11</v>
      </c>
      <c r="I7" s="11">
        <v>31.23</v>
      </c>
      <c r="J7" s="11">
        <v>14.292906178489703</v>
      </c>
      <c r="K7" s="11"/>
      <c r="L7" s="11">
        <v>44.06</v>
      </c>
      <c r="M7" s="11">
        <v>9.5399999999999991</v>
      </c>
      <c r="N7" s="11">
        <v>34.520000000000003</v>
      </c>
      <c r="O7" s="11">
        <v>14.124386252045829</v>
      </c>
    </row>
    <row r="8" spans="1:15">
      <c r="A8" s="12" t="s">
        <v>16</v>
      </c>
      <c r="B8" s="13">
        <v>45.14</v>
      </c>
      <c r="C8" s="13">
        <v>13.63</v>
      </c>
      <c r="D8" s="13">
        <v>31.51</v>
      </c>
      <c r="E8" s="11">
        <v>11.458181818181819</v>
      </c>
      <c r="F8" s="11"/>
      <c r="G8" s="13">
        <v>14.15</v>
      </c>
      <c r="H8" s="13">
        <v>5.09</v>
      </c>
      <c r="I8" s="13">
        <v>9.0500000000000007</v>
      </c>
      <c r="J8" s="11">
        <v>4.1418764302059499</v>
      </c>
      <c r="K8" s="11"/>
      <c r="L8" s="13">
        <v>29.08</v>
      </c>
      <c r="M8" s="13">
        <v>9.3800000000000008</v>
      </c>
      <c r="N8" s="13">
        <v>19.7</v>
      </c>
      <c r="O8" s="11">
        <v>8.0605564648117838</v>
      </c>
    </row>
    <row r="9" spans="1:15">
      <c r="A9" s="12" t="s">
        <v>15</v>
      </c>
      <c r="B9" s="11">
        <v>34.11</v>
      </c>
      <c r="C9" s="11">
        <v>10.5</v>
      </c>
      <c r="D9" s="11">
        <v>23.61</v>
      </c>
      <c r="E9" s="11">
        <v>8.5854545454545441</v>
      </c>
      <c r="F9" s="11"/>
      <c r="G9" s="11">
        <v>24.07</v>
      </c>
      <c r="H9" s="11">
        <v>7.28</v>
      </c>
      <c r="I9" s="11">
        <v>16.79</v>
      </c>
      <c r="J9" s="11">
        <v>7.6842105263157894</v>
      </c>
      <c r="K9" s="11"/>
      <c r="L9" s="11">
        <v>28.83</v>
      </c>
      <c r="M9" s="11">
        <v>8.83</v>
      </c>
      <c r="N9" s="11">
        <v>20</v>
      </c>
      <c r="O9" s="11">
        <v>8.1833060556464812</v>
      </c>
    </row>
    <row r="10" spans="1:15">
      <c r="A10" s="12" t="s">
        <v>14</v>
      </c>
      <c r="B10" s="11">
        <v>34.520000000000003</v>
      </c>
      <c r="C10" s="11">
        <v>11.32</v>
      </c>
      <c r="D10" s="11">
        <v>23.21</v>
      </c>
      <c r="E10" s="11">
        <v>8.44</v>
      </c>
      <c r="F10" s="11"/>
      <c r="G10" s="11">
        <v>23.02</v>
      </c>
      <c r="H10" s="11">
        <v>6.05</v>
      </c>
      <c r="I10" s="11">
        <v>16.97</v>
      </c>
      <c r="J10" s="11">
        <v>7.7665903890160175</v>
      </c>
      <c r="K10" s="11"/>
      <c r="L10" s="11">
        <v>28.46</v>
      </c>
      <c r="M10" s="11">
        <v>8.6</v>
      </c>
      <c r="N10" s="11">
        <v>19.86</v>
      </c>
      <c r="O10" s="11">
        <v>8.1260229132569552</v>
      </c>
    </row>
    <row r="11" spans="1:15">
      <c r="A11" s="12" t="s">
        <v>13</v>
      </c>
      <c r="B11" s="11">
        <v>28.37</v>
      </c>
      <c r="C11" s="11">
        <v>6.11</v>
      </c>
      <c r="D11" s="11">
        <v>22.27</v>
      </c>
      <c r="E11" s="11">
        <v>8.0981818181818177</v>
      </c>
      <c r="F11" s="11"/>
      <c r="G11" s="11">
        <v>24.24</v>
      </c>
      <c r="H11" s="11">
        <v>3.35</v>
      </c>
      <c r="I11" s="11">
        <v>20.89</v>
      </c>
      <c r="J11" s="11">
        <v>9.5606407322654459</v>
      </c>
      <c r="K11" s="11"/>
      <c r="L11" s="11">
        <v>26.15</v>
      </c>
      <c r="M11" s="11">
        <v>4.66</v>
      </c>
      <c r="N11" s="11">
        <v>21.49</v>
      </c>
      <c r="O11" s="11">
        <v>8.7929623567921436</v>
      </c>
    </row>
    <row r="12" spans="1:15">
      <c r="A12" s="12" t="s">
        <v>12</v>
      </c>
      <c r="B12" s="11">
        <v>18.350000000000001</v>
      </c>
      <c r="C12" s="11">
        <v>3.97</v>
      </c>
      <c r="D12" s="11">
        <v>14.38</v>
      </c>
      <c r="E12" s="11">
        <v>5.2290909090909095</v>
      </c>
      <c r="F12" s="11"/>
      <c r="G12" s="11">
        <v>8.18</v>
      </c>
      <c r="H12" s="11">
        <v>1.1000000000000001</v>
      </c>
      <c r="I12" s="11">
        <v>7.09</v>
      </c>
      <c r="J12" s="11">
        <v>3.2448512585812357</v>
      </c>
      <c r="K12" s="11"/>
      <c r="L12" s="11">
        <v>13.02</v>
      </c>
      <c r="M12" s="11">
        <v>2.48</v>
      </c>
      <c r="N12" s="11">
        <v>10.54</v>
      </c>
      <c r="O12" s="11">
        <v>4.3126022913256952</v>
      </c>
    </row>
    <row r="13" spans="1:15">
      <c r="A13" s="12" t="s">
        <v>11</v>
      </c>
      <c r="B13" s="11">
        <v>18.43</v>
      </c>
      <c r="C13" s="11">
        <v>4.8600000000000003</v>
      </c>
      <c r="D13" s="11">
        <v>13.57</v>
      </c>
      <c r="E13" s="11">
        <v>4.9345454545454546</v>
      </c>
      <c r="F13" s="11"/>
      <c r="G13" s="11">
        <v>8.42</v>
      </c>
      <c r="H13" s="11">
        <v>1.58</v>
      </c>
      <c r="I13" s="11">
        <v>6.84</v>
      </c>
      <c r="J13" s="11">
        <v>3.1304347826086958</v>
      </c>
      <c r="K13" s="11"/>
      <c r="L13" s="11">
        <v>13.29</v>
      </c>
      <c r="M13" s="11">
        <v>3.2</v>
      </c>
      <c r="N13" s="11">
        <v>10.09</v>
      </c>
      <c r="O13" s="11">
        <v>4.12847790507365</v>
      </c>
    </row>
    <row r="14" spans="1:15">
      <c r="A14" s="12" t="s">
        <v>10</v>
      </c>
      <c r="B14" s="11">
        <v>18.21</v>
      </c>
      <c r="C14" s="11">
        <v>4.72</v>
      </c>
      <c r="D14" s="11">
        <v>13.49</v>
      </c>
      <c r="E14" s="11">
        <v>4.9054545454545453</v>
      </c>
      <c r="F14" s="11"/>
      <c r="G14" s="11">
        <v>9.34</v>
      </c>
      <c r="H14" s="11">
        <v>2.1800000000000002</v>
      </c>
      <c r="I14" s="11">
        <v>7.16</v>
      </c>
      <c r="J14" s="11">
        <v>3.276887871853547</v>
      </c>
      <c r="K14" s="11"/>
      <c r="L14" s="11">
        <v>13.5</v>
      </c>
      <c r="M14" s="11">
        <v>3.41</v>
      </c>
      <c r="N14" s="11">
        <v>10.09</v>
      </c>
      <c r="O14" s="11">
        <v>4.12847790507365</v>
      </c>
    </row>
    <row r="15" spans="1:15">
      <c r="A15" s="12" t="s">
        <v>9</v>
      </c>
      <c r="B15" s="11">
        <v>15.32</v>
      </c>
      <c r="C15" s="11">
        <v>3.56</v>
      </c>
      <c r="D15" s="11">
        <v>11.75</v>
      </c>
      <c r="E15" s="11">
        <v>4.2727272727272725</v>
      </c>
      <c r="F15" s="11"/>
      <c r="G15" s="11">
        <v>7.41</v>
      </c>
      <c r="H15" s="11">
        <v>1.34</v>
      </c>
      <c r="I15" s="11">
        <v>6.07</v>
      </c>
      <c r="J15" s="11">
        <v>2.7780320366132725</v>
      </c>
      <c r="K15" s="11"/>
      <c r="L15" s="11">
        <v>11.13</v>
      </c>
      <c r="M15" s="11">
        <v>2.41</v>
      </c>
      <c r="N15" s="11">
        <v>8.7200000000000006</v>
      </c>
      <c r="O15" s="11">
        <v>3.5679214402618662</v>
      </c>
    </row>
    <row r="16" spans="1:15">
      <c r="A16" s="12" t="s">
        <v>8</v>
      </c>
      <c r="B16" s="11">
        <v>14.02</v>
      </c>
      <c r="C16" s="11">
        <v>2.66</v>
      </c>
      <c r="D16" s="11">
        <v>11.36</v>
      </c>
      <c r="E16" s="11">
        <v>4.1309090909090909</v>
      </c>
      <c r="F16" s="11"/>
      <c r="G16" s="11">
        <v>9.06</v>
      </c>
      <c r="H16" s="11">
        <v>1.31</v>
      </c>
      <c r="I16" s="11">
        <v>7.75</v>
      </c>
      <c r="J16" s="11">
        <v>3.5469107551487413</v>
      </c>
      <c r="K16" s="11"/>
      <c r="L16" s="11">
        <v>11.39</v>
      </c>
      <c r="M16" s="11">
        <v>1.96</v>
      </c>
      <c r="N16" s="11">
        <v>9.42</v>
      </c>
      <c r="O16" s="11">
        <v>3.8543371522094922</v>
      </c>
    </row>
    <row r="17" spans="1:15">
      <c r="A17" s="12" t="s">
        <v>7</v>
      </c>
      <c r="B17" s="11" t="s">
        <v>6</v>
      </c>
      <c r="C17" s="11" t="s">
        <v>6</v>
      </c>
      <c r="D17" s="11" t="s">
        <v>6</v>
      </c>
      <c r="E17" s="11" t="s">
        <v>6</v>
      </c>
      <c r="F17" s="11"/>
      <c r="G17" s="11">
        <v>9.11</v>
      </c>
      <c r="H17" s="11">
        <v>1.72</v>
      </c>
      <c r="I17" s="11">
        <v>7.38</v>
      </c>
      <c r="J17" s="11">
        <v>3.3775743707093819</v>
      </c>
      <c r="K17" s="11"/>
      <c r="L17" s="11">
        <v>4.66</v>
      </c>
      <c r="M17" s="11">
        <v>0.87</v>
      </c>
      <c r="N17" s="11">
        <v>3.8</v>
      </c>
      <c r="O17" s="11">
        <v>1.5548281505728314</v>
      </c>
    </row>
    <row r="18" spans="1:15">
      <c r="A18" s="10" t="s">
        <v>5</v>
      </c>
      <c r="B18" s="5">
        <v>483.7</v>
      </c>
      <c r="C18" s="5">
        <v>208.6</v>
      </c>
      <c r="D18" s="9">
        <v>275</v>
      </c>
      <c r="E18" s="5">
        <v>100</v>
      </c>
      <c r="F18" s="5"/>
      <c r="G18" s="7">
        <v>381.8</v>
      </c>
      <c r="H18" s="7">
        <v>163.30000000000001</v>
      </c>
      <c r="I18" s="8">
        <v>218.5</v>
      </c>
      <c r="J18" s="5">
        <v>100</v>
      </c>
      <c r="K18" s="5"/>
      <c r="L18" s="7">
        <v>429.4</v>
      </c>
      <c r="M18" s="7">
        <v>185</v>
      </c>
      <c r="N18" s="6">
        <v>244.4</v>
      </c>
      <c r="O18" s="5">
        <v>100</v>
      </c>
    </row>
    <row r="19" spans="1:15">
      <c r="A19" s="627" t="s">
        <v>4</v>
      </c>
      <c r="B19" s="627"/>
      <c r="C19" s="627"/>
      <c r="D19" s="627"/>
      <c r="E19" s="627"/>
      <c r="F19" s="627"/>
      <c r="G19" s="627"/>
      <c r="H19" s="627"/>
      <c r="I19" s="627"/>
      <c r="J19" s="627"/>
      <c r="K19" s="627"/>
      <c r="L19" s="627"/>
      <c r="M19" s="627"/>
      <c r="N19" s="627"/>
      <c r="O19" s="627"/>
    </row>
    <row r="20" spans="1:15">
      <c r="A20" s="627"/>
      <c r="B20" s="627"/>
      <c r="C20" s="627"/>
      <c r="D20" s="627"/>
      <c r="E20" s="627"/>
      <c r="F20" s="627"/>
      <c r="G20" s="627"/>
      <c r="H20" s="627"/>
      <c r="I20" s="627"/>
      <c r="J20" s="627"/>
      <c r="K20" s="627"/>
      <c r="L20" s="627"/>
      <c r="M20" s="627"/>
      <c r="N20" s="627"/>
      <c r="O20" s="627"/>
    </row>
    <row r="21" spans="1:15">
      <c r="A21" s="2" t="s">
        <v>3</v>
      </c>
      <c r="B21" s="3"/>
      <c r="C21" s="3"/>
      <c r="D21" s="3"/>
      <c r="E21" s="3"/>
      <c r="F21" s="3"/>
      <c r="G21" s="3"/>
      <c r="H21" s="3"/>
      <c r="I21" s="3"/>
      <c r="J21" s="3"/>
      <c r="K21" s="3"/>
      <c r="L21" s="3"/>
      <c r="M21" s="3"/>
      <c r="N21" s="3"/>
      <c r="O21" s="3"/>
    </row>
    <row r="22" spans="1:15">
      <c r="A22" s="4" t="s">
        <v>2</v>
      </c>
      <c r="B22" s="3"/>
      <c r="C22" s="3"/>
      <c r="D22" s="3"/>
      <c r="E22" s="3"/>
      <c r="F22" s="3"/>
      <c r="G22" s="3"/>
      <c r="H22" s="3"/>
      <c r="I22" s="3"/>
      <c r="J22" s="3"/>
      <c r="K22" s="3"/>
      <c r="L22" s="3"/>
      <c r="M22" s="3"/>
      <c r="N22" s="3"/>
      <c r="O22" s="3"/>
    </row>
    <row r="23" spans="1:15">
      <c r="A23" s="4" t="s">
        <v>1</v>
      </c>
      <c r="B23" s="3"/>
      <c r="C23" s="3"/>
      <c r="D23" s="3"/>
      <c r="E23" s="3"/>
      <c r="F23" s="3"/>
      <c r="G23" s="3"/>
      <c r="H23" s="3"/>
      <c r="I23" s="3"/>
      <c r="J23" s="3"/>
      <c r="K23" s="3"/>
      <c r="L23" s="3"/>
      <c r="M23" s="3"/>
      <c r="N23" s="3"/>
      <c r="O23" s="3"/>
    </row>
    <row r="24" spans="1:15">
      <c r="A24" s="4" t="s">
        <v>0</v>
      </c>
      <c r="B24" s="3"/>
      <c r="C24" s="3"/>
      <c r="D24" s="3"/>
      <c r="E24" s="3"/>
      <c r="F24" s="3"/>
      <c r="G24" s="3"/>
      <c r="H24" s="3"/>
      <c r="I24" s="3"/>
      <c r="J24" s="3"/>
      <c r="K24" s="3"/>
      <c r="L24" s="3"/>
      <c r="M24" s="3"/>
      <c r="N24" s="3"/>
      <c r="O24" s="3"/>
    </row>
    <row r="25" spans="1:15">
      <c r="A25" s="2" t="s">
        <v>1833</v>
      </c>
    </row>
  </sheetData>
  <mergeCells count="8">
    <mergeCell ref="A1:O1"/>
    <mergeCell ref="A19:O20"/>
    <mergeCell ref="B3:E3"/>
    <mergeCell ref="G3:J3"/>
    <mergeCell ref="L3:O3"/>
    <mergeCell ref="B4:C4"/>
    <mergeCell ref="G4:H4"/>
    <mergeCell ref="L4:M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E1"/>
    </sheetView>
  </sheetViews>
  <sheetFormatPr defaultRowHeight="15"/>
  <cols>
    <col min="1" max="1" width="29.7109375" style="364" customWidth="1"/>
    <col min="2" max="2" width="16.42578125" style="364" customWidth="1"/>
    <col min="3" max="3" width="14.140625" style="364" customWidth="1"/>
    <col min="4" max="16384" width="9.140625" style="364"/>
  </cols>
  <sheetData>
    <row r="1" spans="1:6" ht="27.75" customHeight="1">
      <c r="A1" s="630" t="s">
        <v>1916</v>
      </c>
      <c r="B1" s="630"/>
      <c r="C1" s="630"/>
      <c r="D1" s="630"/>
      <c r="E1" s="630"/>
    </row>
    <row r="2" spans="1:6">
      <c r="A2" s="271"/>
      <c r="B2" s="269" t="s">
        <v>22</v>
      </c>
      <c r="C2" s="269" t="s">
        <v>21</v>
      </c>
      <c r="D2" s="269" t="s">
        <v>383</v>
      </c>
      <c r="E2" s="269" t="s">
        <v>167</v>
      </c>
    </row>
    <row r="3" spans="1:6">
      <c r="A3" s="27" t="s">
        <v>1039</v>
      </c>
      <c r="B3" s="275">
        <v>28689</v>
      </c>
      <c r="C3" s="275">
        <v>164812</v>
      </c>
      <c r="D3" s="275">
        <v>7250</v>
      </c>
      <c r="E3" s="275">
        <v>200751</v>
      </c>
    </row>
    <row r="4" spans="1:6">
      <c r="A4" s="27" t="s">
        <v>830</v>
      </c>
      <c r="B4" s="275">
        <v>19247</v>
      </c>
      <c r="C4" s="275">
        <v>104817</v>
      </c>
      <c r="D4" s="275">
        <v>5489</v>
      </c>
      <c r="E4" s="275">
        <v>127404</v>
      </c>
    </row>
    <row r="5" spans="1:6">
      <c r="A5" s="27" t="s">
        <v>1040</v>
      </c>
      <c r="B5" s="276">
        <v>1.5</v>
      </c>
      <c r="C5" s="276">
        <v>1.6</v>
      </c>
      <c r="D5" s="276">
        <v>1.3</v>
      </c>
      <c r="E5" s="276">
        <v>1.6</v>
      </c>
    </row>
    <row r="6" spans="1:6">
      <c r="A6" s="27" t="s">
        <v>1041</v>
      </c>
      <c r="B6" s="277">
        <v>4939</v>
      </c>
      <c r="C6" s="277">
        <v>797</v>
      </c>
      <c r="D6" s="277" t="s">
        <v>1042</v>
      </c>
      <c r="E6" s="277">
        <v>945</v>
      </c>
    </row>
    <row r="7" spans="1:6">
      <c r="A7" s="272" t="s">
        <v>1043</v>
      </c>
      <c r="B7" s="278">
        <v>3313</v>
      </c>
      <c r="C7" s="278">
        <v>507</v>
      </c>
      <c r="D7" s="278" t="s">
        <v>1042</v>
      </c>
      <c r="E7" s="278">
        <v>599</v>
      </c>
    </row>
    <row r="8" spans="1:6">
      <c r="A8" s="571" t="s">
        <v>113</v>
      </c>
      <c r="B8" s="149"/>
      <c r="C8" s="273"/>
      <c r="D8" s="273"/>
      <c r="E8" s="273"/>
      <c r="F8" s="273"/>
    </row>
    <row r="9" spans="1:6">
      <c r="A9" s="501" t="s">
        <v>1949</v>
      </c>
    </row>
    <row r="10" spans="1:6">
      <c r="A10" s="501" t="s">
        <v>1950</v>
      </c>
    </row>
    <row r="11" spans="1:6">
      <c r="A11" s="2" t="s">
        <v>1785</v>
      </c>
    </row>
  </sheetData>
  <mergeCells count="1">
    <mergeCell ref="A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C1"/>
    </sheetView>
  </sheetViews>
  <sheetFormatPr defaultRowHeight="15"/>
  <cols>
    <col min="1" max="1" width="14.85546875" style="364" customWidth="1"/>
    <col min="2" max="2" width="11.140625" style="364" bestFit="1" customWidth="1"/>
    <col min="3" max="3" width="15" style="364" customWidth="1"/>
    <col min="4" max="4" width="14.140625" style="364" customWidth="1"/>
    <col min="5" max="16384" width="9.140625" style="364"/>
  </cols>
  <sheetData>
    <row r="1" spans="1:5" ht="48" customHeight="1">
      <c r="A1" s="630" t="s">
        <v>1915</v>
      </c>
      <c r="B1" s="630"/>
      <c r="C1" s="630"/>
      <c r="D1" s="502"/>
    </row>
    <row r="2" spans="1:5">
      <c r="A2" s="271" t="s">
        <v>1786</v>
      </c>
      <c r="B2" s="269" t="s">
        <v>22</v>
      </c>
      <c r="C2" s="269" t="s">
        <v>21</v>
      </c>
      <c r="D2" s="274"/>
    </row>
    <row r="3" spans="1:5">
      <c r="A3" s="27" t="s">
        <v>89</v>
      </c>
      <c r="B3" s="427">
        <v>136.35</v>
      </c>
      <c r="C3" s="427">
        <v>25.51</v>
      </c>
      <c r="D3" s="279"/>
    </row>
    <row r="4" spans="1:5">
      <c r="A4" s="27" t="s">
        <v>642</v>
      </c>
      <c r="B4" s="427">
        <v>1204.4000000000001</v>
      </c>
      <c r="C4" s="427">
        <v>155.13</v>
      </c>
      <c r="D4" s="279"/>
    </row>
    <row r="5" spans="1:5">
      <c r="A5" s="27" t="s">
        <v>77</v>
      </c>
      <c r="B5" s="427">
        <v>867.49</v>
      </c>
      <c r="C5" s="427">
        <v>125.84</v>
      </c>
      <c r="D5" s="279"/>
    </row>
    <row r="6" spans="1:5">
      <c r="A6" s="27" t="s">
        <v>636</v>
      </c>
      <c r="B6" s="427">
        <v>910.88</v>
      </c>
      <c r="C6" s="427">
        <v>123.4</v>
      </c>
      <c r="D6" s="279"/>
    </row>
    <row r="7" spans="1:5">
      <c r="A7" s="272" t="s">
        <v>167</v>
      </c>
      <c r="B7" s="278">
        <f>SUM(B3:B6)</f>
        <v>3119.12</v>
      </c>
      <c r="C7" s="278">
        <f>SUM(C3:C6)</f>
        <v>429.88</v>
      </c>
      <c r="D7" s="279"/>
    </row>
    <row r="8" spans="1:5">
      <c r="A8" s="571" t="s">
        <v>113</v>
      </c>
      <c r="B8" s="149"/>
      <c r="C8" s="273"/>
      <c r="D8" s="273"/>
      <c r="E8" s="273"/>
    </row>
    <row r="9" spans="1:5">
      <c r="A9" s="501" t="s">
        <v>1949</v>
      </c>
    </row>
    <row r="10" spans="1:5">
      <c r="A10" s="501" t="s">
        <v>1951</v>
      </c>
    </row>
    <row r="11" spans="1:5">
      <c r="A11" s="2" t="s">
        <v>1785</v>
      </c>
    </row>
  </sheetData>
  <mergeCells count="1">
    <mergeCell ref="A1:C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election sqref="A1:K1"/>
    </sheetView>
  </sheetViews>
  <sheetFormatPr defaultRowHeight="15"/>
  <cols>
    <col min="1" max="1" width="21.5703125" style="364" customWidth="1"/>
    <col min="2" max="11" width="13" style="364" customWidth="1"/>
    <col min="12" max="16384" width="9.140625" style="364"/>
  </cols>
  <sheetData>
    <row r="1" spans="1:11" ht="15.75">
      <c r="A1" s="631" t="s">
        <v>1632</v>
      </c>
      <c r="B1" s="631"/>
      <c r="C1" s="631"/>
      <c r="D1" s="631"/>
      <c r="E1" s="631"/>
      <c r="F1" s="631"/>
      <c r="G1" s="631"/>
      <c r="H1" s="631"/>
      <c r="I1" s="631"/>
      <c r="J1" s="631"/>
      <c r="K1" s="631"/>
    </row>
    <row r="2" spans="1:11">
      <c r="A2" s="505" t="s">
        <v>1787</v>
      </c>
      <c r="B2" s="506" t="s">
        <v>391</v>
      </c>
      <c r="C2" s="506" t="s">
        <v>390</v>
      </c>
      <c r="D2" s="506" t="s">
        <v>389</v>
      </c>
      <c r="E2" s="506" t="s">
        <v>388</v>
      </c>
      <c r="F2" s="506" t="s">
        <v>387</v>
      </c>
      <c r="G2" s="506" t="s">
        <v>386</v>
      </c>
      <c r="H2" s="506" t="s">
        <v>385</v>
      </c>
      <c r="I2" s="506" t="s">
        <v>384</v>
      </c>
      <c r="J2" s="506" t="s">
        <v>167</v>
      </c>
      <c r="K2" s="507" t="s">
        <v>1788</v>
      </c>
    </row>
    <row r="3" spans="1:11">
      <c r="A3" s="633" t="s">
        <v>637</v>
      </c>
      <c r="B3" s="633"/>
      <c r="C3" s="633"/>
      <c r="D3" s="633"/>
      <c r="E3" s="633"/>
      <c r="F3" s="633"/>
      <c r="G3" s="633"/>
      <c r="H3" s="633"/>
      <c r="I3" s="633"/>
      <c r="J3" s="633"/>
      <c r="K3" s="633"/>
    </row>
    <row r="4" spans="1:11">
      <c r="A4" s="428" t="s">
        <v>22</v>
      </c>
      <c r="B4" s="429">
        <v>1860</v>
      </c>
      <c r="C4" s="429" t="s">
        <v>47</v>
      </c>
      <c r="D4" s="429">
        <v>165</v>
      </c>
      <c r="E4" s="429" t="s">
        <v>47</v>
      </c>
      <c r="F4" s="429">
        <v>175</v>
      </c>
      <c r="G4" s="429">
        <v>18</v>
      </c>
      <c r="H4" s="429">
        <v>77</v>
      </c>
      <c r="I4" s="429">
        <v>6</v>
      </c>
      <c r="J4" s="429">
        <v>2301</v>
      </c>
      <c r="K4" s="430">
        <v>11.2</v>
      </c>
    </row>
    <row r="5" spans="1:11">
      <c r="A5" s="428" t="s">
        <v>21</v>
      </c>
      <c r="B5" s="429">
        <v>11089</v>
      </c>
      <c r="C5" s="429" t="s">
        <v>47</v>
      </c>
      <c r="D5" s="429">
        <v>2562</v>
      </c>
      <c r="E5" s="429" t="s">
        <v>47</v>
      </c>
      <c r="F5" s="429">
        <v>1613</v>
      </c>
      <c r="G5" s="429">
        <v>310</v>
      </c>
      <c r="H5" s="429">
        <v>685</v>
      </c>
      <c r="I5" s="429">
        <v>14</v>
      </c>
      <c r="J5" s="429">
        <v>16273</v>
      </c>
      <c r="K5" s="430">
        <v>79.2</v>
      </c>
    </row>
    <row r="6" spans="1:11">
      <c r="A6" s="428" t="s">
        <v>383</v>
      </c>
      <c r="B6" s="429">
        <v>1669</v>
      </c>
      <c r="C6" s="429" t="s">
        <v>47</v>
      </c>
      <c r="D6" s="429">
        <v>273</v>
      </c>
      <c r="E6" s="429" t="s">
        <v>47</v>
      </c>
      <c r="F6" s="429" t="s">
        <v>1042</v>
      </c>
      <c r="G6" s="429">
        <v>21</v>
      </c>
      <c r="H6" s="429">
        <v>15</v>
      </c>
      <c r="I6" s="429">
        <v>6</v>
      </c>
      <c r="J6" s="429">
        <v>1984</v>
      </c>
      <c r="K6" s="430">
        <v>9.6999999999999993</v>
      </c>
    </row>
    <row r="7" spans="1:11">
      <c r="A7" s="431" t="s">
        <v>1046</v>
      </c>
      <c r="B7" s="432">
        <v>14618</v>
      </c>
      <c r="C7" s="432" t="s">
        <v>47</v>
      </c>
      <c r="D7" s="432">
        <v>3000</v>
      </c>
      <c r="E7" s="432" t="s">
        <v>47</v>
      </c>
      <c r="F7" s="432">
        <v>1788</v>
      </c>
      <c r="G7" s="432">
        <v>349</v>
      </c>
      <c r="H7" s="432">
        <v>777</v>
      </c>
      <c r="I7" s="432">
        <v>26</v>
      </c>
      <c r="J7" s="432">
        <v>20558</v>
      </c>
      <c r="K7" s="433">
        <v>100</v>
      </c>
    </row>
    <row r="8" spans="1:11">
      <c r="A8" s="428" t="s">
        <v>1045</v>
      </c>
      <c r="B8" s="429" t="s">
        <v>1042</v>
      </c>
      <c r="C8" s="429" t="s">
        <v>47</v>
      </c>
      <c r="D8" s="429" t="s">
        <v>1042</v>
      </c>
      <c r="E8" s="429">
        <v>2151</v>
      </c>
      <c r="F8" s="429" t="s">
        <v>1042</v>
      </c>
      <c r="G8" s="429" t="s">
        <v>1042</v>
      </c>
      <c r="H8" s="429" t="s">
        <v>1042</v>
      </c>
      <c r="I8" s="429" t="s">
        <v>1042</v>
      </c>
      <c r="J8" s="429">
        <v>2151</v>
      </c>
      <c r="K8" s="430" t="s">
        <v>6</v>
      </c>
    </row>
    <row r="9" spans="1:11">
      <c r="A9" s="508" t="s">
        <v>167</v>
      </c>
      <c r="B9" s="509">
        <v>14618</v>
      </c>
      <c r="C9" s="509">
        <v>9097</v>
      </c>
      <c r="D9" s="509">
        <v>3000</v>
      </c>
      <c r="E9" s="509">
        <v>2151</v>
      </c>
      <c r="F9" s="509">
        <v>1788</v>
      </c>
      <c r="G9" s="509">
        <v>349</v>
      </c>
      <c r="H9" s="509">
        <v>777</v>
      </c>
      <c r="I9" s="509">
        <v>26</v>
      </c>
      <c r="J9" s="509">
        <v>31806</v>
      </c>
      <c r="K9" s="510" t="s">
        <v>6</v>
      </c>
    </row>
    <row r="10" spans="1:11">
      <c r="A10" s="632" t="s">
        <v>635</v>
      </c>
      <c r="B10" s="632"/>
      <c r="C10" s="632"/>
      <c r="D10" s="632"/>
      <c r="E10" s="632"/>
      <c r="F10" s="632"/>
      <c r="G10" s="632"/>
      <c r="H10" s="632"/>
      <c r="I10" s="632"/>
      <c r="J10" s="632"/>
      <c r="K10" s="632"/>
    </row>
    <row r="11" spans="1:11">
      <c r="A11" s="428" t="s">
        <v>22</v>
      </c>
      <c r="B11" s="429">
        <v>779</v>
      </c>
      <c r="C11" s="429" t="s">
        <v>47</v>
      </c>
      <c r="D11" s="429">
        <v>71</v>
      </c>
      <c r="E11" s="429" t="s">
        <v>47</v>
      </c>
      <c r="F11" s="429">
        <v>4</v>
      </c>
      <c r="G11" s="429">
        <v>6</v>
      </c>
      <c r="H11" s="429">
        <v>1</v>
      </c>
      <c r="I11" s="429">
        <v>5</v>
      </c>
      <c r="J11" s="429">
        <v>866</v>
      </c>
      <c r="K11" s="430">
        <v>12.5</v>
      </c>
    </row>
    <row r="12" spans="1:11">
      <c r="A12" s="428" t="s">
        <v>21</v>
      </c>
      <c r="B12" s="429">
        <v>4965</v>
      </c>
      <c r="C12" s="429" t="s">
        <v>47</v>
      </c>
      <c r="D12" s="429">
        <v>645</v>
      </c>
      <c r="E12" s="429" t="s">
        <v>47</v>
      </c>
      <c r="F12" s="429">
        <v>13</v>
      </c>
      <c r="G12" s="429">
        <v>67</v>
      </c>
      <c r="H12" s="429">
        <v>13</v>
      </c>
      <c r="I12" s="429">
        <v>9</v>
      </c>
      <c r="J12" s="429">
        <v>5712</v>
      </c>
      <c r="K12" s="430">
        <v>82.4</v>
      </c>
    </row>
    <row r="13" spans="1:11">
      <c r="A13" s="428" t="s">
        <v>383</v>
      </c>
      <c r="B13" s="429">
        <v>319</v>
      </c>
      <c r="C13" s="429" t="s">
        <v>47</v>
      </c>
      <c r="D13" s="429">
        <v>24</v>
      </c>
      <c r="E13" s="429" t="s">
        <v>47</v>
      </c>
      <c r="F13" s="429" t="s">
        <v>1042</v>
      </c>
      <c r="G13" s="429">
        <v>7</v>
      </c>
      <c r="H13" s="429">
        <v>1</v>
      </c>
      <c r="I13" s="429">
        <v>3</v>
      </c>
      <c r="J13" s="429">
        <v>354</v>
      </c>
      <c r="K13" s="430">
        <v>5.0999999999999996</v>
      </c>
    </row>
    <row r="14" spans="1:11">
      <c r="A14" s="431" t="s">
        <v>1046</v>
      </c>
      <c r="B14" s="432">
        <v>6063</v>
      </c>
      <c r="C14" s="432" t="s">
        <v>47</v>
      </c>
      <c r="D14" s="432">
        <v>740</v>
      </c>
      <c r="E14" s="432" t="s">
        <v>47</v>
      </c>
      <c r="F14" s="432">
        <v>17</v>
      </c>
      <c r="G14" s="432">
        <v>80</v>
      </c>
      <c r="H14" s="432">
        <v>15</v>
      </c>
      <c r="I14" s="432">
        <v>17</v>
      </c>
      <c r="J14" s="432">
        <v>6932</v>
      </c>
      <c r="K14" s="433">
        <v>100</v>
      </c>
    </row>
    <row r="15" spans="1:11">
      <c r="A15" s="428" t="s">
        <v>1045</v>
      </c>
      <c r="B15" s="429" t="s">
        <v>1042</v>
      </c>
      <c r="C15" s="429" t="s">
        <v>47</v>
      </c>
      <c r="D15" s="429" t="s">
        <v>1042</v>
      </c>
      <c r="E15" s="429">
        <v>113</v>
      </c>
      <c r="F15" s="429" t="s">
        <v>1042</v>
      </c>
      <c r="G15" s="429" t="s">
        <v>1042</v>
      </c>
      <c r="H15" s="429" t="s">
        <v>1042</v>
      </c>
      <c r="I15" s="429" t="s">
        <v>1042</v>
      </c>
      <c r="J15" s="429">
        <v>113</v>
      </c>
      <c r="K15" s="430" t="s">
        <v>6</v>
      </c>
    </row>
    <row r="16" spans="1:11">
      <c r="A16" s="508" t="s">
        <v>167</v>
      </c>
      <c r="B16" s="509">
        <v>6063</v>
      </c>
      <c r="C16" s="509">
        <v>418</v>
      </c>
      <c r="D16" s="509">
        <v>740</v>
      </c>
      <c r="E16" s="509">
        <v>113</v>
      </c>
      <c r="F16" s="509">
        <v>17</v>
      </c>
      <c r="G16" s="509">
        <v>80</v>
      </c>
      <c r="H16" s="509">
        <v>15</v>
      </c>
      <c r="I16" s="509">
        <v>17</v>
      </c>
      <c r="J16" s="509">
        <v>7463</v>
      </c>
      <c r="K16" s="510" t="s">
        <v>6</v>
      </c>
    </row>
    <row r="17" spans="1:11">
      <c r="A17" s="632" t="s">
        <v>1047</v>
      </c>
      <c r="B17" s="632"/>
      <c r="C17" s="632"/>
      <c r="D17" s="632"/>
      <c r="E17" s="632"/>
      <c r="F17" s="632"/>
      <c r="G17" s="632"/>
      <c r="H17" s="632"/>
      <c r="I17" s="632"/>
      <c r="J17" s="632"/>
      <c r="K17" s="632"/>
    </row>
    <row r="18" spans="1:11">
      <c r="A18" s="428" t="s">
        <v>22</v>
      </c>
      <c r="B18" s="429" t="s">
        <v>47</v>
      </c>
      <c r="C18" s="429" t="s">
        <v>47</v>
      </c>
      <c r="D18" s="429">
        <v>240</v>
      </c>
      <c r="E18" s="429" t="s">
        <v>47</v>
      </c>
      <c r="F18" s="429">
        <v>114</v>
      </c>
      <c r="G18" s="429">
        <v>28</v>
      </c>
      <c r="H18" s="429">
        <v>20</v>
      </c>
      <c r="I18" s="429">
        <v>14</v>
      </c>
      <c r="J18" s="429">
        <v>416</v>
      </c>
      <c r="K18" s="430">
        <v>9.1</v>
      </c>
    </row>
    <row r="19" spans="1:11">
      <c r="A19" s="428" t="s">
        <v>21</v>
      </c>
      <c r="B19" s="429" t="s">
        <v>47</v>
      </c>
      <c r="C19" s="429" t="s">
        <v>47</v>
      </c>
      <c r="D19" s="429">
        <v>2537</v>
      </c>
      <c r="E19" s="429" t="s">
        <v>47</v>
      </c>
      <c r="F19" s="429">
        <v>953</v>
      </c>
      <c r="G19" s="429">
        <v>271</v>
      </c>
      <c r="H19" s="429">
        <v>203</v>
      </c>
      <c r="I19" s="429">
        <v>60</v>
      </c>
      <c r="J19" s="429">
        <v>4024</v>
      </c>
      <c r="K19" s="430">
        <v>87.6</v>
      </c>
    </row>
    <row r="20" spans="1:11">
      <c r="A20" s="428" t="s">
        <v>383</v>
      </c>
      <c r="B20" s="429" t="s">
        <v>47</v>
      </c>
      <c r="C20" s="429" t="s">
        <v>47</v>
      </c>
      <c r="D20" s="429">
        <v>111</v>
      </c>
      <c r="E20" s="429" t="s">
        <v>47</v>
      </c>
      <c r="F20" s="429" t="s">
        <v>1042</v>
      </c>
      <c r="G20" s="429">
        <v>20</v>
      </c>
      <c r="H20" s="429">
        <v>2</v>
      </c>
      <c r="I20" s="429">
        <v>21</v>
      </c>
      <c r="J20" s="429">
        <v>154</v>
      </c>
      <c r="K20" s="430">
        <v>3.4</v>
      </c>
    </row>
    <row r="21" spans="1:11">
      <c r="A21" s="431" t="s">
        <v>1046</v>
      </c>
      <c r="B21" s="432" t="s">
        <v>47</v>
      </c>
      <c r="C21" s="432" t="s">
        <v>47</v>
      </c>
      <c r="D21" s="432">
        <v>2888</v>
      </c>
      <c r="E21" s="432" t="s">
        <v>47</v>
      </c>
      <c r="F21" s="432">
        <v>1067</v>
      </c>
      <c r="G21" s="432">
        <v>319</v>
      </c>
      <c r="H21" s="432">
        <v>225</v>
      </c>
      <c r="I21" s="432">
        <v>95</v>
      </c>
      <c r="J21" s="432">
        <v>4594</v>
      </c>
      <c r="K21" s="433">
        <v>100</v>
      </c>
    </row>
    <row r="22" spans="1:11">
      <c r="A22" s="428" t="s">
        <v>1045</v>
      </c>
      <c r="B22" s="429" t="s">
        <v>47</v>
      </c>
      <c r="C22" s="429" t="s">
        <v>47</v>
      </c>
      <c r="D22" s="429" t="s">
        <v>1042</v>
      </c>
      <c r="E22" s="429">
        <v>1211</v>
      </c>
      <c r="F22" s="429" t="s">
        <v>1042</v>
      </c>
      <c r="G22" s="429" t="s">
        <v>1042</v>
      </c>
      <c r="H22" s="429" t="s">
        <v>1042</v>
      </c>
      <c r="I22" s="429" t="s">
        <v>1042</v>
      </c>
      <c r="J22" s="429">
        <v>1211</v>
      </c>
      <c r="K22" s="430" t="s">
        <v>6</v>
      </c>
    </row>
    <row r="23" spans="1:11">
      <c r="A23" s="508" t="s">
        <v>167</v>
      </c>
      <c r="B23" s="509" t="s">
        <v>47</v>
      </c>
      <c r="C23" s="509">
        <v>4718</v>
      </c>
      <c r="D23" s="509">
        <v>2888</v>
      </c>
      <c r="E23" s="509">
        <v>1211</v>
      </c>
      <c r="F23" s="509">
        <v>1067</v>
      </c>
      <c r="G23" s="509">
        <v>319</v>
      </c>
      <c r="H23" s="509">
        <v>225</v>
      </c>
      <c r="I23" s="509">
        <v>95</v>
      </c>
      <c r="J23" s="509">
        <v>10523</v>
      </c>
      <c r="K23" s="510" t="s">
        <v>6</v>
      </c>
    </row>
    <row r="24" spans="1:11" ht="15" customHeight="1">
      <c r="A24" s="632" t="s">
        <v>1048</v>
      </c>
      <c r="B24" s="632"/>
      <c r="C24" s="632"/>
      <c r="D24" s="632"/>
      <c r="E24" s="632"/>
      <c r="F24" s="632"/>
      <c r="G24" s="632"/>
      <c r="H24" s="632"/>
      <c r="I24" s="632"/>
      <c r="J24" s="632"/>
      <c r="K24" s="632"/>
    </row>
    <row r="25" spans="1:11">
      <c r="A25" s="428" t="s">
        <v>22</v>
      </c>
      <c r="B25" s="429">
        <v>2639</v>
      </c>
      <c r="C25" s="429">
        <v>688</v>
      </c>
      <c r="D25" s="429">
        <v>476</v>
      </c>
      <c r="E25" s="429" t="s">
        <v>47</v>
      </c>
      <c r="F25" s="429">
        <v>293</v>
      </c>
      <c r="G25" s="429">
        <v>52</v>
      </c>
      <c r="H25" s="429">
        <v>98</v>
      </c>
      <c r="I25" s="429">
        <v>25</v>
      </c>
      <c r="J25" s="429">
        <v>4271</v>
      </c>
      <c r="K25" s="430">
        <v>9.1999999999999993</v>
      </c>
    </row>
    <row r="26" spans="1:11">
      <c r="A26" s="428" t="s">
        <v>21</v>
      </c>
      <c r="B26" s="429">
        <v>16054</v>
      </c>
      <c r="C26" s="429">
        <v>13439</v>
      </c>
      <c r="D26" s="429">
        <v>5744</v>
      </c>
      <c r="E26" s="429" t="s">
        <v>47</v>
      </c>
      <c r="F26" s="429">
        <v>2579</v>
      </c>
      <c r="G26" s="429">
        <v>648</v>
      </c>
      <c r="H26" s="429">
        <v>901</v>
      </c>
      <c r="I26" s="429">
        <v>83</v>
      </c>
      <c r="J26" s="429">
        <v>39448</v>
      </c>
      <c r="K26" s="430">
        <v>85.4</v>
      </c>
    </row>
    <row r="27" spans="1:11">
      <c r="A27" s="428" t="s">
        <v>383</v>
      </c>
      <c r="B27" s="429">
        <v>1988</v>
      </c>
      <c r="C27" s="429" t="s">
        <v>47</v>
      </c>
      <c r="D27" s="429">
        <v>408</v>
      </c>
      <c r="E27" s="429" t="s">
        <v>47</v>
      </c>
      <c r="F27" s="429" t="s">
        <v>1042</v>
      </c>
      <c r="G27" s="429">
        <v>48</v>
      </c>
      <c r="H27" s="429">
        <v>18</v>
      </c>
      <c r="I27" s="429">
        <v>30</v>
      </c>
      <c r="J27" s="429">
        <v>2492</v>
      </c>
      <c r="K27" s="430">
        <v>5.4</v>
      </c>
    </row>
    <row r="28" spans="1:11">
      <c r="A28" s="431" t="s">
        <v>1046</v>
      </c>
      <c r="B28" s="432">
        <v>20681</v>
      </c>
      <c r="C28" s="432">
        <v>14127</v>
      </c>
      <c r="D28" s="432">
        <v>6628</v>
      </c>
      <c r="E28" s="432" t="s">
        <v>47</v>
      </c>
      <c r="F28" s="432">
        <v>2872</v>
      </c>
      <c r="G28" s="432">
        <v>748</v>
      </c>
      <c r="H28" s="432">
        <v>1017</v>
      </c>
      <c r="I28" s="432">
        <v>138</v>
      </c>
      <c r="J28" s="432">
        <v>46211</v>
      </c>
      <c r="K28" s="433">
        <v>100</v>
      </c>
    </row>
    <row r="29" spans="1:11">
      <c r="A29" s="428" t="s">
        <v>1045</v>
      </c>
      <c r="B29" s="429" t="s">
        <v>1042</v>
      </c>
      <c r="C29" s="429">
        <v>106</v>
      </c>
      <c r="D29" s="429" t="s">
        <v>1042</v>
      </c>
      <c r="E29" s="429">
        <v>3475</v>
      </c>
      <c r="F29" s="429" t="s">
        <v>1042</v>
      </c>
      <c r="G29" s="429" t="s">
        <v>1042</v>
      </c>
      <c r="H29" s="429" t="s">
        <v>1042</v>
      </c>
      <c r="I29" s="429" t="s">
        <v>1042</v>
      </c>
      <c r="J29" s="429">
        <v>3581</v>
      </c>
      <c r="K29" s="430" t="s">
        <v>6</v>
      </c>
    </row>
    <row r="30" spans="1:11">
      <c r="A30" s="508" t="s">
        <v>167</v>
      </c>
      <c r="B30" s="509">
        <v>20681</v>
      </c>
      <c r="C30" s="509">
        <v>14233</v>
      </c>
      <c r="D30" s="509">
        <v>6628</v>
      </c>
      <c r="E30" s="509">
        <v>3475</v>
      </c>
      <c r="F30" s="509">
        <v>2872</v>
      </c>
      <c r="G30" s="509">
        <v>748</v>
      </c>
      <c r="H30" s="509">
        <v>1017</v>
      </c>
      <c r="I30" s="509">
        <v>138</v>
      </c>
      <c r="J30" s="509">
        <v>49792</v>
      </c>
      <c r="K30" s="510" t="s">
        <v>6</v>
      </c>
    </row>
    <row r="31" spans="1:11" ht="15" customHeight="1">
      <c r="A31" s="632" t="s">
        <v>1049</v>
      </c>
      <c r="B31" s="632"/>
      <c r="C31" s="632"/>
      <c r="D31" s="632"/>
      <c r="E31" s="632"/>
      <c r="F31" s="632"/>
      <c r="G31" s="632"/>
      <c r="H31" s="632"/>
      <c r="I31" s="632"/>
      <c r="J31" s="632"/>
      <c r="K31" s="632"/>
    </row>
    <row r="32" spans="1:11">
      <c r="A32" s="428" t="s">
        <v>22</v>
      </c>
      <c r="B32" s="429">
        <v>112</v>
      </c>
      <c r="C32" s="429">
        <v>125</v>
      </c>
      <c r="D32" s="429">
        <v>22</v>
      </c>
      <c r="E32" s="429" t="s">
        <v>47</v>
      </c>
      <c r="F32" s="429">
        <v>69</v>
      </c>
      <c r="G32" s="429">
        <v>19</v>
      </c>
      <c r="H32" s="429">
        <v>134</v>
      </c>
      <c r="I32" s="429">
        <v>3</v>
      </c>
      <c r="J32" s="429">
        <v>70</v>
      </c>
      <c r="K32" s="430"/>
    </row>
    <row r="33" spans="1:11">
      <c r="A33" s="434" t="s">
        <v>21</v>
      </c>
      <c r="B33" s="503">
        <v>21</v>
      </c>
      <c r="C33" s="503">
        <v>22</v>
      </c>
      <c r="D33" s="503">
        <v>12</v>
      </c>
      <c r="E33" s="503" t="s">
        <v>47</v>
      </c>
      <c r="F33" s="503">
        <v>15</v>
      </c>
      <c r="G33" s="503">
        <v>13</v>
      </c>
      <c r="H33" s="503">
        <v>22</v>
      </c>
      <c r="I33" s="503">
        <v>5</v>
      </c>
      <c r="J33" s="503">
        <v>26</v>
      </c>
      <c r="K33" s="504" t="s">
        <v>1050</v>
      </c>
    </row>
    <row r="34" spans="1:11">
      <c r="A34" s="31"/>
      <c r="B34" s="31"/>
      <c r="C34" s="31"/>
      <c r="D34" s="31"/>
      <c r="E34" s="31"/>
      <c r="F34" s="31"/>
      <c r="G34" s="31"/>
      <c r="H34" s="31"/>
      <c r="I34" s="31"/>
      <c r="J34" s="31"/>
      <c r="K34" s="31"/>
    </row>
    <row r="35" spans="1:11">
      <c r="A35" s="2" t="s">
        <v>3</v>
      </c>
    </row>
    <row r="36" spans="1:11">
      <c r="A36" s="493" t="s">
        <v>1789</v>
      </c>
    </row>
    <row r="37" spans="1:11">
      <c r="A37" s="493" t="s">
        <v>1790</v>
      </c>
    </row>
    <row r="38" spans="1:11">
      <c r="A38" s="493" t="s">
        <v>1791</v>
      </c>
    </row>
    <row r="39" spans="1:11">
      <c r="A39" s="493" t="s">
        <v>1792</v>
      </c>
    </row>
    <row r="40" spans="1:11">
      <c r="A40" s="2"/>
    </row>
    <row r="41" spans="1:11">
      <c r="A41" s="2" t="s">
        <v>1793</v>
      </c>
    </row>
  </sheetData>
  <mergeCells count="6">
    <mergeCell ref="A1:K1"/>
    <mergeCell ref="A10:K10"/>
    <mergeCell ref="A17:K17"/>
    <mergeCell ref="A24:K24"/>
    <mergeCell ref="A31:K31"/>
    <mergeCell ref="A3:K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5"/>
  <cols>
    <col min="1" max="1" width="39.85546875" style="1" customWidth="1"/>
    <col min="2" max="6" width="10" style="1" customWidth="1"/>
    <col min="7" max="16384" width="9.140625" style="1"/>
  </cols>
  <sheetData>
    <row r="1" spans="1:6" ht="15.75">
      <c r="A1" s="635" t="s">
        <v>1583</v>
      </c>
      <c r="B1" s="635"/>
      <c r="C1" s="635"/>
      <c r="D1" s="635"/>
      <c r="E1" s="635"/>
      <c r="F1" s="635"/>
    </row>
    <row r="2" spans="1:6">
      <c r="A2" s="218"/>
      <c r="B2" s="219" t="s">
        <v>174</v>
      </c>
      <c r="C2" s="219" t="s">
        <v>392</v>
      </c>
      <c r="D2" s="219" t="s">
        <v>173</v>
      </c>
      <c r="E2" s="219" t="s">
        <v>647</v>
      </c>
      <c r="F2" s="219" t="s">
        <v>829</v>
      </c>
    </row>
    <row r="3" spans="1:6">
      <c r="A3" s="220" t="s">
        <v>830</v>
      </c>
      <c r="B3" s="221">
        <v>22543</v>
      </c>
      <c r="C3" s="221">
        <v>23253</v>
      </c>
      <c r="D3" s="221">
        <v>24225</v>
      </c>
      <c r="E3" s="221">
        <v>26505</v>
      </c>
      <c r="F3" s="221">
        <v>27295</v>
      </c>
    </row>
    <row r="4" spans="1:6">
      <c r="A4" s="220" t="s">
        <v>831</v>
      </c>
      <c r="B4" s="222">
        <v>9</v>
      </c>
      <c r="C4" s="222">
        <v>9</v>
      </c>
      <c r="D4" s="222">
        <v>9</v>
      </c>
      <c r="E4" s="222">
        <v>9</v>
      </c>
      <c r="F4" s="222">
        <v>9</v>
      </c>
    </row>
    <row r="5" spans="1:6">
      <c r="A5" s="220" t="s">
        <v>832</v>
      </c>
      <c r="B5" s="222">
        <v>9.9</v>
      </c>
      <c r="C5" s="222">
        <v>10</v>
      </c>
      <c r="D5" s="222">
        <v>10.3</v>
      </c>
      <c r="E5" s="222">
        <v>11.1</v>
      </c>
      <c r="F5" s="222">
        <v>11.3</v>
      </c>
    </row>
    <row r="6" spans="1:6">
      <c r="A6" s="634" t="s">
        <v>833</v>
      </c>
      <c r="B6" s="634"/>
      <c r="C6" s="634"/>
      <c r="D6" s="634"/>
      <c r="E6" s="634"/>
      <c r="F6" s="634"/>
    </row>
    <row r="7" spans="1:6">
      <c r="A7" s="223" t="s">
        <v>834</v>
      </c>
      <c r="B7" s="222">
        <v>58</v>
      </c>
      <c r="C7" s="222">
        <v>57</v>
      </c>
      <c r="D7" s="222">
        <v>59</v>
      </c>
      <c r="E7" s="222">
        <v>58</v>
      </c>
      <c r="F7" s="222">
        <v>57</v>
      </c>
    </row>
    <row r="8" spans="1:6">
      <c r="A8" s="223" t="s">
        <v>835</v>
      </c>
      <c r="B8" s="222">
        <v>42</v>
      </c>
      <c r="C8" s="222">
        <v>43</v>
      </c>
      <c r="D8" s="222">
        <v>41</v>
      </c>
      <c r="E8" s="222">
        <v>42</v>
      </c>
      <c r="F8" s="222">
        <v>43</v>
      </c>
    </row>
    <row r="9" spans="1:6">
      <c r="A9" s="220" t="s">
        <v>836</v>
      </c>
      <c r="B9" s="222">
        <v>83</v>
      </c>
      <c r="C9" s="222">
        <v>82</v>
      </c>
      <c r="D9" s="222">
        <v>74</v>
      </c>
      <c r="E9" s="222">
        <v>77</v>
      </c>
      <c r="F9" s="222">
        <v>83</v>
      </c>
    </row>
    <row r="10" spans="1:6">
      <c r="A10" s="220" t="s">
        <v>837</v>
      </c>
      <c r="B10" s="222">
        <v>2.8</v>
      </c>
      <c r="C10" s="222">
        <v>2.6</v>
      </c>
      <c r="D10" s="222">
        <v>2.7</v>
      </c>
      <c r="E10" s="222">
        <v>2.9</v>
      </c>
      <c r="F10" s="222">
        <v>2.9</v>
      </c>
    </row>
    <row r="11" spans="1:6">
      <c r="A11" s="220" t="s">
        <v>838</v>
      </c>
      <c r="B11" s="222">
        <v>58</v>
      </c>
      <c r="C11" s="222">
        <v>56</v>
      </c>
      <c r="D11" s="222">
        <v>53</v>
      </c>
      <c r="E11" s="222">
        <v>51</v>
      </c>
      <c r="F11" s="222">
        <v>49</v>
      </c>
    </row>
    <row r="12" spans="1:6">
      <c r="A12" s="220" t="s">
        <v>839</v>
      </c>
      <c r="B12" s="222">
        <v>40</v>
      </c>
      <c r="C12" s="222">
        <v>41</v>
      </c>
      <c r="D12" s="222">
        <v>39</v>
      </c>
      <c r="E12" s="222">
        <v>37</v>
      </c>
      <c r="F12" s="222">
        <v>40</v>
      </c>
    </row>
    <row r="13" spans="1:6" ht="22.5">
      <c r="A13" s="220" t="s">
        <v>840</v>
      </c>
      <c r="B13" s="222">
        <v>73</v>
      </c>
      <c r="C13" s="222">
        <v>75</v>
      </c>
      <c r="D13" s="222">
        <v>74</v>
      </c>
      <c r="E13" s="222">
        <v>74</v>
      </c>
      <c r="F13" s="222">
        <v>75</v>
      </c>
    </row>
    <row r="14" spans="1:6">
      <c r="A14" s="224" t="s">
        <v>841</v>
      </c>
      <c r="B14" s="225">
        <v>13</v>
      </c>
      <c r="C14" s="225">
        <v>14</v>
      </c>
      <c r="D14" s="225">
        <v>16</v>
      </c>
      <c r="E14" s="225">
        <v>13</v>
      </c>
      <c r="F14" s="225">
        <v>13</v>
      </c>
    </row>
    <row r="15" spans="1:6">
      <c r="A15" s="226"/>
    </row>
    <row r="16" spans="1:6">
      <c r="A16" s="255" t="s">
        <v>3</v>
      </c>
    </row>
    <row r="17" spans="1:6" ht="23.25" customHeight="1">
      <c r="A17" s="627" t="s">
        <v>842</v>
      </c>
      <c r="B17" s="627"/>
      <c r="C17" s="627"/>
      <c r="D17" s="627"/>
      <c r="E17" s="627"/>
      <c r="F17" s="627"/>
    </row>
    <row r="18" spans="1:6" ht="24" customHeight="1">
      <c r="A18" s="627" t="s">
        <v>843</v>
      </c>
      <c r="B18" s="627"/>
      <c r="C18" s="627"/>
      <c r="D18" s="627"/>
      <c r="E18" s="627"/>
      <c r="F18" s="627"/>
    </row>
    <row r="19" spans="1:6">
      <c r="A19" s="255" t="s">
        <v>844</v>
      </c>
    </row>
  </sheetData>
  <mergeCells count="4">
    <mergeCell ref="A6:F6"/>
    <mergeCell ref="A17:F17"/>
    <mergeCell ref="A18:F18"/>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showGridLines="0" workbookViewId="0">
      <selection activeCell="F9" sqref="F9"/>
    </sheetView>
  </sheetViews>
  <sheetFormatPr defaultRowHeight="16.5"/>
  <cols>
    <col min="1" max="1" width="16.85546875" style="473" customWidth="1"/>
    <col min="2" max="2" width="55.28515625" style="473" customWidth="1"/>
    <col min="3" max="257" width="9.140625" style="473"/>
    <col min="258" max="258" width="55.28515625" style="473" customWidth="1"/>
    <col min="259" max="513" width="9.140625" style="473"/>
    <col min="514" max="514" width="55.28515625" style="473" customWidth="1"/>
    <col min="515" max="769" width="9.140625" style="473"/>
    <col min="770" max="770" width="55.28515625" style="473" customWidth="1"/>
    <col min="771" max="1025" width="9.140625" style="473"/>
    <col min="1026" max="1026" width="55.28515625" style="473" customWidth="1"/>
    <col min="1027" max="1281" width="9.140625" style="473"/>
    <col min="1282" max="1282" width="55.28515625" style="473" customWidth="1"/>
    <col min="1283" max="1537" width="9.140625" style="473"/>
    <col min="1538" max="1538" width="55.28515625" style="473" customWidth="1"/>
    <col min="1539" max="1793" width="9.140625" style="473"/>
    <col min="1794" max="1794" width="55.28515625" style="473" customWidth="1"/>
    <col min="1795" max="2049" width="9.140625" style="473"/>
    <col min="2050" max="2050" width="55.28515625" style="473" customWidth="1"/>
    <col min="2051" max="2305" width="9.140625" style="473"/>
    <col min="2306" max="2306" width="55.28515625" style="473" customWidth="1"/>
    <col min="2307" max="2561" width="9.140625" style="473"/>
    <col min="2562" max="2562" width="55.28515625" style="473" customWidth="1"/>
    <col min="2563" max="2817" width="9.140625" style="473"/>
    <col min="2818" max="2818" width="55.28515625" style="473" customWidth="1"/>
    <col min="2819" max="3073" width="9.140625" style="473"/>
    <col min="3074" max="3074" width="55.28515625" style="473" customWidth="1"/>
    <col min="3075" max="3329" width="9.140625" style="473"/>
    <col min="3330" max="3330" width="55.28515625" style="473" customWidth="1"/>
    <col min="3331" max="3585" width="9.140625" style="473"/>
    <col min="3586" max="3586" width="55.28515625" style="473" customWidth="1"/>
    <col min="3587" max="3841" width="9.140625" style="473"/>
    <col min="3842" max="3842" width="55.28515625" style="473" customWidth="1"/>
    <col min="3843" max="4097" width="9.140625" style="473"/>
    <col min="4098" max="4098" width="55.28515625" style="473" customWidth="1"/>
    <col min="4099" max="4353" width="9.140625" style="473"/>
    <col min="4354" max="4354" width="55.28515625" style="473" customWidth="1"/>
    <col min="4355" max="4609" width="9.140625" style="473"/>
    <col min="4610" max="4610" width="55.28515625" style="473" customWidth="1"/>
    <col min="4611" max="4865" width="9.140625" style="473"/>
    <col min="4866" max="4866" width="55.28515625" style="473" customWidth="1"/>
    <col min="4867" max="5121" width="9.140625" style="473"/>
    <col min="5122" max="5122" width="55.28515625" style="473" customWidth="1"/>
    <col min="5123" max="5377" width="9.140625" style="473"/>
    <col min="5378" max="5378" width="55.28515625" style="473" customWidth="1"/>
    <col min="5379" max="5633" width="9.140625" style="473"/>
    <col min="5634" max="5634" width="55.28515625" style="473" customWidth="1"/>
    <col min="5635" max="5889" width="9.140625" style="473"/>
    <col min="5890" max="5890" width="55.28515625" style="473" customWidth="1"/>
    <col min="5891" max="6145" width="9.140625" style="473"/>
    <col min="6146" max="6146" width="55.28515625" style="473" customWidth="1"/>
    <col min="6147" max="6401" width="9.140625" style="473"/>
    <col min="6402" max="6402" width="55.28515625" style="473" customWidth="1"/>
    <col min="6403" max="6657" width="9.140625" style="473"/>
    <col min="6658" max="6658" width="55.28515625" style="473" customWidth="1"/>
    <col min="6659" max="6913" width="9.140625" style="473"/>
    <col min="6914" max="6914" width="55.28515625" style="473" customWidth="1"/>
    <col min="6915" max="7169" width="9.140625" style="473"/>
    <col min="7170" max="7170" width="55.28515625" style="473" customWidth="1"/>
    <col min="7171" max="7425" width="9.140625" style="473"/>
    <col min="7426" max="7426" width="55.28515625" style="473" customWidth="1"/>
    <col min="7427" max="7681" width="9.140625" style="473"/>
    <col min="7682" max="7682" width="55.28515625" style="473" customWidth="1"/>
    <col min="7683" max="7937" width="9.140625" style="473"/>
    <col min="7938" max="7938" width="55.28515625" style="473" customWidth="1"/>
    <col min="7939" max="8193" width="9.140625" style="473"/>
    <col min="8194" max="8194" width="55.28515625" style="473" customWidth="1"/>
    <col min="8195" max="8449" width="9.140625" style="473"/>
    <col min="8450" max="8450" width="55.28515625" style="473" customWidth="1"/>
    <col min="8451" max="8705" width="9.140625" style="473"/>
    <col min="8706" max="8706" width="55.28515625" style="473" customWidth="1"/>
    <col min="8707" max="8961" width="9.140625" style="473"/>
    <col min="8962" max="8962" width="55.28515625" style="473" customWidth="1"/>
    <col min="8963" max="9217" width="9.140625" style="473"/>
    <col min="9218" max="9218" width="55.28515625" style="473" customWidth="1"/>
    <col min="9219" max="9473" width="9.140625" style="473"/>
    <col min="9474" max="9474" width="55.28515625" style="473" customWidth="1"/>
    <col min="9475" max="9729" width="9.140625" style="473"/>
    <col min="9730" max="9730" width="55.28515625" style="473" customWidth="1"/>
    <col min="9731" max="9985" width="9.140625" style="473"/>
    <col min="9986" max="9986" width="55.28515625" style="473" customWidth="1"/>
    <col min="9987" max="10241" width="9.140625" style="473"/>
    <col min="10242" max="10242" width="55.28515625" style="473" customWidth="1"/>
    <col min="10243" max="10497" width="9.140625" style="473"/>
    <col min="10498" max="10498" width="55.28515625" style="473" customWidth="1"/>
    <col min="10499" max="10753" width="9.140625" style="473"/>
    <col min="10754" max="10754" width="55.28515625" style="473" customWidth="1"/>
    <col min="10755" max="11009" width="9.140625" style="473"/>
    <col min="11010" max="11010" width="55.28515625" style="473" customWidth="1"/>
    <col min="11011" max="11265" width="9.140625" style="473"/>
    <col min="11266" max="11266" width="55.28515625" style="473" customWidth="1"/>
    <col min="11267" max="11521" width="9.140625" style="473"/>
    <col min="11522" max="11522" width="55.28515625" style="473" customWidth="1"/>
    <col min="11523" max="11777" width="9.140625" style="473"/>
    <col min="11778" max="11778" width="55.28515625" style="473" customWidth="1"/>
    <col min="11779" max="12033" width="9.140625" style="473"/>
    <col min="12034" max="12034" width="55.28515625" style="473" customWidth="1"/>
    <col min="12035" max="12289" width="9.140625" style="473"/>
    <col min="12290" max="12290" width="55.28515625" style="473" customWidth="1"/>
    <col min="12291" max="12545" width="9.140625" style="473"/>
    <col min="12546" max="12546" width="55.28515625" style="473" customWidth="1"/>
    <col min="12547" max="12801" width="9.140625" style="473"/>
    <col min="12802" max="12802" width="55.28515625" style="473" customWidth="1"/>
    <col min="12803" max="13057" width="9.140625" style="473"/>
    <col min="13058" max="13058" width="55.28515625" style="473" customWidth="1"/>
    <col min="13059" max="13313" width="9.140625" style="473"/>
    <col min="13314" max="13314" width="55.28515625" style="473" customWidth="1"/>
    <col min="13315" max="13569" width="9.140625" style="473"/>
    <col min="13570" max="13570" width="55.28515625" style="473" customWidth="1"/>
    <col min="13571" max="13825" width="9.140625" style="473"/>
    <col min="13826" max="13826" width="55.28515625" style="473" customWidth="1"/>
    <col min="13827" max="14081" width="9.140625" style="473"/>
    <col min="14082" max="14082" width="55.28515625" style="473" customWidth="1"/>
    <col min="14083" max="14337" width="9.140625" style="473"/>
    <col min="14338" max="14338" width="55.28515625" style="473" customWidth="1"/>
    <col min="14339" max="14593" width="9.140625" style="473"/>
    <col min="14594" max="14594" width="55.28515625" style="473" customWidth="1"/>
    <col min="14595" max="14849" width="9.140625" style="473"/>
    <col min="14850" max="14850" width="55.28515625" style="473" customWidth="1"/>
    <col min="14851" max="15105" width="9.140625" style="473"/>
    <col min="15106" max="15106" width="55.28515625" style="473" customWidth="1"/>
    <col min="15107" max="15361" width="9.140625" style="473"/>
    <col min="15362" max="15362" width="55.28515625" style="473" customWidth="1"/>
    <col min="15363" max="15617" width="9.140625" style="473"/>
    <col min="15618" max="15618" width="55.28515625" style="473" customWidth="1"/>
    <col min="15619" max="15873" width="9.140625" style="473"/>
    <col min="15874" max="15874" width="55.28515625" style="473" customWidth="1"/>
    <col min="15875" max="16129" width="9.140625" style="473"/>
    <col min="16130" max="16130" width="55.28515625" style="473" customWidth="1"/>
    <col min="16131" max="16384" width="9.140625" style="473"/>
  </cols>
  <sheetData>
    <row r="1" spans="1:58" ht="27.75">
      <c r="A1" s="472" t="s">
        <v>1667</v>
      </c>
    </row>
    <row r="3" spans="1:58">
      <c r="A3" s="473" t="s">
        <v>1832</v>
      </c>
      <c r="B3" s="473" t="s">
        <v>1831</v>
      </c>
    </row>
    <row r="4" spans="1:58">
      <c r="A4" s="473" t="s">
        <v>1668</v>
      </c>
      <c r="B4" s="473" t="s">
        <v>1669</v>
      </c>
    </row>
    <row r="5" spans="1:58">
      <c r="A5" s="473" t="s">
        <v>1670</v>
      </c>
      <c r="B5" s="473" t="s">
        <v>1671</v>
      </c>
    </row>
    <row r="6" spans="1:58">
      <c r="A6" s="473" t="s">
        <v>1672</v>
      </c>
      <c r="B6" s="473" t="s">
        <v>1673</v>
      </c>
    </row>
    <row r="7" spans="1:58">
      <c r="A7" s="473" t="s">
        <v>1845</v>
      </c>
      <c r="B7" s="473" t="s">
        <v>1844</v>
      </c>
    </row>
    <row r="8" spans="1:58">
      <c r="A8" s="475" t="s">
        <v>1839</v>
      </c>
      <c r="B8" s="475" t="s">
        <v>1846</v>
      </c>
    </row>
    <row r="9" spans="1:58" s="476" customFormat="1">
      <c r="A9" s="473" t="s">
        <v>1829</v>
      </c>
      <c r="B9" s="473" t="s">
        <v>1828</v>
      </c>
      <c r="C9" s="474"/>
      <c r="D9" s="474"/>
      <c r="E9" s="474"/>
      <c r="F9" s="474"/>
      <c r="G9" s="474"/>
      <c r="H9" s="474"/>
      <c r="I9" s="474"/>
      <c r="J9" s="474"/>
      <c r="K9" s="474"/>
      <c r="L9" s="474"/>
      <c r="M9" s="474"/>
      <c r="N9" s="474"/>
      <c r="O9" s="474"/>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row>
    <row r="10" spans="1:58" s="476" customFormat="1">
      <c r="A10" s="473" t="s">
        <v>819</v>
      </c>
      <c r="B10" s="473" t="s">
        <v>1674</v>
      </c>
      <c r="C10" s="474"/>
      <c r="D10" s="474"/>
      <c r="E10" s="474"/>
      <c r="F10" s="474"/>
      <c r="G10" s="474"/>
      <c r="H10" s="474"/>
      <c r="I10" s="474"/>
      <c r="J10" s="474"/>
      <c r="K10" s="474"/>
      <c r="L10" s="474"/>
      <c r="M10" s="474"/>
      <c r="N10" s="474"/>
      <c r="O10" s="474"/>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row>
    <row r="11" spans="1:58" s="476" customFormat="1">
      <c r="A11" s="473" t="s">
        <v>1841</v>
      </c>
      <c r="B11" s="473" t="s">
        <v>1842</v>
      </c>
      <c r="C11" s="474"/>
      <c r="D11" s="474"/>
      <c r="E11" s="474"/>
      <c r="F11" s="474"/>
      <c r="G11" s="474"/>
      <c r="H11" s="474"/>
      <c r="I11" s="474"/>
      <c r="J11" s="474"/>
      <c r="K11" s="474"/>
      <c r="L11" s="474"/>
      <c r="M11" s="474"/>
      <c r="N11" s="474"/>
      <c r="O11" s="474"/>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row>
    <row r="12" spans="1:58">
      <c r="A12" s="473" t="s">
        <v>1834</v>
      </c>
      <c r="B12" s="473" t="s">
        <v>1835</v>
      </c>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row>
    <row r="13" spans="1:58">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row>
    <row r="14" spans="1:58" ht="27.75">
      <c r="A14" s="477" t="s">
        <v>1675</v>
      </c>
      <c r="B14" s="474"/>
    </row>
    <row r="15" spans="1:58">
      <c r="A15" s="478" t="s">
        <v>1042</v>
      </c>
      <c r="B15" s="479" t="s">
        <v>1676</v>
      </c>
    </row>
    <row r="16" spans="1:58">
      <c r="A16" s="480" t="s">
        <v>47</v>
      </c>
      <c r="B16" s="479" t="s">
        <v>1677</v>
      </c>
    </row>
    <row r="17" spans="1:2">
      <c r="A17" s="480" t="s">
        <v>500</v>
      </c>
      <c r="B17" s="481" t="s">
        <v>1678</v>
      </c>
    </row>
    <row r="18" spans="1:2">
      <c r="A18" s="482" t="s">
        <v>1679</v>
      </c>
      <c r="B18" s="483" t="s">
        <v>1680</v>
      </c>
    </row>
    <row r="19" spans="1:2">
      <c r="A19" s="482" t="s">
        <v>1681</v>
      </c>
      <c r="B19" s="483" t="s">
        <v>1682</v>
      </c>
    </row>
    <row r="20" spans="1:2">
      <c r="A20" s="482" t="s">
        <v>1683</v>
      </c>
      <c r="B20" s="483" t="s">
        <v>1684</v>
      </c>
    </row>
    <row r="21" spans="1:2">
      <c r="A21" s="482" t="s">
        <v>1685</v>
      </c>
      <c r="B21" s="483" t="s">
        <v>1686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RowHeight="15"/>
  <cols>
    <col min="1" max="1" width="14.7109375" style="1" customWidth="1"/>
    <col min="2" max="7" width="18.42578125" style="1" customWidth="1"/>
    <col min="8" max="16384" width="9.140625" style="1"/>
  </cols>
  <sheetData>
    <row r="1" spans="1:7" ht="15.75">
      <c r="A1" s="636" t="s">
        <v>1795</v>
      </c>
      <c r="B1" s="637"/>
      <c r="C1" s="637"/>
      <c r="D1" s="637"/>
      <c r="E1" s="637"/>
      <c r="F1" s="637"/>
      <c r="G1" s="637"/>
    </row>
    <row r="2" spans="1:7">
      <c r="A2" s="638" t="s">
        <v>845</v>
      </c>
      <c r="B2" s="640" t="s">
        <v>29</v>
      </c>
      <c r="C2" s="641"/>
      <c r="D2" s="640" t="s">
        <v>28</v>
      </c>
      <c r="E2" s="641"/>
      <c r="F2" s="641" t="s">
        <v>846</v>
      </c>
      <c r="G2" s="641"/>
    </row>
    <row r="3" spans="1:7">
      <c r="A3" s="639"/>
      <c r="B3" s="227" t="s">
        <v>804</v>
      </c>
      <c r="C3" s="215" t="s">
        <v>807</v>
      </c>
      <c r="D3" s="227" t="s">
        <v>804</v>
      </c>
      <c r="E3" s="215" t="s">
        <v>807</v>
      </c>
      <c r="F3" s="227" t="s">
        <v>804</v>
      </c>
      <c r="G3" s="215" t="s">
        <v>807</v>
      </c>
    </row>
    <row r="4" spans="1:7">
      <c r="A4" s="228" t="s">
        <v>847</v>
      </c>
      <c r="B4" s="229">
        <v>367</v>
      </c>
      <c r="C4" s="230">
        <v>2.5</v>
      </c>
      <c r="D4" s="229">
        <v>373</v>
      </c>
      <c r="E4" s="230">
        <v>3</v>
      </c>
      <c r="F4" s="229">
        <v>740</v>
      </c>
      <c r="G4" s="230">
        <v>2.7</v>
      </c>
    </row>
    <row r="5" spans="1:7">
      <c r="A5" s="231" t="s">
        <v>362</v>
      </c>
      <c r="B5" s="229">
        <v>846</v>
      </c>
      <c r="C5" s="230">
        <v>5.7</v>
      </c>
      <c r="D5" s="229">
        <v>856</v>
      </c>
      <c r="E5" s="230">
        <v>6.9</v>
      </c>
      <c r="F5" s="229">
        <v>1703</v>
      </c>
      <c r="G5" s="230">
        <v>6.2</v>
      </c>
    </row>
    <row r="6" spans="1:7">
      <c r="A6" s="231" t="s">
        <v>361</v>
      </c>
      <c r="B6" s="229">
        <v>2593</v>
      </c>
      <c r="C6" s="230">
        <v>17.5</v>
      </c>
      <c r="D6" s="229">
        <v>2501</v>
      </c>
      <c r="E6" s="230">
        <v>20</v>
      </c>
      <c r="F6" s="229">
        <v>5094</v>
      </c>
      <c r="G6" s="230">
        <v>18.7</v>
      </c>
    </row>
    <row r="7" spans="1:7">
      <c r="A7" s="231" t="s">
        <v>360</v>
      </c>
      <c r="B7" s="229">
        <v>3224</v>
      </c>
      <c r="C7" s="230">
        <v>21.8</v>
      </c>
      <c r="D7" s="229">
        <v>3508</v>
      </c>
      <c r="E7" s="230">
        <v>28.1</v>
      </c>
      <c r="F7" s="229">
        <v>6732</v>
      </c>
      <c r="G7" s="230">
        <v>24.7</v>
      </c>
    </row>
    <row r="8" spans="1:7">
      <c r="A8" s="231" t="s">
        <v>359</v>
      </c>
      <c r="B8" s="229">
        <v>4057</v>
      </c>
      <c r="C8" s="230">
        <v>27.4</v>
      </c>
      <c r="D8" s="229">
        <v>3157</v>
      </c>
      <c r="E8" s="230">
        <v>25.3</v>
      </c>
      <c r="F8" s="229">
        <v>7213</v>
      </c>
      <c r="G8" s="230">
        <v>26.4</v>
      </c>
    </row>
    <row r="9" spans="1:7">
      <c r="A9" s="231" t="s">
        <v>358</v>
      </c>
      <c r="B9" s="229">
        <v>2667</v>
      </c>
      <c r="C9" s="230">
        <v>18</v>
      </c>
      <c r="D9" s="229">
        <v>1597</v>
      </c>
      <c r="E9" s="230">
        <v>12.8</v>
      </c>
      <c r="F9" s="229">
        <v>4264</v>
      </c>
      <c r="G9" s="230">
        <v>15.6</v>
      </c>
    </row>
    <row r="10" spans="1:7">
      <c r="A10" s="231" t="s">
        <v>480</v>
      </c>
      <c r="B10" s="229">
        <v>899</v>
      </c>
      <c r="C10" s="230">
        <v>6.1</v>
      </c>
      <c r="D10" s="229">
        <v>401</v>
      </c>
      <c r="E10" s="230">
        <v>3.2</v>
      </c>
      <c r="F10" s="229">
        <v>1300</v>
      </c>
      <c r="G10" s="230">
        <v>4.8</v>
      </c>
    </row>
    <row r="11" spans="1:7">
      <c r="A11" s="231" t="s">
        <v>611</v>
      </c>
      <c r="B11" s="229">
        <v>154</v>
      </c>
      <c r="C11" s="230">
        <v>1</v>
      </c>
      <c r="D11" s="229">
        <v>95</v>
      </c>
      <c r="E11" s="230">
        <v>0.8</v>
      </c>
      <c r="F11" s="229">
        <v>249</v>
      </c>
      <c r="G11" s="230">
        <v>0.9</v>
      </c>
    </row>
    <row r="12" spans="1:7">
      <c r="A12" s="232" t="s">
        <v>167</v>
      </c>
      <c r="B12" s="233">
        <v>14807</v>
      </c>
      <c r="C12" s="234">
        <v>100</v>
      </c>
      <c r="D12" s="233">
        <v>12488</v>
      </c>
      <c r="E12" s="234">
        <v>100</v>
      </c>
      <c r="F12" s="233">
        <v>27295</v>
      </c>
      <c r="G12" s="234">
        <v>100</v>
      </c>
    </row>
    <row r="13" spans="1:7">
      <c r="A13" s="214"/>
      <c r="B13" s="214"/>
      <c r="C13" s="214"/>
      <c r="D13" s="214"/>
      <c r="E13" s="214"/>
      <c r="F13" s="214"/>
      <c r="G13" s="214"/>
    </row>
    <row r="14" spans="1:7">
      <c r="A14" s="255" t="s">
        <v>1794</v>
      </c>
    </row>
  </sheetData>
  <mergeCells count="5">
    <mergeCell ref="A1:G1"/>
    <mergeCell ref="A2:A3"/>
    <mergeCell ref="B2:C2"/>
    <mergeCell ref="D2:E2"/>
    <mergeCell ref="F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election sqref="A1:H1"/>
    </sheetView>
  </sheetViews>
  <sheetFormatPr defaultRowHeight="15"/>
  <cols>
    <col min="1" max="1" width="38.85546875" style="1" customWidth="1"/>
    <col min="2" max="2" width="47.28515625" style="1" customWidth="1"/>
    <col min="3" max="9" width="11.7109375" style="1" customWidth="1"/>
    <col min="10" max="16384" width="9.140625" style="1"/>
  </cols>
  <sheetData>
    <row r="1" spans="1:8" ht="15.75">
      <c r="A1" s="642" t="s">
        <v>1796</v>
      </c>
      <c r="B1" s="637"/>
      <c r="C1" s="637"/>
      <c r="D1" s="637"/>
      <c r="E1" s="637"/>
      <c r="F1" s="637"/>
      <c r="G1" s="637"/>
      <c r="H1" s="637"/>
    </row>
    <row r="2" spans="1:8" ht="45.75">
      <c r="A2" s="236" t="s">
        <v>848</v>
      </c>
      <c r="B2" s="236" t="s">
        <v>849</v>
      </c>
      <c r="C2" s="227" t="s">
        <v>850</v>
      </c>
      <c r="D2" s="227" t="s">
        <v>851</v>
      </c>
      <c r="E2" s="235" t="s">
        <v>852</v>
      </c>
      <c r="F2" s="227" t="s">
        <v>853</v>
      </c>
      <c r="G2" s="227" t="s">
        <v>854</v>
      </c>
      <c r="H2" s="227" t="s">
        <v>855</v>
      </c>
    </row>
    <row r="3" spans="1:8">
      <c r="A3" s="240" t="s">
        <v>856</v>
      </c>
      <c r="B3" s="238" t="s">
        <v>111</v>
      </c>
      <c r="C3" s="229">
        <v>21116.027294939198</v>
      </c>
      <c r="D3" s="230">
        <v>77.363173075191895</v>
      </c>
      <c r="E3" s="229">
        <v>13433.3278320679</v>
      </c>
      <c r="F3" s="230">
        <v>63.616738340205799</v>
      </c>
      <c r="G3" s="229">
        <v>3089.1704668215302</v>
      </c>
      <c r="H3" s="239">
        <v>4593.5289960497403</v>
      </c>
    </row>
    <row r="4" spans="1:8">
      <c r="A4" s="240" t="s">
        <v>111</v>
      </c>
      <c r="B4" s="238" t="s">
        <v>857</v>
      </c>
      <c r="C4" s="229">
        <v>16570.499032393102</v>
      </c>
      <c r="D4" s="230">
        <v>60.709638545152501</v>
      </c>
      <c r="E4" s="229">
        <v>10721.8403856676</v>
      </c>
      <c r="F4" s="230">
        <v>64.704390403136699</v>
      </c>
      <c r="G4" s="229">
        <v>1924.4427414236</v>
      </c>
      <c r="H4" s="239">
        <v>3924.2159053019</v>
      </c>
    </row>
    <row r="5" spans="1:8">
      <c r="A5" s="240" t="s">
        <v>111</v>
      </c>
      <c r="B5" s="238" t="s">
        <v>858</v>
      </c>
      <c r="C5" s="229">
        <v>12976.229468677901</v>
      </c>
      <c r="D5" s="230">
        <v>47.5412478032423</v>
      </c>
      <c r="E5" s="229">
        <v>3641.3642973835999</v>
      </c>
      <c r="F5" s="230">
        <v>28.061805674546299</v>
      </c>
      <c r="G5" s="229">
        <v>2416.6270754276202</v>
      </c>
      <c r="H5" s="239">
        <v>6918.2380958666499</v>
      </c>
    </row>
    <row r="6" spans="1:8">
      <c r="A6" s="240" t="s">
        <v>111</v>
      </c>
      <c r="B6" s="238" t="s">
        <v>859</v>
      </c>
      <c r="C6" s="229">
        <v>14329.0919856074</v>
      </c>
      <c r="D6" s="230">
        <v>52.4977548006188</v>
      </c>
      <c r="E6" s="229">
        <v>732.52632645128404</v>
      </c>
      <c r="F6" s="230">
        <v>5.1121615185879099</v>
      </c>
      <c r="G6" s="229">
        <v>4426.3863628025201</v>
      </c>
      <c r="H6" s="239">
        <v>9170.1792963535809</v>
      </c>
    </row>
    <row r="7" spans="1:8">
      <c r="A7" s="240" t="s">
        <v>860</v>
      </c>
      <c r="B7" s="238" t="s">
        <v>111</v>
      </c>
      <c r="C7" s="229">
        <v>12679.412504739201</v>
      </c>
      <c r="D7" s="230">
        <v>46.453794096533898</v>
      </c>
      <c r="E7" s="229">
        <v>10486.304825089899</v>
      </c>
      <c r="F7" s="230">
        <v>82.703396716294193</v>
      </c>
      <c r="G7" s="229">
        <v>438.215513060163</v>
      </c>
      <c r="H7" s="239">
        <v>1754.8921665891601</v>
      </c>
    </row>
    <row r="8" spans="1:8">
      <c r="A8" s="240" t="s">
        <v>111</v>
      </c>
      <c r="B8" s="240" t="s">
        <v>861</v>
      </c>
      <c r="C8" s="229">
        <v>12613.3794882482</v>
      </c>
      <c r="D8" s="230">
        <v>46.2118677335814</v>
      </c>
      <c r="E8" s="229">
        <v>10433.634306359199</v>
      </c>
      <c r="F8" s="230">
        <v>82.718785366603498</v>
      </c>
      <c r="G8" s="229">
        <v>429.18216288297299</v>
      </c>
      <c r="H8" s="239">
        <v>1750.5630190060201</v>
      </c>
    </row>
    <row r="9" spans="1:8">
      <c r="A9" s="240" t="s">
        <v>111</v>
      </c>
      <c r="B9" s="240" t="s">
        <v>862</v>
      </c>
      <c r="C9" s="229">
        <v>553.79480780851202</v>
      </c>
      <c r="D9" s="230">
        <v>2.02894810497336</v>
      </c>
      <c r="E9" s="229">
        <v>338.29718962110297</v>
      </c>
      <c r="F9" s="230">
        <v>61.087100285360201</v>
      </c>
      <c r="G9" s="229">
        <v>49.309197933458698</v>
      </c>
      <c r="H9" s="239">
        <v>166.18842025395</v>
      </c>
    </row>
    <row r="10" spans="1:8">
      <c r="A10" s="241" t="s">
        <v>863</v>
      </c>
      <c r="B10" s="238" t="s">
        <v>111</v>
      </c>
      <c r="C10" s="229">
        <v>8105.0702392367803</v>
      </c>
      <c r="D10" s="230">
        <v>29.6946931800444</v>
      </c>
      <c r="E10" s="229">
        <v>4024.44206479789</v>
      </c>
      <c r="F10" s="230">
        <v>49.653389125679702</v>
      </c>
      <c r="G10" s="229">
        <v>1611.40744101718</v>
      </c>
      <c r="H10" s="239">
        <v>2469.2207334217001</v>
      </c>
    </row>
    <row r="11" spans="1:8">
      <c r="A11" s="240" t="s">
        <v>111</v>
      </c>
      <c r="B11" s="238" t="s">
        <v>864</v>
      </c>
      <c r="C11" s="229">
        <v>3222.5267827716302</v>
      </c>
      <c r="D11" s="230">
        <v>11.8064299573412</v>
      </c>
      <c r="E11" s="229">
        <v>1136.6458922133299</v>
      </c>
      <c r="F11" s="230">
        <v>35.271883488760899</v>
      </c>
      <c r="G11" s="229">
        <v>732.50726541645497</v>
      </c>
      <c r="H11" s="239">
        <v>1353.37362514185</v>
      </c>
    </row>
    <row r="12" spans="1:8">
      <c r="A12" s="240" t="s">
        <v>111</v>
      </c>
      <c r="B12" s="238" t="s">
        <v>865</v>
      </c>
      <c r="C12" s="229">
        <v>2498.9861172629398</v>
      </c>
      <c r="D12" s="230">
        <v>9.1555808676497499</v>
      </c>
      <c r="E12" s="229">
        <v>982.39929901478001</v>
      </c>
      <c r="F12" s="230">
        <v>39.311915029394797</v>
      </c>
      <c r="G12" s="229">
        <v>460.03487306992503</v>
      </c>
      <c r="H12" s="239">
        <v>1056.55194517824</v>
      </c>
    </row>
    <row r="13" spans="1:8">
      <c r="A13" s="240" t="s">
        <v>111</v>
      </c>
      <c r="B13" s="238" t="s">
        <v>866</v>
      </c>
      <c r="C13" s="229">
        <v>7471.3995343343304</v>
      </c>
      <c r="D13" s="230">
        <v>27.373102298799601</v>
      </c>
      <c r="E13" s="229">
        <v>3718.5986946353401</v>
      </c>
      <c r="F13" s="230">
        <v>49.771112862412998</v>
      </c>
      <c r="G13" s="229">
        <v>1406.5650737501301</v>
      </c>
      <c r="H13" s="239">
        <v>2346.2357659488598</v>
      </c>
    </row>
    <row r="14" spans="1:8">
      <c r="A14" s="241" t="s">
        <v>867</v>
      </c>
      <c r="B14" s="238" t="s">
        <v>111</v>
      </c>
      <c r="C14" s="229">
        <v>3836.24468990588</v>
      </c>
      <c r="D14" s="230">
        <v>14.0549194106746</v>
      </c>
      <c r="E14" s="229">
        <v>2242.7407976054201</v>
      </c>
      <c r="F14" s="230">
        <v>58.461880794690501</v>
      </c>
      <c r="G14" s="229">
        <v>642.12721417727005</v>
      </c>
      <c r="H14" s="239">
        <v>951.37667812319398</v>
      </c>
    </row>
    <row r="15" spans="1:8">
      <c r="A15" s="240" t="s">
        <v>111</v>
      </c>
      <c r="B15" s="238" t="s">
        <v>868</v>
      </c>
      <c r="C15" s="229">
        <v>2391.3621557708602</v>
      </c>
      <c r="D15" s="230">
        <v>8.7612770034022809</v>
      </c>
      <c r="E15" s="229">
        <v>1489.4901686384001</v>
      </c>
      <c r="F15" s="230">
        <v>62.286264965929199</v>
      </c>
      <c r="G15" s="229">
        <v>394.76225613494802</v>
      </c>
      <c r="H15" s="239">
        <v>507.10973099751698</v>
      </c>
    </row>
    <row r="16" spans="1:8">
      <c r="A16" s="240" t="s">
        <v>111</v>
      </c>
      <c r="B16" s="238" t="s">
        <v>869</v>
      </c>
      <c r="C16" s="229">
        <v>1782.9522334289099</v>
      </c>
      <c r="D16" s="230">
        <v>6.5322345104478599</v>
      </c>
      <c r="E16" s="229">
        <v>863.82289269990804</v>
      </c>
      <c r="F16" s="230">
        <v>48.449020478727903</v>
      </c>
      <c r="G16" s="229">
        <v>306.26873603279898</v>
      </c>
      <c r="H16" s="239">
        <v>612.86060469620099</v>
      </c>
    </row>
    <row r="17" spans="1:8">
      <c r="A17" s="240" t="s">
        <v>111</v>
      </c>
      <c r="B17" s="238" t="s">
        <v>870</v>
      </c>
      <c r="C17" s="229">
        <v>897.308296812859</v>
      </c>
      <c r="D17" s="230">
        <v>3.2874847194754402</v>
      </c>
      <c r="E17" s="229">
        <v>347.41389540215101</v>
      </c>
      <c r="F17" s="230">
        <v>38.71733902786</v>
      </c>
      <c r="G17" s="229">
        <v>197.52082234531699</v>
      </c>
      <c r="H17" s="239">
        <v>352.37357906539</v>
      </c>
    </row>
    <row r="18" spans="1:8">
      <c r="A18" s="240" t="s">
        <v>111</v>
      </c>
      <c r="B18" s="238" t="s">
        <v>871</v>
      </c>
      <c r="C18" s="229">
        <v>555.39834375982298</v>
      </c>
      <c r="D18" s="230">
        <v>2.03482300878935</v>
      </c>
      <c r="E18" s="229">
        <v>283.21175999511303</v>
      </c>
      <c r="F18" s="230">
        <v>50.992546732833802</v>
      </c>
      <c r="G18" s="229">
        <v>72.650872338887794</v>
      </c>
      <c r="H18" s="239">
        <v>199.535711425823</v>
      </c>
    </row>
    <row r="19" spans="1:8">
      <c r="A19" s="240" t="s">
        <v>111</v>
      </c>
      <c r="B19" s="238" t="s">
        <v>872</v>
      </c>
      <c r="C19" s="229">
        <v>795.03721834975102</v>
      </c>
      <c r="D19" s="230">
        <v>2.9127923100929198</v>
      </c>
      <c r="E19" s="229">
        <v>357.91071334917899</v>
      </c>
      <c r="F19" s="230">
        <v>45.018107968843303</v>
      </c>
      <c r="G19" s="229">
        <v>121.54282045626501</v>
      </c>
      <c r="H19" s="239">
        <v>315.583684544307</v>
      </c>
    </row>
    <row r="20" spans="1:8">
      <c r="A20" s="241" t="s">
        <v>873</v>
      </c>
      <c r="B20" s="238" t="s">
        <v>111</v>
      </c>
      <c r="C20" s="229">
        <v>718.27671803498697</v>
      </c>
      <c r="D20" s="230">
        <v>2.63156346963709</v>
      </c>
      <c r="E20" s="229">
        <v>289.77099497522698</v>
      </c>
      <c r="F20" s="230">
        <v>40.342529236916199</v>
      </c>
      <c r="G20" s="229">
        <v>147.804924718145</v>
      </c>
      <c r="H20" s="239">
        <v>280.70079834161498</v>
      </c>
    </row>
    <row r="21" spans="1:8">
      <c r="A21" s="240" t="s">
        <v>111</v>
      </c>
      <c r="B21" s="238" t="s">
        <v>874</v>
      </c>
      <c r="C21" s="229">
        <v>377.267069216572</v>
      </c>
      <c r="D21" s="230">
        <v>1.38220021994228</v>
      </c>
      <c r="E21" s="229">
        <v>160.87036009588201</v>
      </c>
      <c r="F21" s="230">
        <v>42.640975908643</v>
      </c>
      <c r="G21" s="229">
        <v>68.488213820803495</v>
      </c>
      <c r="H21" s="239">
        <v>147.90849529988699</v>
      </c>
    </row>
    <row r="22" spans="1:8">
      <c r="A22" s="240" t="s">
        <v>111</v>
      </c>
      <c r="B22" s="238" t="s">
        <v>875</v>
      </c>
      <c r="C22" s="229">
        <v>464.62740522357001</v>
      </c>
      <c r="D22" s="230">
        <v>1.7022638711214</v>
      </c>
      <c r="E22" s="229">
        <v>168.64952227310999</v>
      </c>
      <c r="F22" s="230">
        <v>36.2977991347624</v>
      </c>
      <c r="G22" s="229">
        <v>107.76383318709</v>
      </c>
      <c r="H22" s="239">
        <v>188.21404976337001</v>
      </c>
    </row>
    <row r="23" spans="1:8">
      <c r="A23" s="241" t="s">
        <v>876</v>
      </c>
      <c r="B23" s="238" t="s">
        <v>111</v>
      </c>
      <c r="C23" s="229">
        <v>10102.195726059301</v>
      </c>
      <c r="D23" s="230">
        <v>37.011598132471498</v>
      </c>
      <c r="E23" s="229">
        <v>4788.0751448848896</v>
      </c>
      <c r="F23" s="230">
        <v>47.396380695077397</v>
      </c>
      <c r="G23" s="229">
        <v>1865.6502774253499</v>
      </c>
      <c r="H23" s="239">
        <v>3448.4703037490299</v>
      </c>
    </row>
    <row r="24" spans="1:8">
      <c r="A24" s="240" t="s">
        <v>111</v>
      </c>
      <c r="B24" s="238" t="s">
        <v>877</v>
      </c>
      <c r="C24" s="229">
        <v>10102.195726059301</v>
      </c>
      <c r="D24" s="230">
        <v>37.011598132471498</v>
      </c>
      <c r="E24" s="229">
        <v>4788.0751448848896</v>
      </c>
      <c r="F24" s="230">
        <v>47.396380695077397</v>
      </c>
      <c r="G24" s="229">
        <v>1865.6502774253499</v>
      </c>
      <c r="H24" s="239">
        <v>3448.4703037490299</v>
      </c>
    </row>
    <row r="25" spans="1:8">
      <c r="A25" s="241" t="s">
        <v>878</v>
      </c>
      <c r="B25" s="238" t="s">
        <v>111</v>
      </c>
      <c r="C25" s="229">
        <v>4707.1129327335802</v>
      </c>
      <c r="D25" s="230">
        <v>17.245535223702799</v>
      </c>
      <c r="E25" s="229">
        <v>2254.5774460894399</v>
      </c>
      <c r="F25" s="230">
        <v>47.897245685586903</v>
      </c>
      <c r="G25" s="229">
        <v>1102.6995033708399</v>
      </c>
      <c r="H25" s="239">
        <v>1349.8359832733099</v>
      </c>
    </row>
    <row r="26" spans="1:8">
      <c r="A26" s="240" t="s">
        <v>111</v>
      </c>
      <c r="B26" s="238" t="s">
        <v>879</v>
      </c>
      <c r="C26" s="229">
        <v>1979.7963876132801</v>
      </c>
      <c r="D26" s="230">
        <v>7.2534160166232802</v>
      </c>
      <c r="E26" s="229">
        <v>764.46807801612704</v>
      </c>
      <c r="F26" s="230">
        <v>38.613469688048198</v>
      </c>
      <c r="G26" s="229">
        <v>610.15470287328003</v>
      </c>
      <c r="H26" s="239">
        <v>605.17360672387395</v>
      </c>
    </row>
    <row r="27" spans="1:8">
      <c r="A27" s="240" t="s">
        <v>111</v>
      </c>
      <c r="B27" s="238" t="s">
        <v>880</v>
      </c>
      <c r="C27" s="229">
        <v>3319.87307901755</v>
      </c>
      <c r="D27" s="230">
        <v>12.163079352585401</v>
      </c>
      <c r="E27" s="229">
        <v>1673.12976733868</v>
      </c>
      <c r="F27" s="230">
        <v>50.397401572767698</v>
      </c>
      <c r="G27" s="229">
        <v>634.739835639842</v>
      </c>
      <c r="H27" s="239">
        <v>1012.00347603903</v>
      </c>
    </row>
    <row r="28" spans="1:8">
      <c r="A28" s="240" t="s">
        <v>111</v>
      </c>
      <c r="B28" s="238" t="s">
        <v>881</v>
      </c>
      <c r="C28" s="229">
        <v>519.90767410250601</v>
      </c>
      <c r="D28" s="230">
        <v>1.90479519717009</v>
      </c>
      <c r="E28" s="229">
        <v>275.026656807866</v>
      </c>
      <c r="F28" s="230">
        <v>52.899133924620799</v>
      </c>
      <c r="G28" s="229">
        <v>67.972773159729996</v>
      </c>
      <c r="H28" s="239">
        <v>176.908244134911</v>
      </c>
    </row>
    <row r="29" spans="1:8">
      <c r="A29" s="240" t="s">
        <v>882</v>
      </c>
      <c r="B29" s="238" t="s">
        <v>111</v>
      </c>
      <c r="C29" s="229">
        <v>2111.5574094237099</v>
      </c>
      <c r="D29" s="230">
        <v>7.7361512675540798</v>
      </c>
      <c r="E29" s="229">
        <v>1608.8130844745799</v>
      </c>
      <c r="F29" s="230">
        <v>76.190828499124706</v>
      </c>
      <c r="G29" s="229">
        <v>198.03694776864899</v>
      </c>
      <c r="H29" s="239">
        <v>304.70737718048201</v>
      </c>
    </row>
    <row r="30" spans="1:8">
      <c r="A30" s="240" t="s">
        <v>111</v>
      </c>
      <c r="B30" s="238" t="s">
        <v>883</v>
      </c>
      <c r="C30" s="229">
        <v>119.626482741483</v>
      </c>
      <c r="D30" s="230">
        <v>0.43827771954641997</v>
      </c>
      <c r="E30" s="229">
        <v>82.333069187830503</v>
      </c>
      <c r="F30" s="230">
        <v>68.825119071464499</v>
      </c>
      <c r="G30" s="229">
        <v>16.091590616207601</v>
      </c>
      <c r="H30" s="239">
        <v>21.201822937444799</v>
      </c>
    </row>
    <row r="31" spans="1:8">
      <c r="A31" s="240" t="s">
        <v>111</v>
      </c>
      <c r="B31" s="238" t="s">
        <v>884</v>
      </c>
      <c r="C31" s="229">
        <v>137.264333455284</v>
      </c>
      <c r="D31" s="230">
        <v>0.50289783385046005</v>
      </c>
      <c r="E31" s="229">
        <v>85.642813908940099</v>
      </c>
      <c r="F31" s="230">
        <v>62.392619956763603</v>
      </c>
      <c r="G31" s="229">
        <v>24.4102977622046</v>
      </c>
      <c r="H31" s="239">
        <v>27.2112217841395</v>
      </c>
    </row>
    <row r="32" spans="1:8">
      <c r="A32" s="240" t="s">
        <v>111</v>
      </c>
      <c r="B32" s="238" t="s">
        <v>885</v>
      </c>
      <c r="C32" s="229">
        <v>1718.0895109482999</v>
      </c>
      <c r="D32" s="230">
        <v>6.2945957749363801</v>
      </c>
      <c r="E32" s="229">
        <v>1287.8985809746</v>
      </c>
      <c r="F32" s="230">
        <v>74.961087461836598</v>
      </c>
      <c r="G32" s="229">
        <v>178.491474580301</v>
      </c>
      <c r="H32" s="239">
        <v>251.69945539340301</v>
      </c>
    </row>
    <row r="33" spans="1:8">
      <c r="A33" s="240" t="s">
        <v>111</v>
      </c>
      <c r="B33" s="238" t="s">
        <v>886</v>
      </c>
      <c r="C33" s="229">
        <v>1321.5409995269599</v>
      </c>
      <c r="D33" s="230">
        <v>4.8417537846652401</v>
      </c>
      <c r="E33" s="229">
        <v>984.73278277056102</v>
      </c>
      <c r="F33" s="230">
        <v>74.5139789929366</v>
      </c>
      <c r="G33" s="229">
        <v>122.902994679778</v>
      </c>
      <c r="H33" s="239">
        <v>213.905222076618</v>
      </c>
    </row>
    <row r="34" spans="1:8">
      <c r="A34" s="241" t="s">
        <v>887</v>
      </c>
      <c r="B34" s="238" t="s">
        <v>111</v>
      </c>
      <c r="C34" s="229">
        <v>11361.9970062991</v>
      </c>
      <c r="D34" s="230">
        <v>41.627154985199198</v>
      </c>
      <c r="E34" s="229">
        <v>7945.4832753451201</v>
      </c>
      <c r="F34" s="230">
        <v>69.930341215018402</v>
      </c>
      <c r="G34" s="229">
        <v>1774.1068986939599</v>
      </c>
      <c r="H34" s="239">
        <v>1642.4068322600001</v>
      </c>
    </row>
    <row r="35" spans="1:8">
      <c r="A35" s="240" t="s">
        <v>111</v>
      </c>
      <c r="B35" s="238" t="s">
        <v>888</v>
      </c>
      <c r="C35" s="229">
        <v>8069.7187158841598</v>
      </c>
      <c r="D35" s="230">
        <v>29.565175161271299</v>
      </c>
      <c r="E35" s="229">
        <v>4790.01173521908</v>
      </c>
      <c r="F35" s="230">
        <v>59.357852533206497</v>
      </c>
      <c r="G35" s="229">
        <v>1618.86590758174</v>
      </c>
      <c r="H35" s="239">
        <v>1660.84107308334</v>
      </c>
    </row>
    <row r="36" spans="1:8">
      <c r="A36" s="240" t="s">
        <v>111</v>
      </c>
      <c r="B36" s="238" t="s">
        <v>889</v>
      </c>
      <c r="C36" s="229">
        <v>3563.0872155430302</v>
      </c>
      <c r="D36" s="230">
        <v>13.0541474060381</v>
      </c>
      <c r="E36" s="229">
        <v>1794.13233406124</v>
      </c>
      <c r="F36" s="230">
        <v>50.353309518633402</v>
      </c>
      <c r="G36" s="229">
        <v>640.84676469894396</v>
      </c>
      <c r="H36" s="239">
        <v>1128.1081167828499</v>
      </c>
    </row>
    <row r="37" spans="1:8">
      <c r="A37" s="240" t="s">
        <v>111</v>
      </c>
      <c r="B37" s="238" t="s">
        <v>890</v>
      </c>
      <c r="C37" s="229">
        <v>5689.4051603936796</v>
      </c>
      <c r="D37" s="230">
        <v>20.844377115572101</v>
      </c>
      <c r="E37" s="229">
        <v>4227.5624585198602</v>
      </c>
      <c r="F37" s="230">
        <v>74.305878019545702</v>
      </c>
      <c r="G37" s="229">
        <v>887.11608599649696</v>
      </c>
      <c r="H37" s="239">
        <v>574.72661587732102</v>
      </c>
    </row>
    <row r="38" spans="1:8">
      <c r="A38" s="241" t="s">
        <v>891</v>
      </c>
      <c r="B38" s="238" t="s">
        <v>111</v>
      </c>
      <c r="C38" s="229">
        <v>26528.2430943951</v>
      </c>
      <c r="D38" s="230">
        <v>97.192006489986099</v>
      </c>
      <c r="E38" s="229">
        <v>26286.119464760301</v>
      </c>
      <c r="F38" s="230">
        <v>99.087298662134401</v>
      </c>
      <c r="G38" s="229">
        <v>79.838254226374005</v>
      </c>
      <c r="H38" s="239">
        <v>162.28537540841</v>
      </c>
    </row>
    <row r="39" spans="1:8">
      <c r="A39" s="240" t="s">
        <v>111</v>
      </c>
      <c r="B39" s="238" t="s">
        <v>892</v>
      </c>
      <c r="C39" s="229">
        <v>8778.3212361652004</v>
      </c>
      <c r="D39" s="230">
        <v>32.161295096727002</v>
      </c>
      <c r="E39" s="229">
        <v>7866.75728219141</v>
      </c>
      <c r="F39" s="230">
        <v>89.615737115904395</v>
      </c>
      <c r="G39" s="229">
        <v>228.452067312146</v>
      </c>
      <c r="H39" s="239">
        <v>683.11188666164401</v>
      </c>
    </row>
    <row r="40" spans="1:8" ht="23.25">
      <c r="A40" s="240" t="s">
        <v>111</v>
      </c>
      <c r="B40" s="237" t="s">
        <v>893</v>
      </c>
      <c r="C40" s="229">
        <v>6147.2828784312496</v>
      </c>
      <c r="D40" s="230">
        <v>22.521912035045599</v>
      </c>
      <c r="E40" s="229">
        <v>4842.5292799436202</v>
      </c>
      <c r="F40" s="230">
        <v>78.775117002251903</v>
      </c>
      <c r="G40" s="229">
        <v>341.72351347168399</v>
      </c>
      <c r="H40" s="239">
        <v>963.03008501595002</v>
      </c>
    </row>
    <row r="41" spans="1:8">
      <c r="A41" s="240" t="s">
        <v>111</v>
      </c>
      <c r="B41" s="238" t="s">
        <v>894</v>
      </c>
      <c r="C41" s="229">
        <v>3812.49133646481</v>
      </c>
      <c r="D41" s="230">
        <v>13.967893817853099</v>
      </c>
      <c r="E41" s="229">
        <v>2356.8254981342102</v>
      </c>
      <c r="F41" s="230">
        <v>61.818514198109803</v>
      </c>
      <c r="G41" s="229">
        <v>317.787979722834</v>
      </c>
      <c r="H41" s="239">
        <v>1137.8778586077699</v>
      </c>
    </row>
    <row r="42" spans="1:8">
      <c r="A42" s="240" t="s">
        <v>111</v>
      </c>
      <c r="B42" s="238" t="s">
        <v>895</v>
      </c>
      <c r="C42" s="229">
        <v>3081.2586134262701</v>
      </c>
      <c r="D42" s="230">
        <v>11.288863197153301</v>
      </c>
      <c r="E42" s="229">
        <v>1956.3932950686001</v>
      </c>
      <c r="F42" s="230">
        <v>63.493316872002303</v>
      </c>
      <c r="G42" s="229">
        <v>300.31909172490799</v>
      </c>
      <c r="H42" s="239">
        <v>824.54622663275597</v>
      </c>
    </row>
    <row r="43" spans="1:8">
      <c r="A43" s="240" t="s">
        <v>111</v>
      </c>
      <c r="B43" s="238" t="s">
        <v>896</v>
      </c>
      <c r="C43" s="229">
        <v>4432.1346364011697</v>
      </c>
      <c r="D43" s="230">
        <v>16.238092240515101</v>
      </c>
      <c r="E43" s="229">
        <v>3160.8911675610402</v>
      </c>
      <c r="F43" s="230">
        <v>71.317580057261907</v>
      </c>
      <c r="G43" s="229">
        <v>339.771468969642</v>
      </c>
      <c r="H43" s="239">
        <v>931.47199987049305</v>
      </c>
    </row>
    <row r="44" spans="1:8">
      <c r="A44" s="240" t="s">
        <v>111</v>
      </c>
      <c r="B44" s="238" t="s">
        <v>897</v>
      </c>
      <c r="C44" s="229">
        <v>11157.2828756131</v>
      </c>
      <c r="D44" s="230">
        <v>40.877140103044198</v>
      </c>
      <c r="E44" s="229">
        <v>9317.4697876345308</v>
      </c>
      <c r="F44" s="230">
        <v>83.510204872550602</v>
      </c>
      <c r="G44" s="229">
        <v>441.87408005606801</v>
      </c>
      <c r="H44" s="239">
        <v>1397.93900792254</v>
      </c>
    </row>
    <row r="45" spans="1:8">
      <c r="A45" s="240" t="s">
        <v>111</v>
      </c>
      <c r="B45" s="238" t="s">
        <v>898</v>
      </c>
      <c r="C45" s="229">
        <v>14107.6827093678</v>
      </c>
      <c r="D45" s="230">
        <v>51.686573610193001</v>
      </c>
      <c r="E45" s="229">
        <v>12486.909947227299</v>
      </c>
      <c r="F45" s="230">
        <v>88.511417533764799</v>
      </c>
      <c r="G45" s="229">
        <v>597.12421391755299</v>
      </c>
      <c r="H45" s="239">
        <v>1023.64854822298</v>
      </c>
    </row>
    <row r="46" spans="1:8">
      <c r="A46" s="240" t="s">
        <v>111</v>
      </c>
      <c r="B46" s="238" t="s">
        <v>899</v>
      </c>
      <c r="C46" s="229">
        <v>1169.95296985187</v>
      </c>
      <c r="D46" s="230">
        <v>4.2863779645794304</v>
      </c>
      <c r="E46" s="229">
        <v>752.55721319271402</v>
      </c>
      <c r="F46" s="230">
        <v>64.323714934284695</v>
      </c>
      <c r="G46" s="229">
        <v>93.712508185509606</v>
      </c>
      <c r="H46" s="239">
        <v>323.68324847364698</v>
      </c>
    </row>
    <row r="47" spans="1:8">
      <c r="A47" s="240" t="s">
        <v>111</v>
      </c>
      <c r="B47" s="238" t="s">
        <v>900</v>
      </c>
      <c r="C47" s="229">
        <v>6697.5083384580003</v>
      </c>
      <c r="D47" s="230">
        <v>24.537783055662601</v>
      </c>
      <c r="E47" s="229">
        <v>5376.5220121577304</v>
      </c>
      <c r="F47" s="230">
        <v>80.276451188347295</v>
      </c>
      <c r="G47" s="229">
        <v>273.57342283824403</v>
      </c>
      <c r="H47" s="239">
        <v>1047.41290346203</v>
      </c>
    </row>
    <row r="48" spans="1:8">
      <c r="A48" s="240" t="s">
        <v>111</v>
      </c>
      <c r="B48" s="238" t="s">
        <v>901</v>
      </c>
      <c r="C48" s="229">
        <v>8442.4942537496299</v>
      </c>
      <c r="D48" s="230">
        <v>30.9309196761496</v>
      </c>
      <c r="E48" s="229">
        <v>6561.2940700378704</v>
      </c>
      <c r="F48" s="230">
        <v>77.717483398034403</v>
      </c>
      <c r="G48" s="229">
        <v>285.78739825467602</v>
      </c>
      <c r="H48" s="239">
        <v>1595.41278545708</v>
      </c>
    </row>
    <row r="49" spans="1:8">
      <c r="A49" s="240" t="s">
        <v>111</v>
      </c>
      <c r="B49" s="238" t="s">
        <v>902</v>
      </c>
      <c r="C49" s="229">
        <v>6304.0306923163698</v>
      </c>
      <c r="D49" s="230">
        <v>23.096191850343001</v>
      </c>
      <c r="E49" s="229">
        <v>4777.3566411161701</v>
      </c>
      <c r="F49" s="230">
        <v>75.782572679080104</v>
      </c>
      <c r="G49" s="229">
        <v>283.87058502550298</v>
      </c>
      <c r="H49" s="239">
        <v>1242.8034661746999</v>
      </c>
    </row>
    <row r="50" spans="1:8" ht="23.25">
      <c r="A50" s="240" t="s">
        <v>111</v>
      </c>
      <c r="B50" s="237" t="s">
        <v>903</v>
      </c>
      <c r="C50" s="229">
        <v>9590.2261882089206</v>
      </c>
      <c r="D50" s="230">
        <v>35.1358860293982</v>
      </c>
      <c r="E50" s="229">
        <v>8284.7051942006492</v>
      </c>
      <c r="F50" s="230">
        <v>86.386963473151496</v>
      </c>
      <c r="G50" s="229">
        <v>186.87035382780201</v>
      </c>
      <c r="H50" s="239">
        <v>1118.65064018047</v>
      </c>
    </row>
    <row r="51" spans="1:8">
      <c r="A51" s="240" t="s">
        <v>111</v>
      </c>
      <c r="B51" s="238" t="s">
        <v>904</v>
      </c>
      <c r="C51" s="229">
        <v>11307.162535678801</v>
      </c>
      <c r="D51" s="230">
        <v>41.4262569383352</v>
      </c>
      <c r="E51" s="229">
        <v>10093.926243550701</v>
      </c>
      <c r="F51" s="230">
        <v>89.270196759798694</v>
      </c>
      <c r="G51" s="229">
        <v>201.88079932490299</v>
      </c>
      <c r="H51" s="239">
        <v>1011.3554928032</v>
      </c>
    </row>
    <row r="52" spans="1:8">
      <c r="A52" s="240" t="s">
        <v>111</v>
      </c>
      <c r="B52" s="238" t="s">
        <v>905</v>
      </c>
      <c r="C52" s="229">
        <v>6808.8205031948501</v>
      </c>
      <c r="D52" s="230">
        <v>24.945599457186901</v>
      </c>
      <c r="E52" s="229">
        <v>5005.38659273956</v>
      </c>
      <c r="F52" s="230">
        <v>73.513269888535405</v>
      </c>
      <c r="G52" s="229">
        <v>600.59271029327601</v>
      </c>
      <c r="H52" s="239">
        <v>1202.84120016201</v>
      </c>
    </row>
    <row r="53" spans="1:8">
      <c r="A53" s="240" t="s">
        <v>111</v>
      </c>
      <c r="B53" s="238" t="s">
        <v>906</v>
      </c>
      <c r="C53" s="229">
        <v>4252.1097087299304</v>
      </c>
      <c r="D53" s="230">
        <v>15.578531640277699</v>
      </c>
      <c r="E53" s="229">
        <v>3025.5818369488702</v>
      </c>
      <c r="F53" s="230">
        <v>71.1548394609176</v>
      </c>
      <c r="G53" s="229">
        <v>272.07772061191599</v>
      </c>
      <c r="H53" s="239">
        <v>954.45015116914101</v>
      </c>
    </row>
    <row r="54" spans="1:8">
      <c r="A54" s="240" t="s">
        <v>111</v>
      </c>
      <c r="B54" s="238" t="s">
        <v>907</v>
      </c>
      <c r="C54" s="229">
        <v>24856.213136669401</v>
      </c>
      <c r="D54" s="230">
        <v>91.066159937522201</v>
      </c>
      <c r="E54" s="229">
        <v>24624.4526290752</v>
      </c>
      <c r="F54" s="230">
        <v>99.067595267549805</v>
      </c>
      <c r="G54" s="229">
        <v>63.072236843564802</v>
      </c>
      <c r="H54" s="239">
        <v>168.68827075066301</v>
      </c>
    </row>
    <row r="55" spans="1:8">
      <c r="A55" s="240" t="s">
        <v>111</v>
      </c>
      <c r="B55" s="238" t="s">
        <v>908</v>
      </c>
      <c r="C55" s="229">
        <v>6198.8202185167602</v>
      </c>
      <c r="D55" s="230">
        <v>22.7107303248299</v>
      </c>
      <c r="E55" s="229">
        <v>5391.4158891557499</v>
      </c>
      <c r="F55" s="230">
        <v>86.9748710093385</v>
      </c>
      <c r="G55" s="229">
        <v>175.60678984156601</v>
      </c>
      <c r="H55" s="239">
        <v>631.79753951944804</v>
      </c>
    </row>
    <row r="56" spans="1:8">
      <c r="A56" s="240" t="s">
        <v>111</v>
      </c>
      <c r="B56" s="238" t="s">
        <v>909</v>
      </c>
      <c r="C56" s="229">
        <v>19805.097927452902</v>
      </c>
      <c r="D56" s="230">
        <v>72.560297319746397</v>
      </c>
      <c r="E56" s="229">
        <v>19194.589742129301</v>
      </c>
      <c r="F56" s="230">
        <v>96.917419002117597</v>
      </c>
      <c r="G56" s="229">
        <v>167.568394657428</v>
      </c>
      <c r="H56" s="239">
        <v>442.939790666249</v>
      </c>
    </row>
    <row r="57" spans="1:8">
      <c r="A57" s="240" t="s">
        <v>111</v>
      </c>
      <c r="B57" s="238" t="s">
        <v>910</v>
      </c>
      <c r="C57" s="229">
        <v>1672.54730359261</v>
      </c>
      <c r="D57" s="230">
        <v>6.12774196192162</v>
      </c>
      <c r="E57" s="229">
        <v>1370.8785186114701</v>
      </c>
      <c r="F57" s="230">
        <v>81.963512521698703</v>
      </c>
      <c r="G57" s="229">
        <v>52.514565111901902</v>
      </c>
      <c r="H57" s="239">
        <v>249.15421986924599</v>
      </c>
    </row>
    <row r="58" spans="1:8">
      <c r="A58" s="240" t="s">
        <v>111</v>
      </c>
      <c r="B58" s="238" t="s">
        <v>911</v>
      </c>
      <c r="C58" s="229">
        <v>990.94927928003005</v>
      </c>
      <c r="D58" s="230">
        <v>3.6305588892684999</v>
      </c>
      <c r="E58" s="229">
        <v>708.94346231607199</v>
      </c>
      <c r="F58" s="230">
        <v>71.541851549773796</v>
      </c>
      <c r="G58" s="229">
        <v>61.6964802286208</v>
      </c>
      <c r="H58" s="239">
        <v>220.30933673533701</v>
      </c>
    </row>
    <row r="59" spans="1:8">
      <c r="A59" s="240" t="s">
        <v>111</v>
      </c>
      <c r="B59" s="238" t="s">
        <v>912</v>
      </c>
      <c r="C59" s="229">
        <v>1807.8178938496001</v>
      </c>
      <c r="D59" s="230">
        <v>6.6233352825716096</v>
      </c>
      <c r="E59" s="229">
        <v>1574.99774579366</v>
      </c>
      <c r="F59" s="230">
        <v>87.121482266105403</v>
      </c>
      <c r="G59" s="229">
        <v>78.770549749527504</v>
      </c>
      <c r="H59" s="239">
        <v>154.049598306413</v>
      </c>
    </row>
    <row r="60" spans="1:8">
      <c r="A60" s="240" t="s">
        <v>111</v>
      </c>
      <c r="B60" s="238" t="s">
        <v>913</v>
      </c>
      <c r="C60" s="229">
        <v>1331.65728290223</v>
      </c>
      <c r="D60" s="230">
        <v>4.87881699597422</v>
      </c>
      <c r="E60" s="229">
        <v>903.11346326670298</v>
      </c>
      <c r="F60" s="230">
        <v>67.818760492072698</v>
      </c>
      <c r="G60" s="229">
        <v>91.081489417097202</v>
      </c>
      <c r="H60" s="239">
        <v>337.462330218425</v>
      </c>
    </row>
    <row r="61" spans="1:8">
      <c r="A61" s="240" t="s">
        <v>111</v>
      </c>
      <c r="B61" s="238" t="s">
        <v>914</v>
      </c>
      <c r="C61" s="229">
        <v>10000.795676047899</v>
      </c>
      <c r="D61" s="230">
        <v>36.640096925862203</v>
      </c>
      <c r="E61" s="229">
        <v>9363.5671963422901</v>
      </c>
      <c r="F61" s="230">
        <v>93.628222190042706</v>
      </c>
      <c r="G61" s="229">
        <v>276.30603021725898</v>
      </c>
      <c r="H61" s="239">
        <v>360.92244948833098</v>
      </c>
    </row>
    <row r="62" spans="1:8">
      <c r="A62" s="240" t="s">
        <v>111</v>
      </c>
      <c r="B62" s="238" t="s">
        <v>915</v>
      </c>
      <c r="C62" s="229">
        <v>8645.7793945287194</v>
      </c>
      <c r="D62" s="230">
        <v>31.675699142004799</v>
      </c>
      <c r="E62" s="229">
        <v>8130.8778078703599</v>
      </c>
      <c r="F62" s="230">
        <v>94.044474614004201</v>
      </c>
      <c r="G62" s="229">
        <v>183.791945959884</v>
      </c>
      <c r="H62" s="239">
        <v>331.10964069847398</v>
      </c>
    </row>
    <row r="63" spans="1:8">
      <c r="A63" s="240" t="s">
        <v>111</v>
      </c>
      <c r="B63" s="238" t="s">
        <v>916</v>
      </c>
      <c r="C63" s="229">
        <v>6932.0957639138896</v>
      </c>
      <c r="D63" s="230">
        <v>25.397245270942001</v>
      </c>
      <c r="E63" s="229">
        <v>6315.0190162599401</v>
      </c>
      <c r="F63" s="230">
        <v>91.098265680831602</v>
      </c>
      <c r="G63" s="229">
        <v>163.17493880538399</v>
      </c>
      <c r="H63" s="239">
        <v>453.90180884856198</v>
      </c>
    </row>
    <row r="64" spans="1:8">
      <c r="A64" s="240" t="s">
        <v>111</v>
      </c>
      <c r="B64" s="238" t="s">
        <v>917</v>
      </c>
      <c r="C64" s="229">
        <v>11778.162423932399</v>
      </c>
      <c r="D64" s="230">
        <v>43.151867791380901</v>
      </c>
      <c r="E64" s="229">
        <v>10944.196520771</v>
      </c>
      <c r="F64" s="230">
        <v>92.9193886690949</v>
      </c>
      <c r="G64" s="229">
        <v>155.90118217827001</v>
      </c>
      <c r="H64" s="239">
        <v>678.06472098309996</v>
      </c>
    </row>
    <row r="65" spans="1:8">
      <c r="A65" s="242" t="s">
        <v>111</v>
      </c>
      <c r="B65" s="243" t="s">
        <v>918</v>
      </c>
      <c r="C65" s="244">
        <v>22847.062890234101</v>
      </c>
      <c r="D65" s="245">
        <v>83.705199654700095</v>
      </c>
      <c r="E65" s="244">
        <v>22398.464622152002</v>
      </c>
      <c r="F65" s="245">
        <v>98.036516683840702</v>
      </c>
      <c r="G65" s="244">
        <v>79.698336196163496</v>
      </c>
      <c r="H65" s="246">
        <v>368.89993188602199</v>
      </c>
    </row>
    <row r="67" spans="1:8">
      <c r="A67" s="643" t="s">
        <v>1797</v>
      </c>
      <c r="B67" s="637"/>
      <c r="C67" s="637"/>
      <c r="D67" s="637"/>
      <c r="E67" s="637"/>
      <c r="F67" s="637"/>
      <c r="G67" s="637"/>
      <c r="H67" s="637"/>
    </row>
    <row r="69" spans="1:8">
      <c r="A69" s="255" t="s">
        <v>1794</v>
      </c>
    </row>
  </sheetData>
  <mergeCells count="2">
    <mergeCell ref="A1:H1"/>
    <mergeCell ref="A67:H6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
    </sheetView>
  </sheetViews>
  <sheetFormatPr defaultRowHeight="15"/>
  <cols>
    <col min="1" max="1" width="41.7109375" style="1" customWidth="1"/>
    <col min="2" max="10" width="17" style="1" customWidth="1"/>
    <col min="11" max="16384" width="9.140625" style="1"/>
  </cols>
  <sheetData>
    <row r="1" spans="1:10" ht="15.75">
      <c r="A1" s="642" t="s">
        <v>1799</v>
      </c>
      <c r="B1" s="644"/>
      <c r="C1" s="644"/>
      <c r="D1" s="644"/>
      <c r="E1" s="644"/>
      <c r="F1" s="644"/>
      <c r="G1" s="644"/>
      <c r="H1" s="644"/>
      <c r="I1" s="644"/>
      <c r="J1" s="644"/>
    </row>
    <row r="2" spans="1:10">
      <c r="A2" s="236" t="s">
        <v>111</v>
      </c>
      <c r="B2" s="645" t="s">
        <v>919</v>
      </c>
      <c r="C2" s="645"/>
      <c r="D2" s="645"/>
      <c r="E2" s="645"/>
      <c r="F2" s="645"/>
      <c r="G2" s="645"/>
      <c r="H2" s="645"/>
      <c r="I2" s="645"/>
      <c r="J2" s="645"/>
    </row>
    <row r="3" spans="1:10" ht="57">
      <c r="A3" s="247" t="s">
        <v>920</v>
      </c>
      <c r="B3" s="227" t="s">
        <v>921</v>
      </c>
      <c r="C3" s="227" t="s">
        <v>922</v>
      </c>
      <c r="D3" s="227" t="s">
        <v>923</v>
      </c>
      <c r="E3" s="227" t="s">
        <v>924</v>
      </c>
      <c r="F3" s="227" t="s">
        <v>925</v>
      </c>
      <c r="G3" s="227" t="s">
        <v>926</v>
      </c>
      <c r="H3" s="227" t="s">
        <v>927</v>
      </c>
      <c r="I3" s="227" t="s">
        <v>928</v>
      </c>
      <c r="J3" s="227" t="s">
        <v>929</v>
      </c>
    </row>
    <row r="4" spans="1:10">
      <c r="A4" s="240" t="s">
        <v>930</v>
      </c>
      <c r="B4" s="248">
        <v>1151.7290058998999</v>
      </c>
      <c r="C4" s="248">
        <v>669.56569683233602</v>
      </c>
      <c r="D4" s="248">
        <v>217.814136188975</v>
      </c>
      <c r="E4" s="248">
        <v>333.88870541606002</v>
      </c>
      <c r="F4" s="248">
        <v>376.96828328114799</v>
      </c>
      <c r="G4" s="248">
        <v>178.92827515500301</v>
      </c>
      <c r="H4" s="248">
        <v>544.79007316156105</v>
      </c>
      <c r="I4" s="248">
        <v>3473.68417593498</v>
      </c>
      <c r="J4" s="248">
        <v>20.3599979732316</v>
      </c>
    </row>
    <row r="5" spans="1:10">
      <c r="A5" s="240" t="s">
        <v>931</v>
      </c>
      <c r="B5" s="248">
        <v>165.47341006261399</v>
      </c>
      <c r="C5" s="248">
        <v>1301.39799189257</v>
      </c>
      <c r="D5" s="248">
        <v>199.683894919827</v>
      </c>
      <c r="E5" s="248">
        <v>523.38161993527001</v>
      </c>
      <c r="F5" s="248">
        <v>497.40746821420402</v>
      </c>
      <c r="G5" s="248">
        <v>173.41236667965799</v>
      </c>
      <c r="H5" s="248">
        <v>468.805379825599</v>
      </c>
      <c r="I5" s="248">
        <v>3329.5621315297399</v>
      </c>
      <c r="J5" s="248">
        <v>19.515268175307799</v>
      </c>
    </row>
    <row r="6" spans="1:10">
      <c r="A6" s="240" t="s">
        <v>932</v>
      </c>
      <c r="B6" s="248">
        <v>141.82014599264599</v>
      </c>
      <c r="C6" s="248">
        <v>386.74140224949099</v>
      </c>
      <c r="D6" s="248">
        <v>1190.6701228674899</v>
      </c>
      <c r="E6" s="248">
        <v>331.72382267448597</v>
      </c>
      <c r="F6" s="248">
        <v>489.87954824355899</v>
      </c>
      <c r="G6" s="248">
        <v>119.372313658339</v>
      </c>
      <c r="H6" s="248">
        <v>402.96366442003801</v>
      </c>
      <c r="I6" s="248">
        <v>3063.17102010605</v>
      </c>
      <c r="J6" s="248">
        <v>17.953893503929301</v>
      </c>
    </row>
    <row r="7" spans="1:10">
      <c r="A7" s="240" t="s">
        <v>933</v>
      </c>
      <c r="B7" s="248">
        <v>48.227857491676502</v>
      </c>
      <c r="C7" s="248">
        <v>120.66323137847</v>
      </c>
      <c r="D7" s="248">
        <v>102.965322063963</v>
      </c>
      <c r="E7" s="248">
        <v>1522.0483836834501</v>
      </c>
      <c r="F7" s="248">
        <v>114.42534738628601</v>
      </c>
      <c r="G7" s="248">
        <v>57.464858971618803</v>
      </c>
      <c r="H7" s="248">
        <v>186.551522428938</v>
      </c>
      <c r="I7" s="248">
        <v>2152.3465234044002</v>
      </c>
      <c r="J7" s="248">
        <v>12.6153584018359</v>
      </c>
    </row>
    <row r="8" spans="1:10">
      <c r="A8" s="240" t="s">
        <v>934</v>
      </c>
      <c r="B8" s="248">
        <v>93.280528393543804</v>
      </c>
      <c r="C8" s="248">
        <v>291.35769610115602</v>
      </c>
      <c r="D8" s="248">
        <v>212.80863247455699</v>
      </c>
      <c r="E8" s="248">
        <v>227.35824511495201</v>
      </c>
      <c r="F8" s="248">
        <v>1726.1493016270799</v>
      </c>
      <c r="G8" s="248">
        <v>87.736076906124396</v>
      </c>
      <c r="H8" s="248">
        <v>257.54725196900301</v>
      </c>
      <c r="I8" s="248">
        <v>2896.2377325864099</v>
      </c>
      <c r="J8" s="248">
        <v>16.975462183341499</v>
      </c>
    </row>
    <row r="9" spans="1:10">
      <c r="A9" s="249" t="s">
        <v>935</v>
      </c>
      <c r="B9" s="248">
        <v>102.168786822231</v>
      </c>
      <c r="C9" s="248">
        <v>363.23309407943401</v>
      </c>
      <c r="D9" s="248">
        <v>127.330232601086</v>
      </c>
      <c r="E9" s="248">
        <v>179.06009766947099</v>
      </c>
      <c r="F9" s="248">
        <v>260.945189870734</v>
      </c>
      <c r="G9" s="248">
        <v>737.32651787088196</v>
      </c>
      <c r="H9" s="248">
        <v>376.25336676776101</v>
      </c>
      <c r="I9" s="248">
        <v>2146.3172856816</v>
      </c>
      <c r="J9" s="248">
        <v>12.580019763779299</v>
      </c>
    </row>
    <row r="10" spans="1:10">
      <c r="A10" s="249" t="s">
        <v>936</v>
      </c>
      <c r="B10" s="248">
        <v>119.570556255699</v>
      </c>
      <c r="C10" s="248">
        <v>265.45256185168699</v>
      </c>
      <c r="D10" s="248">
        <v>124.474062345768</v>
      </c>
      <c r="E10" s="248">
        <v>140.47365626217999</v>
      </c>
      <c r="F10" s="248">
        <v>190.62547174097199</v>
      </c>
      <c r="G10" s="248">
        <v>75.681113383717701</v>
      </c>
      <c r="H10" s="248">
        <v>741.55362422988003</v>
      </c>
      <c r="I10" s="248">
        <v>1657.8310460698999</v>
      </c>
      <c r="J10" s="229" t="s">
        <v>111</v>
      </c>
    </row>
    <row r="11" spans="1:10">
      <c r="A11" s="249" t="s">
        <v>937</v>
      </c>
      <c r="B11" s="248">
        <v>1822.2702909183099</v>
      </c>
      <c r="C11" s="248">
        <v>3398.41167438514</v>
      </c>
      <c r="D11" s="248">
        <v>2175.7464034616701</v>
      </c>
      <c r="E11" s="248">
        <v>3257.9345307558701</v>
      </c>
      <c r="F11" s="248">
        <v>3656.4006103639799</v>
      </c>
      <c r="G11" s="248">
        <v>1429.92152262534</v>
      </c>
      <c r="H11" s="248">
        <v>2978.4648828027798</v>
      </c>
      <c r="I11" s="229" t="s">
        <v>111</v>
      </c>
      <c r="J11" s="229" t="s">
        <v>111</v>
      </c>
    </row>
    <row r="12" spans="1:10">
      <c r="A12" s="250" t="s">
        <v>938</v>
      </c>
      <c r="B12" s="251">
        <v>11.576816937115201</v>
      </c>
      <c r="C12" s="251">
        <v>21.589985869486899</v>
      </c>
      <c r="D12" s="251">
        <v>13.822437834822701</v>
      </c>
      <c r="E12" s="251">
        <v>20.697539680933101</v>
      </c>
      <c r="F12" s="251">
        <v>23.228980204472801</v>
      </c>
      <c r="G12" s="251">
        <v>9.0842394700582894</v>
      </c>
      <c r="H12" s="244" t="s">
        <v>111</v>
      </c>
      <c r="I12" s="244" t="s">
        <v>111</v>
      </c>
      <c r="J12" s="244" t="s">
        <v>111</v>
      </c>
    </row>
    <row r="13" spans="1:10">
      <c r="A13" s="643" t="s">
        <v>1798</v>
      </c>
      <c r="B13" s="646"/>
      <c r="C13" s="646"/>
      <c r="D13" s="646"/>
      <c r="E13" s="646"/>
      <c r="F13" s="646"/>
      <c r="G13" s="646"/>
      <c r="H13" s="646"/>
      <c r="I13" s="646"/>
      <c r="J13" s="646"/>
    </row>
    <row r="15" spans="1:10">
      <c r="A15" s="255" t="s">
        <v>1794</v>
      </c>
    </row>
  </sheetData>
  <mergeCells count="3">
    <mergeCell ref="A1:J1"/>
    <mergeCell ref="B2:J2"/>
    <mergeCell ref="A13:J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1"/>
    </sheetView>
  </sheetViews>
  <sheetFormatPr defaultRowHeight="15"/>
  <cols>
    <col min="1" max="1" width="41.140625" style="1" customWidth="1"/>
    <col min="2" max="4" width="12.42578125" style="1" customWidth="1"/>
    <col min="5" max="16384" width="9.140625" style="1"/>
  </cols>
  <sheetData>
    <row r="1" spans="1:4">
      <c r="A1" s="647" t="s">
        <v>1584</v>
      </c>
      <c r="B1" s="647"/>
      <c r="C1" s="647"/>
      <c r="D1" s="647"/>
    </row>
    <row r="2" spans="1:4">
      <c r="A2" s="514" t="s">
        <v>939</v>
      </c>
      <c r="B2" s="515" t="s">
        <v>940</v>
      </c>
      <c r="C2" s="515" t="s">
        <v>941</v>
      </c>
      <c r="D2" s="515" t="s">
        <v>942</v>
      </c>
    </row>
    <row r="3" spans="1:4">
      <c r="A3" s="252" t="s">
        <v>830</v>
      </c>
      <c r="B3" s="511">
        <v>39529</v>
      </c>
      <c r="C3" s="511">
        <v>450033</v>
      </c>
      <c r="D3" s="511">
        <v>151644</v>
      </c>
    </row>
    <row r="4" spans="1:4">
      <c r="A4" s="254" t="s">
        <v>943</v>
      </c>
      <c r="B4" s="253"/>
      <c r="C4" s="253"/>
      <c r="D4" s="253"/>
    </row>
    <row r="5" spans="1:4">
      <c r="A5" s="252" t="s">
        <v>944</v>
      </c>
      <c r="B5" s="253">
        <v>2.2000000000000002</v>
      </c>
      <c r="C5" s="253" t="s">
        <v>945</v>
      </c>
      <c r="D5" s="253">
        <v>1.5</v>
      </c>
    </row>
    <row r="6" spans="1:4">
      <c r="A6" s="252" t="s">
        <v>946</v>
      </c>
      <c r="B6" s="253">
        <v>146.19999999999999</v>
      </c>
      <c r="C6" s="253" t="s">
        <v>6</v>
      </c>
      <c r="D6" s="253">
        <v>103.4</v>
      </c>
    </row>
    <row r="7" spans="1:4">
      <c r="A7" s="252" t="s">
        <v>947</v>
      </c>
      <c r="B7" s="512">
        <v>3.8241038000000001</v>
      </c>
      <c r="C7" s="512">
        <v>2.1152182000000002</v>
      </c>
      <c r="D7" s="253" t="s">
        <v>6</v>
      </c>
    </row>
    <row r="8" spans="1:4">
      <c r="A8" s="252" t="s">
        <v>948</v>
      </c>
      <c r="B8" s="513" t="s">
        <v>949</v>
      </c>
      <c r="C8" s="513" t="s">
        <v>950</v>
      </c>
      <c r="D8" s="253" t="s">
        <v>6</v>
      </c>
    </row>
    <row r="9" spans="1:4">
      <c r="A9" s="252" t="s">
        <v>951</v>
      </c>
      <c r="B9" s="513" t="s">
        <v>952</v>
      </c>
      <c r="C9" s="513" t="s">
        <v>953</v>
      </c>
      <c r="D9" s="253" t="s">
        <v>6</v>
      </c>
    </row>
    <row r="10" spans="1:4">
      <c r="A10" s="254" t="s">
        <v>954</v>
      </c>
      <c r="B10" s="253"/>
      <c r="C10" s="253"/>
      <c r="D10" s="253"/>
    </row>
    <row r="11" spans="1:4">
      <c r="A11" s="252" t="s">
        <v>89</v>
      </c>
      <c r="B11" s="253">
        <v>40.4</v>
      </c>
      <c r="C11" s="253" t="s">
        <v>6</v>
      </c>
      <c r="D11" s="253">
        <v>38.700000000000003</v>
      </c>
    </row>
    <row r="12" spans="1:4">
      <c r="A12" s="252" t="s">
        <v>77</v>
      </c>
      <c r="B12" s="253">
        <v>28.6</v>
      </c>
      <c r="C12" s="253" t="s">
        <v>6</v>
      </c>
      <c r="D12" s="512">
        <v>28</v>
      </c>
    </row>
    <row r="13" spans="1:4">
      <c r="A13" s="252" t="s">
        <v>642</v>
      </c>
      <c r="B13" s="253">
        <v>20.5</v>
      </c>
      <c r="C13" s="253" t="s">
        <v>6</v>
      </c>
      <c r="D13" s="253">
        <v>15.1</v>
      </c>
    </row>
    <row r="14" spans="1:4">
      <c r="A14" s="252" t="s">
        <v>636</v>
      </c>
      <c r="B14" s="253">
        <v>11.3</v>
      </c>
      <c r="C14" s="253" t="s">
        <v>6</v>
      </c>
      <c r="D14" s="253">
        <v>5.7</v>
      </c>
    </row>
    <row r="15" spans="1:4">
      <c r="A15" s="252" t="s">
        <v>955</v>
      </c>
      <c r="B15" s="253">
        <v>10.4</v>
      </c>
      <c r="C15" s="253" t="s">
        <v>6</v>
      </c>
      <c r="D15" s="253">
        <v>6.6</v>
      </c>
    </row>
    <row r="16" spans="1:4">
      <c r="A16" s="252" t="s">
        <v>956</v>
      </c>
      <c r="B16" s="253">
        <v>6.6</v>
      </c>
      <c r="C16" s="253" t="s">
        <v>6</v>
      </c>
      <c r="D16" s="253">
        <v>7.2</v>
      </c>
    </row>
    <row r="17" spans="1:4">
      <c r="A17" s="252" t="s">
        <v>957</v>
      </c>
      <c r="B17" s="512">
        <v>17.7</v>
      </c>
      <c r="C17" s="253" t="s">
        <v>6</v>
      </c>
      <c r="D17" s="149">
        <v>6.9</v>
      </c>
    </row>
    <row r="18" spans="1:4">
      <c r="A18" s="252" t="s">
        <v>958</v>
      </c>
      <c r="B18" s="253">
        <v>1.2</v>
      </c>
      <c r="C18" s="253" t="s">
        <v>6</v>
      </c>
      <c r="D18" s="253">
        <v>1.1000000000000001</v>
      </c>
    </row>
    <row r="19" spans="1:4">
      <c r="A19" s="254" t="s">
        <v>959</v>
      </c>
      <c r="B19" s="253"/>
      <c r="C19" s="253"/>
      <c r="D19" s="253"/>
    </row>
    <row r="20" spans="1:4">
      <c r="A20" s="252" t="s">
        <v>960</v>
      </c>
      <c r="B20" s="253">
        <v>66.7</v>
      </c>
      <c r="C20" s="253" t="s">
        <v>6</v>
      </c>
      <c r="D20" s="253">
        <v>71.400000000000006</v>
      </c>
    </row>
    <row r="21" spans="1:4">
      <c r="A21" s="252" t="s">
        <v>961</v>
      </c>
      <c r="B21" s="253">
        <v>37.700000000000003</v>
      </c>
      <c r="C21" s="253" t="s">
        <v>6</v>
      </c>
      <c r="D21" s="253">
        <v>25.6</v>
      </c>
    </row>
    <row r="22" spans="1:4" ht="22.5">
      <c r="A22" s="254" t="s">
        <v>962</v>
      </c>
      <c r="B22" s="253"/>
      <c r="C22" s="253"/>
      <c r="D22" s="253"/>
    </row>
    <row r="23" spans="1:4">
      <c r="A23" s="252" t="s">
        <v>834</v>
      </c>
      <c r="B23" s="253">
        <v>51.4</v>
      </c>
      <c r="C23" s="253">
        <v>42.4</v>
      </c>
      <c r="D23" s="253" t="s">
        <v>6</v>
      </c>
    </row>
    <row r="24" spans="1:4">
      <c r="A24" s="252" t="s">
        <v>963</v>
      </c>
      <c r="B24" s="253">
        <v>48.6</v>
      </c>
      <c r="C24" s="253">
        <v>57.6</v>
      </c>
      <c r="D24" s="253" t="s">
        <v>6</v>
      </c>
    </row>
    <row r="25" spans="1:4" ht="22.5">
      <c r="A25" s="254" t="s">
        <v>964</v>
      </c>
      <c r="B25" s="253"/>
      <c r="C25" s="253"/>
      <c r="D25" s="253"/>
    </row>
    <row r="26" spans="1:4">
      <c r="A26" s="252" t="s">
        <v>834</v>
      </c>
      <c r="B26" s="253">
        <v>45.1</v>
      </c>
      <c r="C26" s="253">
        <v>34.6</v>
      </c>
      <c r="D26" s="253" t="s">
        <v>6</v>
      </c>
    </row>
    <row r="27" spans="1:4">
      <c r="A27" s="224" t="s">
        <v>965</v>
      </c>
      <c r="B27" s="225">
        <v>54.9</v>
      </c>
      <c r="C27" s="225">
        <v>65.400000000000006</v>
      </c>
      <c r="D27" s="225" t="s">
        <v>6</v>
      </c>
    </row>
    <row r="29" spans="1:4">
      <c r="A29" s="255" t="s">
        <v>113</v>
      </c>
    </row>
    <row r="30" spans="1:4">
      <c r="A30" s="256" t="s">
        <v>966</v>
      </c>
    </row>
    <row r="31" spans="1:4">
      <c r="A31" s="256" t="s">
        <v>967</v>
      </c>
    </row>
    <row r="32" spans="1:4">
      <c r="A32" s="256" t="s">
        <v>968</v>
      </c>
    </row>
    <row r="34" spans="1:1">
      <c r="A34" s="255" t="s">
        <v>1836</v>
      </c>
    </row>
  </sheetData>
  <mergeCells count="1">
    <mergeCell ref="A1:D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sqref="A1:S1"/>
    </sheetView>
  </sheetViews>
  <sheetFormatPr defaultRowHeight="15"/>
  <cols>
    <col min="1" max="1" width="23.5703125" style="1" customWidth="1"/>
    <col min="2" max="16384" width="9.140625" style="1"/>
  </cols>
  <sheetData>
    <row r="1" spans="1:19" ht="15.75">
      <c r="A1" s="635" t="s">
        <v>1585</v>
      </c>
      <c r="B1" s="635"/>
      <c r="C1" s="635"/>
      <c r="D1" s="635"/>
      <c r="E1" s="635"/>
      <c r="F1" s="635"/>
      <c r="G1" s="635"/>
      <c r="H1" s="635"/>
      <c r="I1" s="635"/>
      <c r="J1" s="635"/>
      <c r="K1" s="635"/>
      <c r="L1" s="635"/>
      <c r="M1" s="635"/>
      <c r="N1" s="635"/>
      <c r="O1" s="635"/>
      <c r="P1" s="635"/>
      <c r="Q1" s="635"/>
      <c r="R1" s="635"/>
      <c r="S1" s="635"/>
    </row>
    <row r="2" spans="1:19">
      <c r="A2" s="257"/>
      <c r="B2" s="257">
        <v>2000</v>
      </c>
      <c r="C2" s="257">
        <v>2001</v>
      </c>
      <c r="D2" s="257">
        <v>2002</v>
      </c>
      <c r="E2" s="257">
        <v>2003</v>
      </c>
      <c r="F2" s="257">
        <v>2004</v>
      </c>
      <c r="G2" s="257">
        <v>2005</v>
      </c>
      <c r="H2" s="257">
        <v>2006</v>
      </c>
      <c r="I2" s="257">
        <v>2007</v>
      </c>
      <c r="J2" s="257">
        <v>2008</v>
      </c>
      <c r="K2" s="257">
        <v>2009</v>
      </c>
      <c r="L2" s="257">
        <v>2010</v>
      </c>
      <c r="M2" s="257">
        <v>2011</v>
      </c>
      <c r="N2" s="257">
        <v>2012</v>
      </c>
      <c r="O2" s="257">
        <v>2013</v>
      </c>
      <c r="P2" s="257">
        <v>2014</v>
      </c>
      <c r="Q2" s="257">
        <v>2015</v>
      </c>
      <c r="R2" s="257">
        <v>2016</v>
      </c>
      <c r="S2" s="257">
        <v>2017</v>
      </c>
    </row>
    <row r="3" spans="1:19">
      <c r="A3" s="27" t="s">
        <v>969</v>
      </c>
      <c r="B3" s="314" t="s">
        <v>970</v>
      </c>
      <c r="C3" s="314" t="s">
        <v>971</v>
      </c>
      <c r="D3" s="314" t="s">
        <v>972</v>
      </c>
      <c r="E3" s="314" t="s">
        <v>973</v>
      </c>
      <c r="F3" s="314" t="s">
        <v>974</v>
      </c>
      <c r="G3" s="314" t="s">
        <v>975</v>
      </c>
      <c r="H3" s="314" t="s">
        <v>976</v>
      </c>
      <c r="I3" s="314" t="s">
        <v>977</v>
      </c>
      <c r="J3" s="314" t="s">
        <v>977</v>
      </c>
      <c r="K3" s="314" t="s">
        <v>978</v>
      </c>
      <c r="L3" s="314" t="s">
        <v>979</v>
      </c>
      <c r="M3" s="314" t="s">
        <v>980</v>
      </c>
      <c r="N3" s="314" t="s">
        <v>981</v>
      </c>
      <c r="O3" s="314" t="s">
        <v>982</v>
      </c>
      <c r="P3" s="314" t="s">
        <v>983</v>
      </c>
      <c r="Q3" s="314" t="s">
        <v>984</v>
      </c>
      <c r="R3" s="314" t="s">
        <v>985</v>
      </c>
      <c r="S3" s="314" t="s">
        <v>984</v>
      </c>
    </row>
    <row r="4" spans="1:19">
      <c r="A4" s="27" t="s">
        <v>986</v>
      </c>
      <c r="B4" s="314" t="s">
        <v>47</v>
      </c>
      <c r="C4" s="314">
        <v>56</v>
      </c>
      <c r="D4" s="314">
        <v>63</v>
      </c>
      <c r="E4" s="314">
        <v>67</v>
      </c>
      <c r="F4" s="314">
        <v>62</v>
      </c>
      <c r="G4" s="314">
        <v>69</v>
      </c>
      <c r="H4" s="314">
        <v>69</v>
      </c>
      <c r="I4" s="314">
        <v>65</v>
      </c>
      <c r="J4" s="314">
        <v>67</v>
      </c>
      <c r="K4" s="314">
        <v>70</v>
      </c>
      <c r="L4" s="314">
        <v>61</v>
      </c>
      <c r="M4" s="314">
        <v>65</v>
      </c>
      <c r="N4" s="314">
        <v>69</v>
      </c>
      <c r="O4" s="314">
        <v>68</v>
      </c>
      <c r="P4" s="314">
        <v>72</v>
      </c>
      <c r="Q4" s="314">
        <v>74</v>
      </c>
      <c r="R4" s="314">
        <v>69</v>
      </c>
      <c r="S4" s="314">
        <v>69</v>
      </c>
    </row>
    <row r="5" spans="1:19">
      <c r="A5" s="27" t="s">
        <v>987</v>
      </c>
      <c r="B5" s="314" t="s">
        <v>47</v>
      </c>
      <c r="C5" s="314">
        <v>15</v>
      </c>
      <c r="D5" s="314">
        <v>14</v>
      </c>
      <c r="E5" s="314">
        <v>11</v>
      </c>
      <c r="F5" s="314">
        <v>11</v>
      </c>
      <c r="G5" s="314">
        <v>11</v>
      </c>
      <c r="H5" s="314">
        <v>9</v>
      </c>
      <c r="I5" s="314">
        <v>10</v>
      </c>
      <c r="J5" s="314">
        <v>10</v>
      </c>
      <c r="K5" s="314">
        <v>8</v>
      </c>
      <c r="L5" s="314">
        <v>8</v>
      </c>
      <c r="M5" s="314">
        <v>9</v>
      </c>
      <c r="N5" s="314">
        <v>8</v>
      </c>
      <c r="O5" s="314">
        <v>8</v>
      </c>
      <c r="P5" s="314">
        <v>8</v>
      </c>
      <c r="Q5" s="314">
        <v>7</v>
      </c>
      <c r="R5" s="314">
        <v>6</v>
      </c>
      <c r="S5" s="314">
        <v>6</v>
      </c>
    </row>
    <row r="6" spans="1:19">
      <c r="A6" s="27" t="s">
        <v>988</v>
      </c>
      <c r="B6" s="314" t="s">
        <v>47</v>
      </c>
      <c r="C6" s="314">
        <v>8</v>
      </c>
      <c r="D6" s="314">
        <v>8</v>
      </c>
      <c r="E6" s="314">
        <v>10</v>
      </c>
      <c r="F6" s="314">
        <v>14</v>
      </c>
      <c r="G6" s="314">
        <v>11</v>
      </c>
      <c r="H6" s="314">
        <v>11</v>
      </c>
      <c r="I6" s="314">
        <v>11</v>
      </c>
      <c r="J6" s="314">
        <v>11</v>
      </c>
      <c r="K6" s="314">
        <v>10</v>
      </c>
      <c r="L6" s="314">
        <v>9</v>
      </c>
      <c r="M6" s="314">
        <v>11</v>
      </c>
      <c r="N6" s="314">
        <v>12</v>
      </c>
      <c r="O6" s="314">
        <v>9</v>
      </c>
      <c r="P6" s="314">
        <v>7</v>
      </c>
      <c r="Q6" s="314">
        <v>7</v>
      </c>
      <c r="R6" s="314">
        <v>8</v>
      </c>
      <c r="S6" s="314">
        <v>7</v>
      </c>
    </row>
    <row r="7" spans="1:19">
      <c r="A7" s="27" t="s">
        <v>989</v>
      </c>
      <c r="B7" s="314" t="s">
        <v>47</v>
      </c>
      <c r="C7" s="314" t="s">
        <v>990</v>
      </c>
      <c r="D7" s="314" t="s">
        <v>990</v>
      </c>
      <c r="E7" s="314" t="s">
        <v>990</v>
      </c>
      <c r="F7" s="314" t="s">
        <v>990</v>
      </c>
      <c r="G7" s="314" t="s">
        <v>990</v>
      </c>
      <c r="H7" s="314" t="s">
        <v>990</v>
      </c>
      <c r="I7" s="314" t="s">
        <v>990</v>
      </c>
      <c r="J7" s="314" t="s">
        <v>990</v>
      </c>
      <c r="K7" s="314">
        <v>2</v>
      </c>
      <c r="L7" s="314">
        <v>2</v>
      </c>
      <c r="M7" s="314">
        <v>1</v>
      </c>
      <c r="N7" s="314">
        <v>2</v>
      </c>
      <c r="O7" s="314">
        <v>1</v>
      </c>
      <c r="P7" s="314">
        <v>1</v>
      </c>
      <c r="Q7" s="314">
        <v>2</v>
      </c>
      <c r="R7" s="314">
        <v>2</v>
      </c>
      <c r="S7" s="314">
        <v>2</v>
      </c>
    </row>
    <row r="8" spans="1:19">
      <c r="A8" s="27" t="s">
        <v>991</v>
      </c>
      <c r="B8" s="314" t="s">
        <v>47</v>
      </c>
      <c r="C8" s="314">
        <v>9</v>
      </c>
      <c r="D8" s="314">
        <v>7</v>
      </c>
      <c r="E8" s="314">
        <v>6</v>
      </c>
      <c r="F8" s="314">
        <v>8</v>
      </c>
      <c r="G8" s="314">
        <v>6</v>
      </c>
      <c r="H8" s="314">
        <v>6</v>
      </c>
      <c r="I8" s="314">
        <v>11</v>
      </c>
      <c r="J8" s="314">
        <v>9</v>
      </c>
      <c r="K8" s="314">
        <v>8</v>
      </c>
      <c r="L8" s="314">
        <v>10</v>
      </c>
      <c r="M8" s="314">
        <v>10</v>
      </c>
      <c r="N8" s="314">
        <v>8</v>
      </c>
      <c r="O8" s="314">
        <v>12</v>
      </c>
      <c r="P8" s="314">
        <v>11</v>
      </c>
      <c r="Q8" s="314">
        <v>8</v>
      </c>
      <c r="R8" s="314">
        <v>13</v>
      </c>
      <c r="S8" s="314">
        <v>15</v>
      </c>
    </row>
    <row r="9" spans="1:19">
      <c r="A9" s="27"/>
      <c r="B9" s="314"/>
      <c r="C9" s="314"/>
      <c r="D9" s="314"/>
      <c r="E9" s="314"/>
      <c r="F9" s="314"/>
      <c r="G9" s="314"/>
      <c r="H9" s="314"/>
      <c r="I9" s="314"/>
      <c r="J9" s="314"/>
      <c r="K9" s="314"/>
      <c r="L9" s="314"/>
      <c r="M9" s="314"/>
      <c r="N9" s="314"/>
      <c r="O9" s="314"/>
      <c r="P9" s="314"/>
      <c r="Q9" s="314"/>
      <c r="R9" s="314"/>
      <c r="S9" s="314"/>
    </row>
    <row r="10" spans="1:19">
      <c r="A10" s="257" t="s">
        <v>992</v>
      </c>
      <c r="B10" s="516"/>
      <c r="C10" s="516">
        <f>SUM(C6:C8)</f>
        <v>17</v>
      </c>
      <c r="D10" s="516">
        <f t="shared" ref="D10:S10" si="0">SUM(D6:D8)</f>
        <v>15</v>
      </c>
      <c r="E10" s="516">
        <f t="shared" si="0"/>
        <v>16</v>
      </c>
      <c r="F10" s="516">
        <f t="shared" si="0"/>
        <v>22</v>
      </c>
      <c r="G10" s="516">
        <f t="shared" si="0"/>
        <v>17</v>
      </c>
      <c r="H10" s="516">
        <f t="shared" si="0"/>
        <v>17</v>
      </c>
      <c r="I10" s="516">
        <f t="shared" si="0"/>
        <v>22</v>
      </c>
      <c r="J10" s="516">
        <f t="shared" si="0"/>
        <v>20</v>
      </c>
      <c r="K10" s="516">
        <f t="shared" si="0"/>
        <v>20</v>
      </c>
      <c r="L10" s="516">
        <f t="shared" si="0"/>
        <v>21</v>
      </c>
      <c r="M10" s="516">
        <f t="shared" si="0"/>
        <v>22</v>
      </c>
      <c r="N10" s="516">
        <f t="shared" si="0"/>
        <v>22</v>
      </c>
      <c r="O10" s="516">
        <f t="shared" si="0"/>
        <v>22</v>
      </c>
      <c r="P10" s="516">
        <f t="shared" si="0"/>
        <v>19</v>
      </c>
      <c r="Q10" s="516">
        <f t="shared" si="0"/>
        <v>17</v>
      </c>
      <c r="R10" s="516">
        <f t="shared" si="0"/>
        <v>23</v>
      </c>
      <c r="S10" s="516">
        <f t="shared" si="0"/>
        <v>24</v>
      </c>
    </row>
    <row r="11" spans="1:19">
      <c r="A11" s="27"/>
      <c r="B11" s="27"/>
      <c r="C11" s="27"/>
      <c r="D11" s="27"/>
      <c r="E11" s="27"/>
      <c r="F11" s="27"/>
      <c r="G11" s="27"/>
      <c r="H11" s="27"/>
      <c r="I11" s="27"/>
      <c r="J11" s="27"/>
      <c r="K11" s="27"/>
      <c r="L11" s="27"/>
      <c r="M11" s="27"/>
      <c r="N11" s="27"/>
      <c r="O11" s="27"/>
      <c r="P11" s="27"/>
      <c r="Q11" s="27"/>
      <c r="R11" s="27"/>
      <c r="S11" s="27"/>
    </row>
    <row r="12" spans="1:19">
      <c r="A12" s="28" t="s">
        <v>1837</v>
      </c>
    </row>
  </sheetData>
  <mergeCells count="1">
    <mergeCell ref="A1:S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J1"/>
    </sheetView>
  </sheetViews>
  <sheetFormatPr defaultRowHeight="15"/>
  <cols>
    <col min="1" max="1" width="45.28515625" style="1" customWidth="1"/>
    <col min="2" max="16384" width="9.140625" style="1"/>
  </cols>
  <sheetData>
    <row r="1" spans="1:11" ht="15.75">
      <c r="A1" s="648" t="s">
        <v>1586</v>
      </c>
      <c r="B1" s="648"/>
      <c r="C1" s="648"/>
      <c r="D1" s="648"/>
      <c r="E1" s="648"/>
      <c r="F1" s="648"/>
      <c r="G1" s="648"/>
      <c r="H1" s="648"/>
      <c r="I1" s="648"/>
      <c r="J1" s="648"/>
    </row>
    <row r="2" spans="1:11">
      <c r="A2" s="149"/>
      <c r="B2" s="649" t="s">
        <v>993</v>
      </c>
      <c r="C2" s="649"/>
      <c r="D2" s="213" t="s">
        <v>391</v>
      </c>
      <c r="E2" s="213" t="s">
        <v>385</v>
      </c>
      <c r="F2" s="213" t="s">
        <v>994</v>
      </c>
      <c r="G2" s="213" t="s">
        <v>995</v>
      </c>
      <c r="H2" s="213" t="s">
        <v>387</v>
      </c>
      <c r="I2" s="213" t="s">
        <v>388</v>
      </c>
      <c r="J2" s="213" t="s">
        <v>384</v>
      </c>
      <c r="K2" s="212" t="s">
        <v>996</v>
      </c>
    </row>
    <row r="3" spans="1:11">
      <c r="A3" s="149"/>
      <c r="B3" s="258">
        <v>2014</v>
      </c>
      <c r="C3" s="258">
        <v>2016</v>
      </c>
      <c r="D3" s="128"/>
      <c r="E3" s="128"/>
      <c r="F3" s="128"/>
      <c r="G3" s="128"/>
      <c r="H3" s="128"/>
      <c r="I3" s="128"/>
      <c r="J3" s="128"/>
      <c r="K3" s="128"/>
    </row>
    <row r="4" spans="1:11">
      <c r="A4" s="189"/>
      <c r="B4" s="259" t="s">
        <v>997</v>
      </c>
      <c r="C4" s="259" t="s">
        <v>998</v>
      </c>
      <c r="D4" s="259" t="s">
        <v>999</v>
      </c>
      <c r="E4" s="259" t="s">
        <v>1000</v>
      </c>
      <c r="F4" s="259" t="s">
        <v>1001</v>
      </c>
      <c r="G4" s="259" t="s">
        <v>1002</v>
      </c>
      <c r="H4" s="259" t="s">
        <v>1003</v>
      </c>
      <c r="I4" s="259" t="s">
        <v>1004</v>
      </c>
      <c r="J4" s="259" t="s">
        <v>1005</v>
      </c>
      <c r="K4" s="259" t="s">
        <v>1006</v>
      </c>
    </row>
    <row r="5" spans="1:11">
      <c r="A5" s="260" t="s">
        <v>1007</v>
      </c>
      <c r="B5" s="27">
        <v>76</v>
      </c>
      <c r="C5" s="27">
        <v>80</v>
      </c>
      <c r="D5" s="27">
        <v>90</v>
      </c>
      <c r="E5" s="27">
        <v>73</v>
      </c>
      <c r="F5" s="27">
        <v>86</v>
      </c>
      <c r="G5" s="27">
        <v>70</v>
      </c>
      <c r="H5" s="27">
        <v>79</v>
      </c>
      <c r="I5" s="27">
        <v>56</v>
      </c>
      <c r="J5" s="27">
        <v>82</v>
      </c>
      <c r="K5" s="27">
        <v>91</v>
      </c>
    </row>
    <row r="6" spans="1:11">
      <c r="A6" s="260" t="s">
        <v>1008</v>
      </c>
      <c r="B6" s="261" t="s">
        <v>1009</v>
      </c>
      <c r="C6" s="261" t="s">
        <v>1010</v>
      </c>
      <c r="D6" s="261" t="s">
        <v>1011</v>
      </c>
      <c r="E6" s="261" t="s">
        <v>1012</v>
      </c>
      <c r="F6" s="261" t="s">
        <v>1013</v>
      </c>
      <c r="G6" s="261" t="s">
        <v>1014</v>
      </c>
      <c r="H6" s="261" t="s">
        <v>1015</v>
      </c>
      <c r="I6" s="261" t="s">
        <v>1016</v>
      </c>
      <c r="J6" s="261" t="s">
        <v>1017</v>
      </c>
      <c r="K6" s="261" t="s">
        <v>1018</v>
      </c>
    </row>
    <row r="7" spans="1:11">
      <c r="A7" s="262" t="s">
        <v>1019</v>
      </c>
      <c r="B7" s="27">
        <v>21</v>
      </c>
      <c r="C7" s="27">
        <v>25</v>
      </c>
      <c r="D7" s="27">
        <v>37</v>
      </c>
      <c r="E7" s="27">
        <v>19</v>
      </c>
      <c r="F7" s="27">
        <v>31</v>
      </c>
      <c r="G7" s="27">
        <v>18</v>
      </c>
      <c r="H7" s="27">
        <v>6</v>
      </c>
      <c r="I7" s="27">
        <v>20</v>
      </c>
      <c r="J7" s="27">
        <v>25</v>
      </c>
      <c r="K7" s="27">
        <v>29</v>
      </c>
    </row>
    <row r="8" spans="1:11">
      <c r="A8" s="262" t="s">
        <v>1020</v>
      </c>
      <c r="B8" s="27">
        <v>11</v>
      </c>
      <c r="C8" s="27">
        <v>14</v>
      </c>
      <c r="D8" s="27">
        <v>15</v>
      </c>
      <c r="E8" s="27">
        <v>24</v>
      </c>
      <c r="F8" s="27">
        <v>9</v>
      </c>
      <c r="G8" s="27">
        <v>8</v>
      </c>
      <c r="H8" s="27">
        <v>14</v>
      </c>
      <c r="I8" s="27">
        <v>14</v>
      </c>
      <c r="J8" s="27">
        <v>18</v>
      </c>
      <c r="K8" s="27">
        <v>15</v>
      </c>
    </row>
    <row r="9" spans="1:11">
      <c r="A9" s="262" t="s">
        <v>1021</v>
      </c>
      <c r="B9" s="27">
        <v>7</v>
      </c>
      <c r="C9" s="27">
        <v>4</v>
      </c>
      <c r="D9" s="27">
        <v>5</v>
      </c>
      <c r="E9" s="27">
        <v>3</v>
      </c>
      <c r="F9" s="27">
        <v>7</v>
      </c>
      <c r="G9" s="27">
        <v>2</v>
      </c>
      <c r="H9" s="27">
        <v>1</v>
      </c>
      <c r="I9" s="27">
        <v>3</v>
      </c>
      <c r="J9" s="27">
        <v>1</v>
      </c>
      <c r="K9" s="27">
        <v>9</v>
      </c>
    </row>
    <row r="10" spans="1:11">
      <c r="A10" s="262" t="s">
        <v>1022</v>
      </c>
      <c r="B10" s="27">
        <v>10</v>
      </c>
      <c r="C10" s="27">
        <v>9</v>
      </c>
      <c r="D10" s="27">
        <v>4</v>
      </c>
      <c r="E10" s="27">
        <v>14</v>
      </c>
      <c r="F10" s="27">
        <v>10</v>
      </c>
      <c r="G10" s="27">
        <v>10</v>
      </c>
      <c r="H10" s="27">
        <v>10</v>
      </c>
      <c r="I10" s="27">
        <v>14</v>
      </c>
      <c r="J10" s="27">
        <v>11</v>
      </c>
      <c r="K10" s="27">
        <v>9</v>
      </c>
    </row>
    <row r="11" spans="1:11">
      <c r="A11" s="262" t="s">
        <v>1023</v>
      </c>
      <c r="B11" s="27">
        <v>13</v>
      </c>
      <c r="C11" s="27">
        <v>13</v>
      </c>
      <c r="D11" s="27">
        <v>13</v>
      </c>
      <c r="E11" s="27">
        <v>11</v>
      </c>
      <c r="F11" s="27">
        <v>17</v>
      </c>
      <c r="G11" s="27">
        <v>19</v>
      </c>
      <c r="H11" s="27">
        <v>10</v>
      </c>
      <c r="I11" s="27">
        <v>23</v>
      </c>
      <c r="J11" s="27">
        <v>9</v>
      </c>
      <c r="K11" s="27">
        <v>7</v>
      </c>
    </row>
    <row r="12" spans="1:11">
      <c r="A12" s="262" t="s">
        <v>1024</v>
      </c>
      <c r="B12" s="27">
        <v>39</v>
      </c>
      <c r="C12" s="27">
        <v>34</v>
      </c>
      <c r="D12" s="27">
        <v>27</v>
      </c>
      <c r="E12" s="27">
        <v>29</v>
      </c>
      <c r="F12" s="27">
        <v>26</v>
      </c>
      <c r="G12" s="27">
        <v>43</v>
      </c>
      <c r="H12" s="27">
        <v>59</v>
      </c>
      <c r="I12" s="27">
        <v>26</v>
      </c>
      <c r="J12" s="27">
        <v>35</v>
      </c>
      <c r="K12" s="27">
        <v>32</v>
      </c>
    </row>
    <row r="13" spans="1:11">
      <c r="A13" s="260" t="s">
        <v>1025</v>
      </c>
      <c r="B13" s="261" t="s">
        <v>1026</v>
      </c>
      <c r="C13" s="261" t="s">
        <v>1027</v>
      </c>
      <c r="D13" s="261" t="s">
        <v>1011</v>
      </c>
      <c r="E13" s="261" t="s">
        <v>1017</v>
      </c>
      <c r="F13" s="261" t="s">
        <v>1028</v>
      </c>
      <c r="G13" s="261" t="s">
        <v>1014</v>
      </c>
      <c r="H13" s="261" t="s">
        <v>1029</v>
      </c>
      <c r="I13" s="261" t="s">
        <v>1030</v>
      </c>
      <c r="J13" s="261" t="s">
        <v>1031</v>
      </c>
      <c r="K13" s="261" t="s">
        <v>1032</v>
      </c>
    </row>
    <row r="14" spans="1:11">
      <c r="A14" s="262" t="s">
        <v>1033</v>
      </c>
      <c r="B14" s="27">
        <v>22</v>
      </c>
      <c r="C14" s="27">
        <v>23</v>
      </c>
      <c r="D14" s="27">
        <v>13</v>
      </c>
      <c r="E14" s="27">
        <v>27</v>
      </c>
      <c r="F14" s="27">
        <v>21</v>
      </c>
      <c r="G14" s="27">
        <v>31</v>
      </c>
      <c r="H14" s="27">
        <v>37</v>
      </c>
      <c r="I14" s="27">
        <v>29</v>
      </c>
      <c r="J14" s="27">
        <v>21</v>
      </c>
      <c r="K14" s="27">
        <v>15</v>
      </c>
    </row>
    <row r="15" spans="1:11">
      <c r="A15" s="262" t="s">
        <v>1034</v>
      </c>
      <c r="B15" s="27">
        <v>11</v>
      </c>
      <c r="C15" s="27">
        <v>11</v>
      </c>
      <c r="D15" s="27">
        <v>12</v>
      </c>
      <c r="E15" s="27">
        <v>7</v>
      </c>
      <c r="F15" s="27">
        <v>9</v>
      </c>
      <c r="G15" s="27">
        <v>10</v>
      </c>
      <c r="H15" s="27">
        <v>18</v>
      </c>
      <c r="I15" s="27">
        <v>15</v>
      </c>
      <c r="J15" s="27">
        <v>11</v>
      </c>
      <c r="K15" s="27">
        <v>9</v>
      </c>
    </row>
    <row r="16" spans="1:11">
      <c r="A16" s="262" t="s">
        <v>1022</v>
      </c>
      <c r="B16" s="27">
        <v>24</v>
      </c>
      <c r="C16" s="27">
        <v>25</v>
      </c>
      <c r="D16" s="27">
        <v>24</v>
      </c>
      <c r="E16" s="27">
        <v>16</v>
      </c>
      <c r="F16" s="27">
        <v>28</v>
      </c>
      <c r="G16" s="27">
        <v>27</v>
      </c>
      <c r="H16" s="27">
        <v>22</v>
      </c>
      <c r="I16" s="27">
        <v>27</v>
      </c>
      <c r="J16" s="27">
        <v>35</v>
      </c>
      <c r="K16" s="27">
        <v>24</v>
      </c>
    </row>
    <row r="17" spans="1:11">
      <c r="A17" s="262" t="s">
        <v>1035</v>
      </c>
      <c r="B17" s="27">
        <v>29</v>
      </c>
      <c r="C17" s="27">
        <v>18</v>
      </c>
      <c r="D17" s="27">
        <v>26</v>
      </c>
      <c r="E17" s="27">
        <v>23</v>
      </c>
      <c r="F17" s="27">
        <v>24</v>
      </c>
      <c r="G17" s="27">
        <v>16</v>
      </c>
      <c r="H17" s="27">
        <v>19</v>
      </c>
      <c r="I17" s="27">
        <v>15</v>
      </c>
      <c r="J17" s="27">
        <v>11</v>
      </c>
      <c r="K17" s="27">
        <v>14</v>
      </c>
    </row>
    <row r="18" spans="1:11">
      <c r="A18" s="262" t="s">
        <v>1036</v>
      </c>
      <c r="B18" s="27">
        <v>10</v>
      </c>
      <c r="C18" s="27">
        <v>12</v>
      </c>
      <c r="D18" s="27">
        <v>14</v>
      </c>
      <c r="E18" s="27">
        <v>11</v>
      </c>
      <c r="F18" s="27">
        <v>15</v>
      </c>
      <c r="G18" s="27">
        <v>8</v>
      </c>
      <c r="H18" s="27">
        <v>0</v>
      </c>
      <c r="I18" s="27">
        <v>12</v>
      </c>
      <c r="J18" s="27">
        <v>11</v>
      </c>
      <c r="K18" s="27">
        <v>19</v>
      </c>
    </row>
    <row r="19" spans="1:11">
      <c r="A19" s="263" t="s">
        <v>1037</v>
      </c>
      <c r="B19" s="189">
        <v>13</v>
      </c>
      <c r="C19" s="189">
        <v>12</v>
      </c>
      <c r="D19" s="189">
        <v>12</v>
      </c>
      <c r="E19" s="189">
        <v>17</v>
      </c>
      <c r="F19" s="189">
        <v>13</v>
      </c>
      <c r="G19" s="189">
        <v>8</v>
      </c>
      <c r="H19" s="189">
        <v>4</v>
      </c>
      <c r="I19" s="189">
        <v>3</v>
      </c>
      <c r="J19" s="189">
        <v>12</v>
      </c>
      <c r="K19" s="189">
        <v>21</v>
      </c>
    </row>
    <row r="20" spans="1:11">
      <c r="A20" s="517" t="s">
        <v>1038</v>
      </c>
    </row>
    <row r="22" spans="1:11">
      <c r="A22" s="517" t="s">
        <v>1838</v>
      </c>
    </row>
  </sheetData>
  <mergeCells count="2">
    <mergeCell ref="A1:J1"/>
    <mergeCell ref="B2:C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J1"/>
    </sheetView>
  </sheetViews>
  <sheetFormatPr defaultRowHeight="15"/>
  <cols>
    <col min="1" max="16384" width="9.140625" style="280"/>
  </cols>
  <sheetData>
    <row r="1" spans="1:10" ht="30" customHeight="1">
      <c r="A1" s="652" t="s">
        <v>1587</v>
      </c>
      <c r="B1" s="652"/>
      <c r="C1" s="652"/>
      <c r="D1" s="652"/>
      <c r="E1" s="652"/>
      <c r="F1" s="652"/>
      <c r="G1" s="652"/>
      <c r="H1" s="652"/>
      <c r="I1" s="652"/>
      <c r="J1" s="652"/>
    </row>
    <row r="2" spans="1:10">
      <c r="A2" s="271"/>
      <c r="B2" s="269" t="s">
        <v>391</v>
      </c>
      <c r="C2" s="269" t="s">
        <v>390</v>
      </c>
      <c r="D2" s="269" t="s">
        <v>389</v>
      </c>
      <c r="E2" s="269" t="s">
        <v>388</v>
      </c>
      <c r="F2" s="269" t="s">
        <v>387</v>
      </c>
      <c r="G2" s="269" t="s">
        <v>386</v>
      </c>
      <c r="H2" s="269" t="s">
        <v>385</v>
      </c>
      <c r="I2" s="269" t="s">
        <v>384</v>
      </c>
      <c r="J2" s="269" t="s">
        <v>1208</v>
      </c>
    </row>
    <row r="3" spans="1:10">
      <c r="A3" s="653" t="s">
        <v>1209</v>
      </c>
      <c r="B3" s="653"/>
      <c r="C3" s="653"/>
      <c r="D3" s="653"/>
      <c r="E3" s="653"/>
      <c r="F3" s="653"/>
      <c r="G3" s="653"/>
      <c r="H3" s="653"/>
      <c r="I3" s="653"/>
      <c r="J3" s="653"/>
    </row>
    <row r="4" spans="1:10">
      <c r="A4" s="518" t="s">
        <v>29</v>
      </c>
      <c r="B4" s="519">
        <v>4874</v>
      </c>
      <c r="C4" s="519">
        <v>4829</v>
      </c>
      <c r="D4" s="519">
        <v>2277</v>
      </c>
      <c r="E4" s="519">
        <v>1218</v>
      </c>
      <c r="F4" s="519">
        <v>1079</v>
      </c>
      <c r="G4" s="520">
        <v>535</v>
      </c>
      <c r="H4" s="520">
        <v>272</v>
      </c>
      <c r="I4" s="520">
        <v>407</v>
      </c>
      <c r="J4" s="519">
        <v>14807</v>
      </c>
    </row>
    <row r="5" spans="1:10">
      <c r="A5" s="518" t="s">
        <v>28</v>
      </c>
      <c r="B5" s="519">
        <v>3935</v>
      </c>
      <c r="C5" s="519">
        <v>3795</v>
      </c>
      <c r="D5" s="519">
        <v>1679</v>
      </c>
      <c r="E5" s="519">
        <v>1574</v>
      </c>
      <c r="F5" s="520">
        <v>705</v>
      </c>
      <c r="G5" s="520">
        <v>310</v>
      </c>
      <c r="H5" s="520">
        <v>350</v>
      </c>
      <c r="I5" s="520">
        <v>643</v>
      </c>
      <c r="J5" s="519">
        <v>12488</v>
      </c>
    </row>
    <row r="6" spans="1:10">
      <c r="A6" s="521" t="s">
        <v>846</v>
      </c>
      <c r="B6" s="522">
        <v>8809</v>
      </c>
      <c r="C6" s="522">
        <v>8624</v>
      </c>
      <c r="D6" s="522">
        <v>3956</v>
      </c>
      <c r="E6" s="522">
        <v>2792</v>
      </c>
      <c r="F6" s="522">
        <v>1783</v>
      </c>
      <c r="G6" s="523">
        <v>845</v>
      </c>
      <c r="H6" s="523">
        <v>621</v>
      </c>
      <c r="I6" s="522">
        <v>1050</v>
      </c>
      <c r="J6" s="522">
        <v>27295</v>
      </c>
    </row>
    <row r="7" spans="1:10">
      <c r="A7" s="653" t="s">
        <v>1210</v>
      </c>
      <c r="B7" s="653"/>
      <c r="C7" s="653"/>
      <c r="D7" s="653"/>
      <c r="E7" s="653"/>
      <c r="F7" s="653"/>
      <c r="G7" s="653"/>
      <c r="H7" s="653"/>
      <c r="I7" s="653"/>
      <c r="J7" s="653"/>
    </row>
    <row r="8" spans="1:10">
      <c r="A8" s="518" t="s">
        <v>29</v>
      </c>
      <c r="B8" s="519">
        <v>10583</v>
      </c>
      <c r="C8" s="519">
        <v>19048</v>
      </c>
      <c r="D8" s="519">
        <v>4540</v>
      </c>
      <c r="E8" s="519">
        <v>2413</v>
      </c>
      <c r="F8" s="519">
        <v>2342</v>
      </c>
      <c r="G8" s="519">
        <v>1523</v>
      </c>
      <c r="H8" s="520">
        <v>608</v>
      </c>
      <c r="I8" s="520">
        <v>621</v>
      </c>
      <c r="J8" s="519">
        <v>41678</v>
      </c>
    </row>
    <row r="9" spans="1:10">
      <c r="A9" s="518" t="s">
        <v>28</v>
      </c>
      <c r="B9" s="519">
        <v>8140</v>
      </c>
      <c r="C9" s="519">
        <v>17195</v>
      </c>
      <c r="D9" s="519">
        <v>3352</v>
      </c>
      <c r="E9" s="519">
        <v>3409</v>
      </c>
      <c r="F9" s="519">
        <v>1942</v>
      </c>
      <c r="G9" s="520">
        <v>904</v>
      </c>
      <c r="H9" s="520">
        <v>767</v>
      </c>
      <c r="I9" s="519">
        <v>1444</v>
      </c>
      <c r="J9" s="519">
        <v>37153</v>
      </c>
    </row>
    <row r="10" spans="1:10">
      <c r="A10" s="521" t="s">
        <v>846</v>
      </c>
      <c r="B10" s="522">
        <v>18723</v>
      </c>
      <c r="C10" s="522">
        <v>36243</v>
      </c>
      <c r="D10" s="522">
        <v>7892</v>
      </c>
      <c r="E10" s="522">
        <v>5822</v>
      </c>
      <c r="F10" s="522">
        <v>4283</v>
      </c>
      <c r="G10" s="522">
        <v>2427</v>
      </c>
      <c r="H10" s="522">
        <v>1375</v>
      </c>
      <c r="I10" s="522">
        <v>2066</v>
      </c>
      <c r="J10" s="522">
        <v>78830</v>
      </c>
    </row>
    <row r="11" spans="1:10">
      <c r="A11" s="653" t="s">
        <v>1211</v>
      </c>
      <c r="B11" s="653"/>
      <c r="C11" s="653"/>
      <c r="D11" s="653"/>
      <c r="E11" s="653"/>
      <c r="F11" s="653"/>
      <c r="G11" s="653"/>
      <c r="H11" s="653"/>
      <c r="I11" s="653"/>
      <c r="J11" s="653"/>
    </row>
    <row r="12" spans="1:10">
      <c r="A12" s="518" t="s">
        <v>29</v>
      </c>
      <c r="B12" s="520">
        <v>55.3</v>
      </c>
      <c r="C12" s="520">
        <v>56</v>
      </c>
      <c r="D12" s="520">
        <v>57.6</v>
      </c>
      <c r="E12" s="520">
        <v>43.6</v>
      </c>
      <c r="F12" s="520">
        <v>60.5</v>
      </c>
      <c r="G12" s="520">
        <v>63.3</v>
      </c>
      <c r="H12" s="520">
        <v>43.7</v>
      </c>
      <c r="I12" s="520">
        <v>38.700000000000003</v>
      </c>
      <c r="J12" s="520">
        <v>54.2</v>
      </c>
    </row>
    <row r="13" spans="1:10">
      <c r="A13" s="518" t="s">
        <v>28</v>
      </c>
      <c r="B13" s="520">
        <v>44.7</v>
      </c>
      <c r="C13" s="520">
        <v>44</v>
      </c>
      <c r="D13" s="520">
        <v>42.4</v>
      </c>
      <c r="E13" s="520">
        <v>56.4</v>
      </c>
      <c r="F13" s="520">
        <v>39.5</v>
      </c>
      <c r="G13" s="520">
        <v>36.700000000000003</v>
      </c>
      <c r="H13" s="520">
        <v>56.3</v>
      </c>
      <c r="I13" s="520">
        <v>61.3</v>
      </c>
      <c r="J13" s="520">
        <v>45.8</v>
      </c>
    </row>
    <row r="14" spans="1:10">
      <c r="A14" s="521" t="s">
        <v>846</v>
      </c>
      <c r="B14" s="523">
        <v>100</v>
      </c>
      <c r="C14" s="523">
        <v>100</v>
      </c>
      <c r="D14" s="523">
        <v>100</v>
      </c>
      <c r="E14" s="523">
        <v>100</v>
      </c>
      <c r="F14" s="523">
        <v>100</v>
      </c>
      <c r="G14" s="523">
        <v>100</v>
      </c>
      <c r="H14" s="523">
        <v>100</v>
      </c>
      <c r="I14" s="523">
        <v>100</v>
      </c>
      <c r="J14" s="523">
        <v>100</v>
      </c>
    </row>
    <row r="15" spans="1:10">
      <c r="A15" s="653" t="s">
        <v>1212</v>
      </c>
      <c r="B15" s="653"/>
      <c r="C15" s="653"/>
      <c r="D15" s="653"/>
      <c r="E15" s="653"/>
      <c r="F15" s="653"/>
      <c r="G15" s="653"/>
      <c r="H15" s="653"/>
      <c r="I15" s="653"/>
      <c r="J15" s="653"/>
    </row>
    <row r="16" spans="1:10">
      <c r="A16" s="518" t="s">
        <v>29</v>
      </c>
      <c r="B16" s="520">
        <v>56.5</v>
      </c>
      <c r="C16" s="520">
        <v>52.6</v>
      </c>
      <c r="D16" s="520">
        <v>57.5</v>
      </c>
      <c r="E16" s="520">
        <v>41.5</v>
      </c>
      <c r="F16" s="520">
        <v>54.7</v>
      </c>
      <c r="G16" s="520">
        <v>62.8</v>
      </c>
      <c r="H16" s="520">
        <v>44.2</v>
      </c>
      <c r="I16" s="520">
        <v>30.1</v>
      </c>
      <c r="J16" s="520">
        <v>52.9</v>
      </c>
    </row>
    <row r="17" spans="1:10">
      <c r="A17" s="518" t="s">
        <v>28</v>
      </c>
      <c r="B17" s="520">
        <v>43.5</v>
      </c>
      <c r="C17" s="520">
        <v>47.4</v>
      </c>
      <c r="D17" s="520">
        <v>42.5</v>
      </c>
      <c r="E17" s="520">
        <v>58.5</v>
      </c>
      <c r="F17" s="520">
        <v>45.3</v>
      </c>
      <c r="G17" s="520">
        <v>37.200000000000003</v>
      </c>
      <c r="H17" s="520">
        <v>55.8</v>
      </c>
      <c r="I17" s="520">
        <v>69.900000000000006</v>
      </c>
      <c r="J17" s="520">
        <v>47.1</v>
      </c>
    </row>
    <row r="18" spans="1:10">
      <c r="A18" s="521" t="s">
        <v>846</v>
      </c>
      <c r="B18" s="523">
        <v>100</v>
      </c>
      <c r="C18" s="523">
        <v>100</v>
      </c>
      <c r="D18" s="523">
        <v>100</v>
      </c>
      <c r="E18" s="523">
        <v>100</v>
      </c>
      <c r="F18" s="523">
        <v>100</v>
      </c>
      <c r="G18" s="523">
        <v>100</v>
      </c>
      <c r="H18" s="523">
        <v>100</v>
      </c>
      <c r="I18" s="523">
        <v>100</v>
      </c>
      <c r="J18" s="523">
        <v>100</v>
      </c>
    </row>
    <row r="19" spans="1:10">
      <c r="A19" s="653" t="s">
        <v>1213</v>
      </c>
      <c r="B19" s="653"/>
      <c r="C19" s="653"/>
      <c r="D19" s="653"/>
      <c r="E19" s="653"/>
      <c r="F19" s="653"/>
      <c r="G19" s="653"/>
      <c r="H19" s="653"/>
      <c r="I19" s="653"/>
      <c r="J19" s="653"/>
    </row>
    <row r="20" spans="1:10">
      <c r="A20" s="525" t="s">
        <v>846</v>
      </c>
      <c r="B20" s="526">
        <v>11.4</v>
      </c>
      <c r="C20" s="526">
        <v>14</v>
      </c>
      <c r="D20" s="526">
        <v>8.1999999999999993</v>
      </c>
      <c r="E20" s="526">
        <v>10.9</v>
      </c>
      <c r="F20" s="526">
        <v>10.4</v>
      </c>
      <c r="G20" s="526">
        <v>16.3</v>
      </c>
      <c r="H20" s="526">
        <v>15.4</v>
      </c>
      <c r="I20" s="526">
        <v>42.7</v>
      </c>
      <c r="J20" s="526">
        <v>11.3</v>
      </c>
    </row>
    <row r="21" spans="1:10">
      <c r="A21" s="524"/>
      <c r="B21" s="524"/>
      <c r="C21" s="524"/>
      <c r="D21" s="524"/>
      <c r="E21" s="524"/>
      <c r="F21" s="524"/>
      <c r="G21" s="524"/>
      <c r="H21" s="524"/>
      <c r="I21" s="524"/>
      <c r="J21" s="524"/>
    </row>
    <row r="22" spans="1:10">
      <c r="A22" s="650" t="s">
        <v>1214</v>
      </c>
      <c r="B22" s="650"/>
      <c r="C22" s="650"/>
      <c r="D22" s="650"/>
      <c r="E22" s="650"/>
      <c r="F22" s="650"/>
      <c r="G22" s="650"/>
      <c r="H22" s="650"/>
      <c r="I22" s="650"/>
      <c r="J22" s="650"/>
    </row>
    <row r="23" spans="1:10" ht="18" customHeight="1">
      <c r="A23" s="650" t="s">
        <v>1215</v>
      </c>
      <c r="B23" s="650"/>
      <c r="C23" s="650"/>
      <c r="D23" s="650"/>
      <c r="E23" s="650"/>
      <c r="F23" s="650"/>
      <c r="G23" s="650"/>
      <c r="H23" s="650"/>
      <c r="I23" s="650"/>
      <c r="J23" s="650"/>
    </row>
    <row r="24" spans="1:10">
      <c r="A24" s="651" t="s">
        <v>1216</v>
      </c>
      <c r="B24" s="651"/>
      <c r="C24" s="651"/>
      <c r="D24" s="651"/>
      <c r="E24" s="651"/>
      <c r="F24" s="651"/>
      <c r="G24" s="651"/>
      <c r="H24" s="651"/>
      <c r="I24" s="651"/>
      <c r="J24" s="651"/>
    </row>
    <row r="25" spans="1:10">
      <c r="A25" s="345"/>
    </row>
    <row r="26" spans="1:10">
      <c r="A26" s="255" t="s">
        <v>1794</v>
      </c>
    </row>
  </sheetData>
  <mergeCells count="9">
    <mergeCell ref="A22:J22"/>
    <mergeCell ref="A23:J23"/>
    <mergeCell ref="A24:J24"/>
    <mergeCell ref="A1:J1"/>
    <mergeCell ref="A3:J3"/>
    <mergeCell ref="A7:J7"/>
    <mergeCell ref="A11:J11"/>
    <mergeCell ref="A15:J15"/>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sqref="A1:AE1"/>
    </sheetView>
  </sheetViews>
  <sheetFormatPr defaultRowHeight="15"/>
  <cols>
    <col min="1" max="1" width="29.85546875" style="1" customWidth="1"/>
    <col min="2" max="16384" width="9.140625" style="1"/>
  </cols>
  <sheetData>
    <row r="1" spans="1:31" ht="15.75">
      <c r="A1" s="658" t="s">
        <v>1607</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row>
    <row r="2" spans="1:31" ht="0.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1">
      <c r="A3" s="170" t="s">
        <v>111</v>
      </c>
      <c r="B3" s="659" t="s">
        <v>104</v>
      </c>
      <c r="C3" s="659"/>
      <c r="D3" s="659"/>
      <c r="E3" s="659"/>
      <c r="F3" s="659"/>
      <c r="G3" s="659"/>
      <c r="H3" s="659" t="s">
        <v>470</v>
      </c>
      <c r="I3" s="659"/>
      <c r="J3" s="659"/>
      <c r="K3" s="659"/>
      <c r="L3" s="659"/>
      <c r="M3" s="659"/>
      <c r="N3" s="659" t="s">
        <v>469</v>
      </c>
      <c r="O3" s="659"/>
      <c r="P3" s="659"/>
      <c r="Q3" s="659"/>
      <c r="R3" s="659"/>
      <c r="S3" s="659"/>
      <c r="T3" s="659" t="s">
        <v>468</v>
      </c>
      <c r="U3" s="659"/>
      <c r="V3" s="659"/>
      <c r="W3" s="659"/>
      <c r="X3" s="659"/>
      <c r="Y3" s="659"/>
      <c r="Z3" s="659" t="s">
        <v>467</v>
      </c>
      <c r="AA3" s="659"/>
      <c r="AB3" s="659"/>
      <c r="AC3" s="659"/>
      <c r="AD3" s="659"/>
      <c r="AE3" s="659"/>
    </row>
    <row r="4" spans="1:31">
      <c r="A4" s="169" t="s">
        <v>466</v>
      </c>
      <c r="B4" s="168">
        <v>2001</v>
      </c>
      <c r="C4" s="168">
        <v>2004</v>
      </c>
      <c r="D4" s="168">
        <v>2007</v>
      </c>
      <c r="E4" s="168">
        <v>2010</v>
      </c>
      <c r="F4" s="168">
        <v>2013</v>
      </c>
      <c r="G4" s="168">
        <v>2016</v>
      </c>
      <c r="H4" s="168">
        <v>2001</v>
      </c>
      <c r="I4" s="168">
        <v>2004</v>
      </c>
      <c r="J4" s="168">
        <v>2007</v>
      </c>
      <c r="K4" s="168">
        <v>2010</v>
      </c>
      <c r="L4" s="168">
        <v>2013</v>
      </c>
      <c r="M4" s="168">
        <v>2016</v>
      </c>
      <c r="N4" s="168">
        <v>2001</v>
      </c>
      <c r="O4" s="168">
        <v>2004</v>
      </c>
      <c r="P4" s="168">
        <v>2007</v>
      </c>
      <c r="Q4" s="168">
        <v>2010</v>
      </c>
      <c r="R4" s="168">
        <v>2013</v>
      </c>
      <c r="S4" s="168">
        <v>2016</v>
      </c>
      <c r="T4" s="168">
        <v>2001</v>
      </c>
      <c r="U4" s="168">
        <v>2004</v>
      </c>
      <c r="V4" s="168">
        <v>2007</v>
      </c>
      <c r="W4" s="168">
        <v>2010</v>
      </c>
      <c r="X4" s="168">
        <v>2013</v>
      </c>
      <c r="Y4" s="168">
        <v>2016</v>
      </c>
      <c r="Z4" s="168">
        <v>2001</v>
      </c>
      <c r="AA4" s="168">
        <v>2004</v>
      </c>
      <c r="AB4" s="168">
        <v>2007</v>
      </c>
      <c r="AC4" s="168">
        <v>2010</v>
      </c>
      <c r="AD4" s="168">
        <v>2013</v>
      </c>
      <c r="AE4" s="168">
        <v>2016</v>
      </c>
    </row>
    <row r="5" spans="1:31">
      <c r="A5" s="165" t="s">
        <v>465</v>
      </c>
      <c r="B5" s="167">
        <v>4.0999999999999996</v>
      </c>
      <c r="C5" s="167">
        <v>2.9</v>
      </c>
      <c r="D5" s="167">
        <v>1.9</v>
      </c>
      <c r="E5" s="167">
        <v>1.6</v>
      </c>
      <c r="F5" s="167">
        <v>2.4</v>
      </c>
      <c r="G5" s="167" t="s">
        <v>464</v>
      </c>
      <c r="H5" s="167">
        <v>7.7</v>
      </c>
      <c r="I5" s="167">
        <v>4.5</v>
      </c>
      <c r="J5" s="167" t="s">
        <v>63</v>
      </c>
      <c r="K5" s="167">
        <v>3.9</v>
      </c>
      <c r="L5" s="167" t="s">
        <v>463</v>
      </c>
      <c r="M5" s="167" t="s">
        <v>56</v>
      </c>
      <c r="N5" s="167">
        <v>4.7</v>
      </c>
      <c r="O5" s="167">
        <v>3.1</v>
      </c>
      <c r="P5" s="167">
        <v>2</v>
      </c>
      <c r="Q5" s="167">
        <v>2</v>
      </c>
      <c r="R5" s="167">
        <v>2.7</v>
      </c>
      <c r="S5" s="167" t="s">
        <v>462</v>
      </c>
      <c r="T5" s="167">
        <v>0.8</v>
      </c>
      <c r="U5" s="167">
        <v>0.6</v>
      </c>
      <c r="V5" s="167" t="s">
        <v>461</v>
      </c>
      <c r="W5" s="167">
        <v>0.6</v>
      </c>
      <c r="X5" s="167" t="s">
        <v>460</v>
      </c>
      <c r="Y5" s="167" t="s">
        <v>459</v>
      </c>
      <c r="Z5" s="167">
        <v>11.5</v>
      </c>
      <c r="AA5" s="167">
        <v>11.2</v>
      </c>
      <c r="AB5" s="167">
        <v>11.1</v>
      </c>
      <c r="AC5" s="167">
        <v>10.3</v>
      </c>
      <c r="AD5" s="167">
        <v>9.5</v>
      </c>
      <c r="AE5" s="167">
        <v>9</v>
      </c>
    </row>
    <row r="6" spans="1:31">
      <c r="A6" s="165" t="s">
        <v>361</v>
      </c>
      <c r="B6" s="167">
        <v>14.9</v>
      </c>
      <c r="C6" s="167">
        <v>14.5</v>
      </c>
      <c r="D6" s="167">
        <v>12.5</v>
      </c>
      <c r="E6" s="167">
        <v>13.1</v>
      </c>
      <c r="F6" s="167">
        <v>12.5</v>
      </c>
      <c r="G6" s="167">
        <v>11.2</v>
      </c>
      <c r="H6" s="167">
        <v>25.4</v>
      </c>
      <c r="I6" s="167">
        <v>20.399999999999999</v>
      </c>
      <c r="J6" s="167">
        <v>22.2</v>
      </c>
      <c r="K6" s="167">
        <v>21</v>
      </c>
      <c r="L6" s="167">
        <v>20.399999999999999</v>
      </c>
      <c r="M6" s="167">
        <v>18.8</v>
      </c>
      <c r="N6" s="167">
        <v>16.600000000000001</v>
      </c>
      <c r="O6" s="167">
        <v>15.4</v>
      </c>
      <c r="P6" s="167">
        <v>13.9</v>
      </c>
      <c r="Q6" s="167">
        <v>14.4</v>
      </c>
      <c r="R6" s="167">
        <v>14</v>
      </c>
      <c r="S6" s="167">
        <v>12.6</v>
      </c>
      <c r="T6" s="167">
        <v>4.7</v>
      </c>
      <c r="U6" s="167">
        <v>4.5</v>
      </c>
      <c r="V6" s="167">
        <v>4.2</v>
      </c>
      <c r="W6" s="167">
        <v>3.8</v>
      </c>
      <c r="X6" s="167">
        <v>2.4</v>
      </c>
      <c r="Y6" s="167">
        <v>2.6</v>
      </c>
      <c r="Z6" s="167">
        <v>13.7</v>
      </c>
      <c r="AA6" s="167">
        <v>15.5</v>
      </c>
      <c r="AB6" s="167">
        <v>16</v>
      </c>
      <c r="AC6" s="167">
        <v>15.7</v>
      </c>
      <c r="AD6" s="167">
        <v>15.3</v>
      </c>
      <c r="AE6" s="167">
        <v>15</v>
      </c>
    </row>
    <row r="7" spans="1:31">
      <c r="A7" s="165" t="s">
        <v>458</v>
      </c>
      <c r="B7" s="167">
        <v>12</v>
      </c>
      <c r="C7" s="167">
        <v>11.6</v>
      </c>
      <c r="D7" s="167">
        <v>11.8</v>
      </c>
      <c r="E7" s="167">
        <v>11.1</v>
      </c>
      <c r="F7" s="167">
        <v>11.3</v>
      </c>
      <c r="G7" s="167">
        <v>11</v>
      </c>
      <c r="H7" s="167">
        <v>13.6</v>
      </c>
      <c r="I7" s="167">
        <v>15.8</v>
      </c>
      <c r="J7" s="167">
        <v>15.7</v>
      </c>
      <c r="K7" s="167">
        <v>17.100000000000001</v>
      </c>
      <c r="L7" s="167">
        <v>16.3</v>
      </c>
      <c r="M7" s="167">
        <v>15.1</v>
      </c>
      <c r="N7" s="167">
        <v>12.3</v>
      </c>
      <c r="O7" s="167">
        <v>12.2</v>
      </c>
      <c r="P7" s="167">
        <v>12.4</v>
      </c>
      <c r="Q7" s="167">
        <v>12</v>
      </c>
      <c r="R7" s="167">
        <v>12.2</v>
      </c>
      <c r="S7" s="167">
        <v>11.8</v>
      </c>
      <c r="T7" s="167">
        <v>5.8</v>
      </c>
      <c r="U7" s="167">
        <v>4.9000000000000004</v>
      </c>
      <c r="V7" s="167">
        <v>5</v>
      </c>
      <c r="W7" s="167">
        <v>5.3</v>
      </c>
      <c r="X7" s="167">
        <v>5.6</v>
      </c>
      <c r="Y7" s="167" t="s">
        <v>457</v>
      </c>
      <c r="Z7" s="167">
        <v>8.4</v>
      </c>
      <c r="AA7" s="167">
        <v>7.6</v>
      </c>
      <c r="AB7" s="167">
        <v>7.1</v>
      </c>
      <c r="AC7" s="167">
        <v>9</v>
      </c>
      <c r="AD7" s="167">
        <v>9.4</v>
      </c>
      <c r="AE7" s="167">
        <v>9.8000000000000007</v>
      </c>
    </row>
    <row r="8" spans="1:31">
      <c r="A8" s="165" t="s">
        <v>456</v>
      </c>
      <c r="B8" s="167">
        <v>25.2</v>
      </c>
      <c r="C8" s="167">
        <v>23.6</v>
      </c>
      <c r="D8" s="167">
        <v>21.8</v>
      </c>
      <c r="E8" s="167">
        <v>21.1</v>
      </c>
      <c r="F8" s="167">
        <v>18</v>
      </c>
      <c r="G8" s="167">
        <v>19.600000000000001</v>
      </c>
      <c r="H8" s="167">
        <v>23.6</v>
      </c>
      <c r="I8" s="167">
        <v>25.7</v>
      </c>
      <c r="J8" s="167">
        <v>25.3</v>
      </c>
      <c r="K8" s="167">
        <v>24.3</v>
      </c>
      <c r="L8" s="167">
        <v>25.6</v>
      </c>
      <c r="M8" s="167">
        <v>26.4</v>
      </c>
      <c r="N8" s="167">
        <v>24.9</v>
      </c>
      <c r="O8" s="167">
        <v>23.9</v>
      </c>
      <c r="P8" s="167">
        <v>22.4</v>
      </c>
      <c r="Q8" s="167">
        <v>21.6</v>
      </c>
      <c r="R8" s="167">
        <v>19.399999999999999</v>
      </c>
      <c r="S8" s="167">
        <v>20.8</v>
      </c>
      <c r="T8" s="167">
        <v>17.3</v>
      </c>
      <c r="U8" s="167">
        <v>17</v>
      </c>
      <c r="V8" s="167">
        <v>16.7</v>
      </c>
      <c r="W8" s="167">
        <v>17.399999999999999</v>
      </c>
      <c r="X8" s="167">
        <v>16.399999999999999</v>
      </c>
      <c r="Y8" s="167">
        <v>16.7</v>
      </c>
      <c r="Z8" s="167">
        <v>17.399999999999999</v>
      </c>
      <c r="AA8" s="167">
        <v>16.3</v>
      </c>
      <c r="AB8" s="167">
        <v>16</v>
      </c>
      <c r="AC8" s="167">
        <v>15.9</v>
      </c>
      <c r="AD8" s="167">
        <v>16.3</v>
      </c>
      <c r="AE8" s="167">
        <v>16.399999999999999</v>
      </c>
    </row>
    <row r="9" spans="1:31">
      <c r="A9" s="165" t="s">
        <v>455</v>
      </c>
      <c r="B9" s="167">
        <v>20.7</v>
      </c>
      <c r="C9" s="167">
        <v>22.2</v>
      </c>
      <c r="D9" s="167">
        <v>22.5</v>
      </c>
      <c r="E9" s="167">
        <v>22.1</v>
      </c>
      <c r="F9" s="167">
        <v>21.4</v>
      </c>
      <c r="G9" s="167">
        <v>22.5</v>
      </c>
      <c r="H9" s="167">
        <v>15.2</v>
      </c>
      <c r="I9" s="167">
        <v>17.399999999999999</v>
      </c>
      <c r="J9" s="167">
        <v>18.600000000000001</v>
      </c>
      <c r="K9" s="167">
        <v>15.4</v>
      </c>
      <c r="L9" s="167">
        <v>15.1</v>
      </c>
      <c r="M9" s="167">
        <v>16.3</v>
      </c>
      <c r="N9" s="167">
        <v>19.8</v>
      </c>
      <c r="O9" s="167">
        <v>21.4</v>
      </c>
      <c r="P9" s="167">
        <v>21.9</v>
      </c>
      <c r="Q9" s="167">
        <v>21</v>
      </c>
      <c r="R9" s="167">
        <v>20.2</v>
      </c>
      <c r="S9" s="167">
        <v>21.4</v>
      </c>
      <c r="T9" s="167">
        <v>21.8</v>
      </c>
      <c r="U9" s="167">
        <v>21.2</v>
      </c>
      <c r="V9" s="167">
        <v>20.2</v>
      </c>
      <c r="W9" s="167">
        <v>20.399999999999999</v>
      </c>
      <c r="X9" s="167">
        <v>19.600000000000001</v>
      </c>
      <c r="Y9" s="167">
        <v>18.8</v>
      </c>
      <c r="Z9" s="167">
        <v>15.5</v>
      </c>
      <c r="AA9" s="167">
        <v>15.3</v>
      </c>
      <c r="AB9" s="167">
        <v>15</v>
      </c>
      <c r="AC9" s="167">
        <v>14.7</v>
      </c>
      <c r="AD9" s="167">
        <v>15</v>
      </c>
      <c r="AE9" s="167">
        <v>14.1</v>
      </c>
    </row>
    <row r="10" spans="1:31" s="364" customFormat="1">
      <c r="A10" s="158" t="s">
        <v>454</v>
      </c>
      <c r="B10" s="157">
        <v>14.2</v>
      </c>
      <c r="C10" s="157">
        <v>14.4</v>
      </c>
      <c r="D10" s="157">
        <v>16.3</v>
      </c>
      <c r="E10" s="157">
        <v>17.5</v>
      </c>
      <c r="F10" s="157">
        <v>18.100000000000001</v>
      </c>
      <c r="G10" s="157">
        <v>17.7</v>
      </c>
      <c r="H10" s="157">
        <v>9.4</v>
      </c>
      <c r="I10" s="157">
        <v>10.8</v>
      </c>
      <c r="J10" s="157">
        <v>7.6</v>
      </c>
      <c r="K10" s="157">
        <v>10.8</v>
      </c>
      <c r="L10" s="157">
        <v>11.6</v>
      </c>
      <c r="M10" s="157">
        <v>14.5</v>
      </c>
      <c r="N10" s="157">
        <v>13.4</v>
      </c>
      <c r="O10" s="157">
        <v>13.8</v>
      </c>
      <c r="P10" s="157">
        <v>15</v>
      </c>
      <c r="Q10" s="157">
        <v>16.399999999999999</v>
      </c>
      <c r="R10" s="157">
        <v>16.899999999999999</v>
      </c>
      <c r="S10" s="157">
        <v>17.100000000000001</v>
      </c>
      <c r="T10" s="157">
        <v>20.5</v>
      </c>
      <c r="U10" s="157">
        <v>20.100000000000001</v>
      </c>
      <c r="V10" s="157">
        <v>20.2</v>
      </c>
      <c r="W10" s="157">
        <v>19.899999999999999</v>
      </c>
      <c r="X10" s="157">
        <v>21.9</v>
      </c>
      <c r="Y10" s="157">
        <v>21.1</v>
      </c>
      <c r="Z10" s="157">
        <v>13.3</v>
      </c>
      <c r="AA10" s="157">
        <v>13.7</v>
      </c>
      <c r="AB10" s="157">
        <v>13.5</v>
      </c>
      <c r="AC10" s="157">
        <v>12.9</v>
      </c>
      <c r="AD10" s="157">
        <v>12.5</v>
      </c>
      <c r="AE10" s="157">
        <v>12.6</v>
      </c>
    </row>
    <row r="11" spans="1:31" s="364" customFormat="1">
      <c r="A11" s="158" t="s">
        <v>453</v>
      </c>
      <c r="B11" s="157">
        <v>6.2</v>
      </c>
      <c r="C11" s="157">
        <v>7.7</v>
      </c>
      <c r="D11" s="157">
        <v>9.5</v>
      </c>
      <c r="E11" s="157">
        <v>9.4</v>
      </c>
      <c r="F11" s="157">
        <v>10.9</v>
      </c>
      <c r="G11" s="157">
        <v>10.6</v>
      </c>
      <c r="H11" s="157">
        <v>3.7</v>
      </c>
      <c r="I11" s="157">
        <v>3.3</v>
      </c>
      <c r="J11" s="157">
        <v>4.8</v>
      </c>
      <c r="K11" s="157">
        <v>5.2</v>
      </c>
      <c r="L11" s="157">
        <v>4.7</v>
      </c>
      <c r="M11" s="157">
        <v>4</v>
      </c>
      <c r="N11" s="157">
        <v>5.8</v>
      </c>
      <c r="O11" s="157">
        <v>7</v>
      </c>
      <c r="P11" s="157">
        <v>8.8000000000000007</v>
      </c>
      <c r="Q11" s="157">
        <v>8.6999999999999993</v>
      </c>
      <c r="R11" s="157">
        <v>9.6999999999999993</v>
      </c>
      <c r="S11" s="157">
        <v>9.4</v>
      </c>
      <c r="T11" s="157">
        <v>15.3</v>
      </c>
      <c r="U11" s="157">
        <v>16.8</v>
      </c>
      <c r="V11" s="157">
        <v>19</v>
      </c>
      <c r="W11" s="157">
        <v>17</v>
      </c>
      <c r="X11" s="157">
        <v>17.7</v>
      </c>
      <c r="Y11" s="157">
        <v>18.5</v>
      </c>
      <c r="Z11" s="157">
        <v>10.6</v>
      </c>
      <c r="AA11" s="157">
        <v>11.2</v>
      </c>
      <c r="AB11" s="157">
        <v>11.6</v>
      </c>
      <c r="AC11" s="157">
        <v>9.6999999999999993</v>
      </c>
      <c r="AD11" s="157">
        <v>10.4</v>
      </c>
      <c r="AE11" s="157">
        <v>11.1</v>
      </c>
    </row>
    <row r="12" spans="1:31" s="364" customFormat="1">
      <c r="A12" s="158" t="s">
        <v>452</v>
      </c>
      <c r="B12" s="157">
        <v>2.7</v>
      </c>
      <c r="C12" s="157">
        <v>3.2</v>
      </c>
      <c r="D12" s="157">
        <v>3.7</v>
      </c>
      <c r="E12" s="157">
        <v>4.2</v>
      </c>
      <c r="F12" s="157">
        <v>5.4</v>
      </c>
      <c r="G12" s="157">
        <v>6.2</v>
      </c>
      <c r="H12" s="157" t="s">
        <v>451</v>
      </c>
      <c r="I12" s="157">
        <v>2</v>
      </c>
      <c r="J12" s="157">
        <v>2.7</v>
      </c>
      <c r="K12" s="157">
        <v>2.4</v>
      </c>
      <c r="L12" s="157">
        <v>2.6</v>
      </c>
      <c r="M12" s="157">
        <v>3</v>
      </c>
      <c r="N12" s="157">
        <v>2.5</v>
      </c>
      <c r="O12" s="157">
        <v>3</v>
      </c>
      <c r="P12" s="157">
        <v>3.5</v>
      </c>
      <c r="Q12" s="157">
        <v>3.9</v>
      </c>
      <c r="R12" s="157">
        <v>4.8</v>
      </c>
      <c r="S12" s="157">
        <v>5.6</v>
      </c>
      <c r="T12" s="157">
        <v>13.8</v>
      </c>
      <c r="U12" s="157">
        <v>15</v>
      </c>
      <c r="V12" s="157">
        <v>14.4</v>
      </c>
      <c r="W12" s="157">
        <v>15.6</v>
      </c>
      <c r="X12" s="157">
        <v>16.3</v>
      </c>
      <c r="Y12" s="157" t="s">
        <v>450</v>
      </c>
      <c r="Z12" s="157">
        <v>9.5</v>
      </c>
      <c r="AA12" s="157">
        <v>9.3000000000000007</v>
      </c>
      <c r="AB12" s="157">
        <v>9.6999999999999993</v>
      </c>
      <c r="AC12" s="157">
        <v>11.8</v>
      </c>
      <c r="AD12" s="157">
        <v>11.7</v>
      </c>
      <c r="AE12" s="157">
        <v>12.1</v>
      </c>
    </row>
    <row r="13" spans="1:31">
      <c r="A13" s="165" t="s">
        <v>449</v>
      </c>
      <c r="B13" s="164">
        <v>100</v>
      </c>
      <c r="C13" s="164">
        <v>100</v>
      </c>
      <c r="D13" s="164">
        <v>100</v>
      </c>
      <c r="E13" s="164">
        <v>100</v>
      </c>
      <c r="F13" s="164">
        <v>100</v>
      </c>
      <c r="G13" s="164">
        <v>100</v>
      </c>
      <c r="H13" s="164">
        <v>100</v>
      </c>
      <c r="I13" s="164">
        <v>100</v>
      </c>
      <c r="J13" s="164">
        <v>100</v>
      </c>
      <c r="K13" s="164">
        <v>100</v>
      </c>
      <c r="L13" s="164">
        <v>100</v>
      </c>
      <c r="M13" s="164">
        <v>100</v>
      </c>
      <c r="N13" s="164">
        <v>100</v>
      </c>
      <c r="O13" s="164">
        <v>100</v>
      </c>
      <c r="P13" s="164">
        <v>100</v>
      </c>
      <c r="Q13" s="164">
        <v>100</v>
      </c>
      <c r="R13" s="164">
        <v>100</v>
      </c>
      <c r="S13" s="164">
        <v>100</v>
      </c>
      <c r="T13" s="164">
        <v>100</v>
      </c>
      <c r="U13" s="164">
        <v>100</v>
      </c>
      <c r="V13" s="164">
        <v>100</v>
      </c>
      <c r="W13" s="164">
        <v>100</v>
      </c>
      <c r="X13" s="164">
        <v>100</v>
      </c>
      <c r="Y13" s="164">
        <v>100</v>
      </c>
      <c r="Z13" s="164">
        <v>100</v>
      </c>
      <c r="AA13" s="164">
        <v>100</v>
      </c>
      <c r="AB13" s="164">
        <v>100</v>
      </c>
      <c r="AC13" s="164">
        <v>100</v>
      </c>
      <c r="AD13" s="164">
        <v>100</v>
      </c>
      <c r="AE13" s="164">
        <v>100</v>
      </c>
    </row>
    <row r="14" spans="1:31" ht="2.25" hidden="1"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row>
    <row r="15" spans="1:31">
      <c r="A15" s="656" t="s">
        <v>46</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row>
    <row r="16" spans="1:31">
      <c r="A16" s="654" t="s">
        <v>45</v>
      </c>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row>
    <row r="17" spans="1:31">
      <c r="A17" s="654" t="s">
        <v>44</v>
      </c>
      <c r="B17" s="654"/>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row>
    <row r="18" spans="1:31">
      <c r="A18" s="657" t="s">
        <v>448</v>
      </c>
      <c r="B18" s="657"/>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row>
    <row r="19" spans="1:31">
      <c r="A19" s="654" t="s">
        <v>447</v>
      </c>
      <c r="B19" s="654"/>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row>
    <row r="20" spans="1:31">
      <c r="A20" s="654" t="s">
        <v>446</v>
      </c>
      <c r="B20" s="654"/>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row>
    <row r="21" spans="1:31">
      <c r="A21" s="654" t="s">
        <v>445</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row>
    <row r="22" spans="1:31">
      <c r="A22" s="655" t="s">
        <v>444</v>
      </c>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row>
    <row r="23" spans="1:31">
      <c r="A23" s="655" t="s">
        <v>443</v>
      </c>
      <c r="B23" s="655"/>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row>
  </sheetData>
  <mergeCells count="15">
    <mergeCell ref="A1:AE1"/>
    <mergeCell ref="B3:G3"/>
    <mergeCell ref="H3:M3"/>
    <mergeCell ref="N3:S3"/>
    <mergeCell ref="T3:Y3"/>
    <mergeCell ref="Z3:AE3"/>
    <mergeCell ref="A20:AE20"/>
    <mergeCell ref="A21:AE21"/>
    <mergeCell ref="A22:AE22"/>
    <mergeCell ref="A23:AE23"/>
    <mergeCell ref="A15:AE15"/>
    <mergeCell ref="A16:AE16"/>
    <mergeCell ref="A17:AE17"/>
    <mergeCell ref="A18:AE18"/>
    <mergeCell ref="A19:AE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sqref="A1:S1"/>
    </sheetView>
  </sheetViews>
  <sheetFormatPr defaultRowHeight="15"/>
  <cols>
    <col min="1" max="16384" width="9.140625" style="364"/>
  </cols>
  <sheetData>
    <row r="1" spans="1:19" ht="15.75">
      <c r="A1" s="661" t="s">
        <v>1608</v>
      </c>
      <c r="B1" s="661"/>
      <c r="C1" s="661"/>
      <c r="D1" s="661"/>
      <c r="E1" s="661"/>
      <c r="F1" s="661"/>
      <c r="G1" s="661"/>
      <c r="H1" s="661"/>
      <c r="I1" s="661"/>
      <c r="J1" s="661"/>
      <c r="K1" s="661"/>
      <c r="L1" s="661"/>
      <c r="M1" s="661"/>
      <c r="N1" s="661"/>
      <c r="O1" s="661"/>
      <c r="P1" s="661"/>
      <c r="Q1" s="661"/>
      <c r="R1" s="661"/>
      <c r="S1" s="661"/>
    </row>
    <row r="2" spans="1:19" ht="1.5" customHeight="1">
      <c r="A2" s="378"/>
      <c r="B2" s="378"/>
      <c r="C2" s="378"/>
      <c r="D2" s="378"/>
      <c r="E2" s="378"/>
      <c r="F2" s="378"/>
      <c r="G2" s="378"/>
      <c r="H2" s="378"/>
      <c r="I2" s="378"/>
      <c r="J2" s="378"/>
      <c r="K2" s="378"/>
      <c r="L2" s="378"/>
      <c r="M2" s="378"/>
      <c r="N2" s="378"/>
      <c r="O2" s="378"/>
      <c r="P2" s="378"/>
      <c r="Q2" s="378"/>
      <c r="R2" s="378"/>
      <c r="S2" s="378"/>
    </row>
    <row r="3" spans="1:19">
      <c r="A3" s="379" t="s">
        <v>111</v>
      </c>
      <c r="B3" s="662" t="s">
        <v>29</v>
      </c>
      <c r="C3" s="662"/>
      <c r="D3" s="662"/>
      <c r="E3" s="662"/>
      <c r="F3" s="662"/>
      <c r="G3" s="662"/>
      <c r="H3" s="662" t="s">
        <v>28</v>
      </c>
      <c r="I3" s="662"/>
      <c r="J3" s="662"/>
      <c r="K3" s="662"/>
      <c r="L3" s="662"/>
      <c r="M3" s="662"/>
      <c r="N3" s="662" t="s">
        <v>27</v>
      </c>
      <c r="O3" s="662"/>
      <c r="P3" s="662"/>
      <c r="Q3" s="662"/>
      <c r="R3" s="662"/>
      <c r="S3" s="662"/>
    </row>
    <row r="4" spans="1:19">
      <c r="A4" s="172" t="s">
        <v>466</v>
      </c>
      <c r="B4" s="383">
        <v>2001</v>
      </c>
      <c r="C4" s="383">
        <v>2004</v>
      </c>
      <c r="D4" s="383">
        <v>2007</v>
      </c>
      <c r="E4" s="383">
        <v>2010</v>
      </c>
      <c r="F4" s="383">
        <v>2013</v>
      </c>
      <c r="G4" s="383">
        <v>2016</v>
      </c>
      <c r="H4" s="383">
        <v>2001</v>
      </c>
      <c r="I4" s="383">
        <v>2004</v>
      </c>
      <c r="J4" s="383">
        <v>2007</v>
      </c>
      <c r="K4" s="383">
        <v>2010</v>
      </c>
      <c r="L4" s="383">
        <v>2013</v>
      </c>
      <c r="M4" s="383">
        <v>2016</v>
      </c>
      <c r="N4" s="383">
        <v>2001</v>
      </c>
      <c r="O4" s="383">
        <v>2004</v>
      </c>
      <c r="P4" s="383">
        <v>2007</v>
      </c>
      <c r="Q4" s="383">
        <v>2010</v>
      </c>
      <c r="R4" s="383">
        <v>2013</v>
      </c>
      <c r="S4" s="383">
        <v>2016</v>
      </c>
    </row>
    <row r="5" spans="1:19">
      <c r="A5" s="158" t="s">
        <v>511</v>
      </c>
      <c r="B5" s="157" t="s">
        <v>47</v>
      </c>
      <c r="C5" s="157" t="s">
        <v>733</v>
      </c>
      <c r="D5" s="157" t="s">
        <v>732</v>
      </c>
      <c r="E5" s="157" t="s">
        <v>731</v>
      </c>
      <c r="F5" s="157" t="s">
        <v>730</v>
      </c>
      <c r="G5" s="157" t="s">
        <v>729</v>
      </c>
      <c r="H5" s="157" t="s">
        <v>47</v>
      </c>
      <c r="I5" s="157">
        <v>70.5</v>
      </c>
      <c r="J5" s="157">
        <v>63.4</v>
      </c>
      <c r="K5" s="157" t="s">
        <v>728</v>
      </c>
      <c r="L5" s="157" t="s">
        <v>727</v>
      </c>
      <c r="M5" s="157" t="s">
        <v>726</v>
      </c>
      <c r="N5" s="157" t="s">
        <v>47</v>
      </c>
      <c r="O5" s="157">
        <v>71.8</v>
      </c>
      <c r="P5" s="157">
        <v>56.1</v>
      </c>
      <c r="Q5" s="157" t="s">
        <v>725</v>
      </c>
      <c r="R5" s="157" t="s">
        <v>724</v>
      </c>
      <c r="S5" s="157" t="s">
        <v>723</v>
      </c>
    </row>
    <row r="6" spans="1:19">
      <c r="A6" s="158" t="s">
        <v>361</v>
      </c>
      <c r="B6" s="157">
        <v>77.099999999999994</v>
      </c>
      <c r="C6" s="157">
        <v>78.400000000000006</v>
      </c>
      <c r="D6" s="157">
        <v>79.3</v>
      </c>
      <c r="E6" s="157" t="s">
        <v>722</v>
      </c>
      <c r="F6" s="157">
        <v>86</v>
      </c>
      <c r="G6" s="157">
        <v>66.400000000000006</v>
      </c>
      <c r="H6" s="157">
        <v>77.8</v>
      </c>
      <c r="I6" s="157">
        <v>77.099999999999994</v>
      </c>
      <c r="J6" s="157">
        <v>84.6</v>
      </c>
      <c r="K6" s="157">
        <v>78.3</v>
      </c>
      <c r="L6" s="157">
        <v>81.3</v>
      </c>
      <c r="M6" s="157">
        <v>68.3</v>
      </c>
      <c r="N6" s="157">
        <v>77.400000000000006</v>
      </c>
      <c r="O6" s="157">
        <v>77.8</v>
      </c>
      <c r="P6" s="157">
        <v>81.599999999999994</v>
      </c>
      <c r="Q6" s="157">
        <v>88.7</v>
      </c>
      <c r="R6" s="157">
        <v>83.9</v>
      </c>
      <c r="S6" s="157" t="s">
        <v>721</v>
      </c>
    </row>
    <row r="7" spans="1:19">
      <c r="A7" s="158" t="s">
        <v>458</v>
      </c>
      <c r="B7" s="157">
        <v>95.3</v>
      </c>
      <c r="C7" s="157">
        <v>94.1</v>
      </c>
      <c r="D7" s="157">
        <v>98.6</v>
      </c>
      <c r="E7" s="157">
        <v>91.1</v>
      </c>
      <c r="F7" s="157">
        <v>75.400000000000006</v>
      </c>
      <c r="G7" s="157">
        <v>79.900000000000006</v>
      </c>
      <c r="H7" s="157">
        <v>88.4</v>
      </c>
      <c r="I7" s="157">
        <v>85.9</v>
      </c>
      <c r="J7" s="157">
        <v>72.2</v>
      </c>
      <c r="K7" s="157">
        <v>75.8</v>
      </c>
      <c r="L7" s="157">
        <v>77.900000000000006</v>
      </c>
      <c r="M7" s="157" t="s">
        <v>720</v>
      </c>
      <c r="N7" s="157">
        <v>92.3</v>
      </c>
      <c r="O7" s="157">
        <v>90.2</v>
      </c>
      <c r="P7" s="157">
        <v>86</v>
      </c>
      <c r="Q7" s="157">
        <v>84</v>
      </c>
      <c r="R7" s="157">
        <v>76.5</v>
      </c>
      <c r="S7" s="157">
        <v>71.599999999999994</v>
      </c>
    </row>
    <row r="8" spans="1:19">
      <c r="A8" s="158" t="s">
        <v>456</v>
      </c>
      <c r="B8" s="157">
        <v>121.4</v>
      </c>
      <c r="C8" s="157">
        <v>103.3</v>
      </c>
      <c r="D8" s="157">
        <v>108.7</v>
      </c>
      <c r="E8" s="157">
        <v>102.6</v>
      </c>
      <c r="F8" s="157">
        <v>75.099999999999994</v>
      </c>
      <c r="G8" s="157" t="s">
        <v>719</v>
      </c>
      <c r="H8" s="157">
        <v>106.1</v>
      </c>
      <c r="I8" s="157">
        <v>98.9</v>
      </c>
      <c r="J8" s="157">
        <v>93.5</v>
      </c>
      <c r="K8" s="157">
        <v>90.5</v>
      </c>
      <c r="L8" s="157">
        <v>83.5</v>
      </c>
      <c r="M8" s="157">
        <v>78.5</v>
      </c>
      <c r="N8" s="157">
        <v>114.1</v>
      </c>
      <c r="O8" s="157">
        <v>101.2</v>
      </c>
      <c r="P8" s="157">
        <v>101.7</v>
      </c>
      <c r="Q8" s="157">
        <v>97.2</v>
      </c>
      <c r="R8" s="157">
        <v>78.099999999999994</v>
      </c>
      <c r="S8" s="157">
        <v>87.1</v>
      </c>
    </row>
    <row r="9" spans="1:19">
      <c r="A9" s="158" t="s">
        <v>455</v>
      </c>
      <c r="B9" s="157">
        <v>129.69999999999999</v>
      </c>
      <c r="C9" s="157">
        <v>125.9</v>
      </c>
      <c r="D9" s="157">
        <v>121.4</v>
      </c>
      <c r="E9" s="157">
        <v>138.1</v>
      </c>
      <c r="F9" s="157">
        <v>113.9</v>
      </c>
      <c r="G9" s="157">
        <v>108.7</v>
      </c>
      <c r="H9" s="157">
        <v>126.7</v>
      </c>
      <c r="I9" s="157">
        <v>118.9</v>
      </c>
      <c r="J9" s="157">
        <v>118.5</v>
      </c>
      <c r="K9" s="157">
        <v>119</v>
      </c>
      <c r="L9" s="157">
        <v>95.4</v>
      </c>
      <c r="M9" s="157">
        <v>103.4</v>
      </c>
      <c r="N9" s="157">
        <v>128.4</v>
      </c>
      <c r="O9" s="157">
        <v>122.6</v>
      </c>
      <c r="P9" s="157">
        <v>120</v>
      </c>
      <c r="Q9" s="157">
        <v>128.69999999999999</v>
      </c>
      <c r="R9" s="157">
        <v>105.4</v>
      </c>
      <c r="S9" s="157">
        <v>106.5</v>
      </c>
    </row>
    <row r="10" spans="1:19">
      <c r="A10" s="158" t="s">
        <v>454</v>
      </c>
      <c r="B10" s="157">
        <v>147.4</v>
      </c>
      <c r="C10" s="157">
        <v>152.19999999999999</v>
      </c>
      <c r="D10" s="157">
        <v>154.9</v>
      </c>
      <c r="E10" s="157">
        <v>153.19999999999999</v>
      </c>
      <c r="F10" s="157">
        <v>119.8</v>
      </c>
      <c r="G10" s="157">
        <v>108.7</v>
      </c>
      <c r="H10" s="157">
        <v>140.19999999999999</v>
      </c>
      <c r="I10" s="157">
        <v>123.8</v>
      </c>
      <c r="J10" s="157">
        <v>126.1</v>
      </c>
      <c r="K10" s="157">
        <v>123</v>
      </c>
      <c r="L10" s="157">
        <v>114.7</v>
      </c>
      <c r="M10" s="157">
        <v>110.1</v>
      </c>
      <c r="N10" s="157">
        <v>144.30000000000001</v>
      </c>
      <c r="O10" s="157">
        <v>140.1</v>
      </c>
      <c r="P10" s="157">
        <v>142.6</v>
      </c>
      <c r="Q10" s="157">
        <v>138.9</v>
      </c>
      <c r="R10" s="157">
        <v>117.5</v>
      </c>
      <c r="S10" s="157">
        <v>109.3</v>
      </c>
    </row>
    <row r="11" spans="1:19">
      <c r="A11" s="158" t="s">
        <v>453</v>
      </c>
      <c r="B11" s="157">
        <v>114.6</v>
      </c>
      <c r="C11" s="157">
        <v>147.1</v>
      </c>
      <c r="D11" s="157">
        <v>147.6</v>
      </c>
      <c r="E11" s="157">
        <v>146.9</v>
      </c>
      <c r="F11" s="157">
        <v>122</v>
      </c>
      <c r="G11" s="157">
        <v>127.5</v>
      </c>
      <c r="H11" s="157">
        <v>123.9</v>
      </c>
      <c r="I11" s="157">
        <v>121.4</v>
      </c>
      <c r="J11" s="157">
        <v>129.19999999999999</v>
      </c>
      <c r="K11" s="157">
        <v>124.1</v>
      </c>
      <c r="L11" s="157">
        <v>111.6</v>
      </c>
      <c r="M11" s="157">
        <v>106.1</v>
      </c>
      <c r="N11" s="157">
        <v>119.1</v>
      </c>
      <c r="O11" s="157">
        <v>135.69999999999999</v>
      </c>
      <c r="P11" s="157">
        <v>138.6</v>
      </c>
      <c r="Q11" s="157">
        <v>136.30000000000001</v>
      </c>
      <c r="R11" s="157">
        <v>117.3</v>
      </c>
      <c r="S11" s="157">
        <v>117.9</v>
      </c>
    </row>
    <row r="12" spans="1:19">
      <c r="A12" s="158" t="s">
        <v>452</v>
      </c>
      <c r="B12" s="157" t="s">
        <v>718</v>
      </c>
      <c r="C12" s="157" t="s">
        <v>717</v>
      </c>
      <c r="D12" s="157">
        <v>122.3</v>
      </c>
      <c r="E12" s="157" t="s">
        <v>716</v>
      </c>
      <c r="F12" s="157">
        <v>112.9</v>
      </c>
      <c r="G12" s="157" t="s">
        <v>715</v>
      </c>
      <c r="H12" s="157" t="s">
        <v>714</v>
      </c>
      <c r="I12" s="157" t="s">
        <v>713</v>
      </c>
      <c r="J12" s="157">
        <v>113.3</v>
      </c>
      <c r="K12" s="157">
        <v>110.7</v>
      </c>
      <c r="L12" s="157">
        <v>114.6</v>
      </c>
      <c r="M12" s="157">
        <v>96.9</v>
      </c>
      <c r="N12" s="157">
        <v>113.8</v>
      </c>
      <c r="O12" s="157">
        <v>112.5</v>
      </c>
      <c r="P12" s="157">
        <v>117.6</v>
      </c>
      <c r="Q12" s="157">
        <v>119.8</v>
      </c>
      <c r="R12" s="157">
        <v>113.8</v>
      </c>
      <c r="S12" s="157">
        <v>111.9</v>
      </c>
    </row>
    <row r="13" spans="1:19">
      <c r="A13" s="158" t="s">
        <v>449</v>
      </c>
      <c r="B13" s="157">
        <v>112.3</v>
      </c>
      <c r="C13" s="157">
        <v>112.3</v>
      </c>
      <c r="D13" s="157">
        <v>115.3</v>
      </c>
      <c r="E13" s="157">
        <v>119.7</v>
      </c>
      <c r="F13" s="157">
        <v>97</v>
      </c>
      <c r="G13" s="157">
        <v>97.6</v>
      </c>
      <c r="H13" s="157">
        <v>106.2</v>
      </c>
      <c r="I13" s="157">
        <v>101.3</v>
      </c>
      <c r="J13" s="157">
        <v>102.4</v>
      </c>
      <c r="K13" s="157">
        <v>101.4</v>
      </c>
      <c r="L13" s="157">
        <v>94.4</v>
      </c>
      <c r="M13" s="157">
        <v>88.5</v>
      </c>
      <c r="N13" s="157">
        <v>109.5</v>
      </c>
      <c r="O13" s="157">
        <v>107.1</v>
      </c>
      <c r="P13" s="157">
        <v>109.3</v>
      </c>
      <c r="Q13" s="157">
        <v>111.1</v>
      </c>
      <c r="R13" s="157">
        <v>95.9</v>
      </c>
      <c r="S13" s="157">
        <v>93.6</v>
      </c>
    </row>
    <row r="14" spans="1:19">
      <c r="A14" s="158" t="s">
        <v>486</v>
      </c>
      <c r="B14" s="157">
        <v>114.4</v>
      </c>
      <c r="C14" s="157">
        <v>113.3</v>
      </c>
      <c r="D14" s="157">
        <v>116.3</v>
      </c>
      <c r="E14" s="157">
        <v>120.2</v>
      </c>
      <c r="F14" s="157">
        <v>97.6</v>
      </c>
      <c r="G14" s="157">
        <v>97.8</v>
      </c>
      <c r="H14" s="157">
        <v>108</v>
      </c>
      <c r="I14" s="157">
        <v>102.6</v>
      </c>
      <c r="J14" s="157">
        <v>103.5</v>
      </c>
      <c r="K14" s="157">
        <v>102.3</v>
      </c>
      <c r="L14" s="157">
        <v>94.9</v>
      </c>
      <c r="M14" s="157">
        <v>89.2</v>
      </c>
      <c r="N14" s="157">
        <v>111.5</v>
      </c>
      <c r="O14" s="157">
        <v>108.3</v>
      </c>
      <c r="P14" s="157">
        <v>110.4</v>
      </c>
      <c r="Q14" s="157">
        <v>111.8</v>
      </c>
      <c r="R14" s="157">
        <v>96.4</v>
      </c>
      <c r="S14" s="157">
        <v>94.1</v>
      </c>
    </row>
    <row r="15" spans="1:19">
      <c r="A15" s="663" t="s">
        <v>485</v>
      </c>
      <c r="B15" s="663"/>
      <c r="C15" s="663"/>
      <c r="D15" s="663"/>
      <c r="E15" s="663"/>
      <c r="F15" s="663"/>
      <c r="G15" s="663"/>
      <c r="H15" s="663"/>
      <c r="I15" s="663"/>
      <c r="J15" s="663"/>
      <c r="K15" s="663"/>
      <c r="L15" s="663"/>
      <c r="M15" s="663"/>
      <c r="N15" s="663"/>
      <c r="O15" s="663"/>
      <c r="P15" s="663"/>
      <c r="Q15" s="663"/>
      <c r="R15" s="663"/>
      <c r="S15" s="663"/>
    </row>
    <row r="16" spans="1:19">
      <c r="A16" s="158" t="s">
        <v>508</v>
      </c>
      <c r="B16" s="157" t="s">
        <v>47</v>
      </c>
      <c r="C16" s="157" t="s">
        <v>712</v>
      </c>
      <c r="D16" s="157">
        <v>44.9</v>
      </c>
      <c r="E16" s="157" t="s">
        <v>500</v>
      </c>
      <c r="F16" s="157" t="s">
        <v>500</v>
      </c>
      <c r="G16" s="157" t="s">
        <v>711</v>
      </c>
      <c r="H16" s="157" t="s">
        <v>47</v>
      </c>
      <c r="I16" s="157" t="s">
        <v>710</v>
      </c>
      <c r="J16" s="157" t="s">
        <v>709</v>
      </c>
      <c r="K16" s="157" t="s">
        <v>708</v>
      </c>
      <c r="L16" s="157">
        <v>36.700000000000003</v>
      </c>
      <c r="M16" s="157" t="s">
        <v>500</v>
      </c>
      <c r="N16" s="157" t="s">
        <v>47</v>
      </c>
      <c r="O16" s="157" t="s">
        <v>707</v>
      </c>
      <c r="P16" s="157" t="s">
        <v>706</v>
      </c>
      <c r="Q16" s="157" t="s">
        <v>705</v>
      </c>
      <c r="R16" s="157" t="s">
        <v>704</v>
      </c>
      <c r="S16" s="157" t="s">
        <v>703</v>
      </c>
    </row>
    <row r="17" spans="1:19">
      <c r="A17" s="158" t="s">
        <v>506</v>
      </c>
      <c r="B17" s="157" t="s">
        <v>702</v>
      </c>
      <c r="C17" s="157" t="s">
        <v>701</v>
      </c>
      <c r="D17" s="157" t="s">
        <v>700</v>
      </c>
      <c r="E17" s="157" t="s">
        <v>699</v>
      </c>
      <c r="F17" s="157" t="s">
        <v>698</v>
      </c>
      <c r="G17" s="157" t="s">
        <v>500</v>
      </c>
      <c r="H17" s="157">
        <v>66.5</v>
      </c>
      <c r="I17" s="157" t="s">
        <v>697</v>
      </c>
      <c r="J17" s="157">
        <v>50.9</v>
      </c>
      <c r="K17" s="157" t="s">
        <v>696</v>
      </c>
      <c r="L17" s="157" t="s">
        <v>695</v>
      </c>
      <c r="M17" s="157" t="s">
        <v>694</v>
      </c>
      <c r="N17" s="157">
        <v>69.599999999999994</v>
      </c>
      <c r="O17" s="157" t="s">
        <v>693</v>
      </c>
      <c r="P17" s="157">
        <v>48.9</v>
      </c>
      <c r="Q17" s="157" t="s">
        <v>692</v>
      </c>
      <c r="R17" s="157" t="s">
        <v>691</v>
      </c>
      <c r="S17" s="157" t="s">
        <v>690</v>
      </c>
    </row>
    <row r="18" spans="1:19">
      <c r="A18" s="158" t="s">
        <v>484</v>
      </c>
      <c r="B18" s="157">
        <v>69.5</v>
      </c>
      <c r="C18" s="157">
        <v>74.099999999999994</v>
      </c>
      <c r="D18" s="157" t="s">
        <v>689</v>
      </c>
      <c r="E18" s="157" t="s">
        <v>500</v>
      </c>
      <c r="F18" s="157" t="s">
        <v>688</v>
      </c>
      <c r="G18" s="157" t="s">
        <v>500</v>
      </c>
      <c r="H18" s="157" t="s">
        <v>687</v>
      </c>
      <c r="I18" s="157">
        <v>74.099999999999994</v>
      </c>
      <c r="J18" s="157" t="s">
        <v>686</v>
      </c>
      <c r="K18" s="157">
        <v>77.599999999999994</v>
      </c>
      <c r="L18" s="157" t="s">
        <v>685</v>
      </c>
      <c r="M18" s="157" t="s">
        <v>684</v>
      </c>
      <c r="N18" s="157">
        <v>70.8</v>
      </c>
      <c r="O18" s="157">
        <v>74.099999999999994</v>
      </c>
      <c r="P18" s="157">
        <v>72</v>
      </c>
      <c r="Q18" s="157" t="s">
        <v>683</v>
      </c>
      <c r="R18" s="157" t="s">
        <v>682</v>
      </c>
      <c r="S18" s="157" t="s">
        <v>681</v>
      </c>
    </row>
    <row r="19" spans="1:19">
      <c r="A19" s="158" t="s">
        <v>482</v>
      </c>
      <c r="B19" s="157">
        <v>80</v>
      </c>
      <c r="C19" s="157">
        <v>79.599999999999994</v>
      </c>
      <c r="D19" s="157">
        <v>82.1</v>
      </c>
      <c r="E19" s="157">
        <v>83.5</v>
      </c>
      <c r="F19" s="157" t="s">
        <v>680</v>
      </c>
      <c r="G19" s="157">
        <v>65.900000000000006</v>
      </c>
      <c r="H19" s="157">
        <v>80.400000000000006</v>
      </c>
      <c r="I19" s="157">
        <v>78</v>
      </c>
      <c r="J19" s="157">
        <v>87.2</v>
      </c>
      <c r="K19" s="157">
        <v>78.5</v>
      </c>
      <c r="L19" s="157">
        <v>74.2</v>
      </c>
      <c r="M19" s="157">
        <v>72.3</v>
      </c>
      <c r="N19" s="157">
        <v>80.2</v>
      </c>
      <c r="O19" s="157">
        <v>78.8</v>
      </c>
      <c r="P19" s="157">
        <v>84.1</v>
      </c>
      <c r="Q19" s="157">
        <v>81.3</v>
      </c>
      <c r="R19" s="157">
        <v>82.3</v>
      </c>
      <c r="S19" s="157">
        <v>68.5</v>
      </c>
    </row>
    <row r="20" spans="1:19">
      <c r="A20" s="158" t="s">
        <v>360</v>
      </c>
      <c r="B20" s="157">
        <v>108.9</v>
      </c>
      <c r="C20" s="157">
        <v>97.7</v>
      </c>
      <c r="D20" s="157">
        <v>101.9</v>
      </c>
      <c r="E20" s="157">
        <v>92.5</v>
      </c>
      <c r="F20" s="157">
        <v>69.8</v>
      </c>
      <c r="G20" s="157">
        <v>79.8</v>
      </c>
      <c r="H20" s="157">
        <v>95.1</v>
      </c>
      <c r="I20" s="157">
        <v>87</v>
      </c>
      <c r="J20" s="157">
        <v>78.900000000000006</v>
      </c>
      <c r="K20" s="157">
        <v>77.900000000000006</v>
      </c>
      <c r="L20" s="157">
        <v>80.3</v>
      </c>
      <c r="M20" s="157">
        <v>69.5</v>
      </c>
      <c r="N20" s="157">
        <v>102.7</v>
      </c>
      <c r="O20" s="157">
        <v>92.5</v>
      </c>
      <c r="P20" s="157">
        <v>91.2</v>
      </c>
      <c r="Q20" s="157">
        <v>85.9</v>
      </c>
      <c r="R20" s="157">
        <v>74.099999999999994</v>
      </c>
      <c r="S20" s="157">
        <v>75.3</v>
      </c>
    </row>
    <row r="21" spans="1:19">
      <c r="A21" s="158" t="s">
        <v>359</v>
      </c>
      <c r="B21" s="157">
        <v>120.3</v>
      </c>
      <c r="C21" s="157">
        <v>113.2</v>
      </c>
      <c r="D21" s="157">
        <v>115.7</v>
      </c>
      <c r="E21" s="157">
        <v>122.5</v>
      </c>
      <c r="F21" s="157">
        <v>98</v>
      </c>
      <c r="G21" s="157">
        <v>106.5</v>
      </c>
      <c r="H21" s="157">
        <v>118.4</v>
      </c>
      <c r="I21" s="157">
        <v>113.7</v>
      </c>
      <c r="J21" s="157">
        <v>106.2</v>
      </c>
      <c r="K21" s="157">
        <v>106.4</v>
      </c>
      <c r="L21" s="157">
        <v>87.7</v>
      </c>
      <c r="M21" s="157">
        <v>90.6</v>
      </c>
      <c r="N21" s="157">
        <v>119.4</v>
      </c>
      <c r="O21" s="157">
        <v>113.4</v>
      </c>
      <c r="P21" s="157">
        <v>111.2</v>
      </c>
      <c r="Q21" s="157">
        <v>114.7</v>
      </c>
      <c r="R21" s="157">
        <v>93.9</v>
      </c>
      <c r="S21" s="157">
        <v>100.2</v>
      </c>
    </row>
    <row r="22" spans="1:19">
      <c r="A22" s="158" t="s">
        <v>358</v>
      </c>
      <c r="B22" s="157">
        <v>145.30000000000001</v>
      </c>
      <c r="C22" s="157">
        <v>141.80000000000001</v>
      </c>
      <c r="D22" s="157">
        <v>137.5</v>
      </c>
      <c r="E22" s="157">
        <v>144.30000000000001</v>
      </c>
      <c r="F22" s="157">
        <v>114.8</v>
      </c>
      <c r="G22" s="157">
        <v>105.6</v>
      </c>
      <c r="H22" s="157">
        <v>135.80000000000001</v>
      </c>
      <c r="I22" s="157">
        <v>121.3</v>
      </c>
      <c r="J22" s="157">
        <v>122.7</v>
      </c>
      <c r="K22" s="157">
        <v>123.3</v>
      </c>
      <c r="L22" s="157">
        <v>102.3</v>
      </c>
      <c r="M22" s="157">
        <v>106.5</v>
      </c>
      <c r="N22" s="157">
        <v>141.19999999999999</v>
      </c>
      <c r="O22" s="157">
        <v>132.80000000000001</v>
      </c>
      <c r="P22" s="157">
        <v>130.80000000000001</v>
      </c>
      <c r="Q22" s="157">
        <v>134.6</v>
      </c>
      <c r="R22" s="157">
        <v>108.8</v>
      </c>
      <c r="S22" s="157">
        <v>106</v>
      </c>
    </row>
    <row r="23" spans="1:19">
      <c r="A23" s="158" t="s">
        <v>480</v>
      </c>
      <c r="B23" s="157">
        <v>138</v>
      </c>
      <c r="C23" s="157">
        <v>150.4</v>
      </c>
      <c r="D23" s="157">
        <v>146.9</v>
      </c>
      <c r="E23" s="157">
        <v>149.1</v>
      </c>
      <c r="F23" s="157">
        <v>124.7</v>
      </c>
      <c r="G23" s="157">
        <v>120.6</v>
      </c>
      <c r="H23" s="157">
        <v>134.19999999999999</v>
      </c>
      <c r="I23" s="157">
        <v>125.6</v>
      </c>
      <c r="J23" s="157">
        <v>130.5</v>
      </c>
      <c r="K23" s="157">
        <v>125.8</v>
      </c>
      <c r="L23" s="157">
        <v>123.3</v>
      </c>
      <c r="M23" s="157">
        <v>110.9</v>
      </c>
      <c r="N23" s="157">
        <v>136.19999999999999</v>
      </c>
      <c r="O23" s="157">
        <v>139.5</v>
      </c>
      <c r="P23" s="157">
        <v>139.19999999999999</v>
      </c>
      <c r="Q23" s="157">
        <v>137.80000000000001</v>
      </c>
      <c r="R23" s="157">
        <v>124.1</v>
      </c>
      <c r="S23" s="157">
        <v>116</v>
      </c>
    </row>
    <row r="24" spans="1:19">
      <c r="A24" s="158" t="s">
        <v>479</v>
      </c>
      <c r="B24" s="157">
        <v>111.7</v>
      </c>
      <c r="C24" s="157">
        <v>129.19999999999999</v>
      </c>
      <c r="D24" s="157" t="s">
        <v>679</v>
      </c>
      <c r="E24" s="157">
        <v>141.5</v>
      </c>
      <c r="F24" s="157">
        <v>121.5</v>
      </c>
      <c r="G24" s="157" t="s">
        <v>678</v>
      </c>
      <c r="H24" s="157">
        <v>103.8</v>
      </c>
      <c r="I24" s="157">
        <v>119.3</v>
      </c>
      <c r="J24" s="157">
        <v>123</v>
      </c>
      <c r="K24" s="157">
        <v>104.4</v>
      </c>
      <c r="L24" s="157">
        <v>111.3</v>
      </c>
      <c r="M24" s="157">
        <v>104</v>
      </c>
      <c r="N24" s="157">
        <v>108.3</v>
      </c>
      <c r="O24" s="157">
        <v>125.3</v>
      </c>
      <c r="P24" s="157">
        <v>138.30000000000001</v>
      </c>
      <c r="Q24" s="157">
        <v>123.9</v>
      </c>
      <c r="R24" s="157">
        <v>116.5</v>
      </c>
      <c r="S24" s="157">
        <v>118.9</v>
      </c>
    </row>
    <row r="25" spans="1:19">
      <c r="A25" s="158" t="s">
        <v>478</v>
      </c>
      <c r="B25" s="157" t="s">
        <v>677</v>
      </c>
      <c r="C25" s="157" t="s">
        <v>676</v>
      </c>
      <c r="D25" s="157" t="s">
        <v>675</v>
      </c>
      <c r="E25" s="157" t="s">
        <v>674</v>
      </c>
      <c r="F25" s="157" t="s">
        <v>673</v>
      </c>
      <c r="G25" s="157" t="s">
        <v>672</v>
      </c>
      <c r="H25" s="157" t="s">
        <v>671</v>
      </c>
      <c r="I25" s="157" t="s">
        <v>670</v>
      </c>
      <c r="J25" s="157" t="s">
        <v>669</v>
      </c>
      <c r="K25" s="157" t="s">
        <v>668</v>
      </c>
      <c r="L25" s="157" t="s">
        <v>667</v>
      </c>
      <c r="M25" s="157" t="s">
        <v>666</v>
      </c>
      <c r="N25" s="157" t="s">
        <v>665</v>
      </c>
      <c r="O25" s="157" t="s">
        <v>664</v>
      </c>
      <c r="P25" s="157" t="s">
        <v>663</v>
      </c>
      <c r="Q25" s="157" t="s">
        <v>662</v>
      </c>
      <c r="R25" s="157">
        <v>100.2</v>
      </c>
      <c r="S25" s="157">
        <v>103.7</v>
      </c>
    </row>
    <row r="26" spans="1:19">
      <c r="A26" s="158" t="s">
        <v>477</v>
      </c>
      <c r="B26" s="157">
        <v>112.3</v>
      </c>
      <c r="C26" s="157">
        <v>112.2</v>
      </c>
      <c r="D26" s="157">
        <v>115.2</v>
      </c>
      <c r="E26" s="157">
        <v>119.7</v>
      </c>
      <c r="F26" s="157">
        <v>96.7</v>
      </c>
      <c r="G26" s="157">
        <v>97.6</v>
      </c>
      <c r="H26" s="157">
        <v>106.2</v>
      </c>
      <c r="I26" s="157">
        <v>101.2</v>
      </c>
      <c r="J26" s="157">
        <v>102.4</v>
      </c>
      <c r="K26" s="157">
        <v>101.3</v>
      </c>
      <c r="L26" s="157">
        <v>94.3</v>
      </c>
      <c r="M26" s="157">
        <v>88.5</v>
      </c>
      <c r="N26" s="157">
        <v>109.5</v>
      </c>
      <c r="O26" s="157">
        <v>107</v>
      </c>
      <c r="P26" s="157">
        <v>109.3</v>
      </c>
      <c r="Q26" s="157">
        <v>111</v>
      </c>
      <c r="R26" s="157">
        <v>95.7</v>
      </c>
      <c r="S26" s="157">
        <v>93.6</v>
      </c>
    </row>
    <row r="27" spans="1:19">
      <c r="A27" s="158" t="s">
        <v>476</v>
      </c>
      <c r="B27" s="157">
        <v>68.2</v>
      </c>
      <c r="C27" s="157">
        <v>74.599999999999994</v>
      </c>
      <c r="D27" s="157">
        <v>58.7</v>
      </c>
      <c r="E27" s="157" t="s">
        <v>500</v>
      </c>
      <c r="F27" s="157" t="s">
        <v>661</v>
      </c>
      <c r="G27" s="157" t="s">
        <v>660</v>
      </c>
      <c r="H27" s="157">
        <v>72.599999999999994</v>
      </c>
      <c r="I27" s="157">
        <v>73</v>
      </c>
      <c r="J27" s="157">
        <v>71</v>
      </c>
      <c r="K27" s="157">
        <v>73.5</v>
      </c>
      <c r="L27" s="157" t="s">
        <v>659</v>
      </c>
      <c r="M27" s="157" t="s">
        <v>658</v>
      </c>
      <c r="N27" s="157">
        <v>70.3</v>
      </c>
      <c r="O27" s="157">
        <v>73.7</v>
      </c>
      <c r="P27" s="157">
        <v>65.5</v>
      </c>
      <c r="Q27" s="157" t="s">
        <v>657</v>
      </c>
      <c r="R27" s="157">
        <v>83.8</v>
      </c>
      <c r="S27" s="157">
        <v>58.4</v>
      </c>
    </row>
    <row r="28" spans="1:19">
      <c r="A28" s="158" t="s">
        <v>474</v>
      </c>
      <c r="B28" s="159">
        <v>87.9</v>
      </c>
      <c r="C28" s="159">
        <v>86.7</v>
      </c>
      <c r="D28" s="159">
        <v>90.3</v>
      </c>
      <c r="E28" s="159">
        <v>87.4</v>
      </c>
      <c r="F28" s="159">
        <v>81.7</v>
      </c>
      <c r="G28" s="159">
        <v>72.8</v>
      </c>
      <c r="H28" s="159">
        <v>84.4</v>
      </c>
      <c r="I28" s="159">
        <v>81.900000000000006</v>
      </c>
      <c r="J28" s="159">
        <v>78.599999999999994</v>
      </c>
      <c r="K28" s="159">
        <v>77.099999999999994</v>
      </c>
      <c r="L28" s="159">
        <v>76.099999999999994</v>
      </c>
      <c r="M28" s="159">
        <v>66.5</v>
      </c>
      <c r="N28" s="159">
        <v>86.3</v>
      </c>
      <c r="O28" s="159">
        <v>84.5</v>
      </c>
      <c r="P28" s="159">
        <v>85.1</v>
      </c>
      <c r="Q28" s="159">
        <v>82.7</v>
      </c>
      <c r="R28" s="159">
        <v>79.2</v>
      </c>
      <c r="S28" s="159">
        <v>70.099999999999994</v>
      </c>
    </row>
    <row r="29" spans="1:19" ht="0.75" customHeight="1">
      <c r="A29" s="378"/>
      <c r="B29" s="378"/>
      <c r="C29" s="378"/>
      <c r="D29" s="378"/>
      <c r="E29" s="378"/>
      <c r="F29" s="378"/>
      <c r="G29" s="378"/>
      <c r="H29" s="378"/>
      <c r="I29" s="378"/>
      <c r="J29" s="378"/>
      <c r="K29" s="378"/>
      <c r="L29" s="378"/>
      <c r="M29" s="378"/>
      <c r="N29" s="378"/>
      <c r="O29" s="378"/>
      <c r="P29" s="378"/>
      <c r="Q29" s="378"/>
      <c r="R29" s="378"/>
      <c r="S29" s="378"/>
    </row>
    <row r="30" spans="1:19">
      <c r="A30" s="660" t="s">
        <v>656</v>
      </c>
      <c r="B30" s="660"/>
      <c r="C30" s="660"/>
      <c r="D30" s="660"/>
      <c r="E30" s="660"/>
      <c r="F30" s="660"/>
      <c r="G30" s="660"/>
      <c r="H30" s="660"/>
      <c r="I30" s="660"/>
      <c r="J30" s="660"/>
      <c r="K30" s="660"/>
      <c r="L30" s="660"/>
      <c r="M30" s="660"/>
      <c r="N30" s="660"/>
      <c r="O30" s="660"/>
      <c r="P30" s="660"/>
      <c r="Q30" s="660"/>
      <c r="R30" s="660"/>
      <c r="S30" s="660"/>
    </row>
    <row r="31" spans="1:19">
      <c r="A31" s="664" t="s">
        <v>655</v>
      </c>
      <c r="B31" s="664"/>
      <c r="C31" s="664"/>
      <c r="D31" s="664"/>
      <c r="E31" s="664"/>
      <c r="F31" s="664"/>
      <c r="G31" s="664"/>
      <c r="H31" s="664"/>
      <c r="I31" s="664"/>
      <c r="J31" s="664"/>
      <c r="K31" s="664"/>
      <c r="L31" s="664"/>
      <c r="M31" s="664"/>
      <c r="N31" s="664"/>
      <c r="O31" s="664"/>
      <c r="P31" s="664"/>
      <c r="Q31" s="664"/>
      <c r="R31" s="664"/>
      <c r="S31" s="664"/>
    </row>
    <row r="32" spans="1:19">
      <c r="A32" s="664" t="s">
        <v>654</v>
      </c>
      <c r="B32" s="664"/>
      <c r="C32" s="664"/>
      <c r="D32" s="664"/>
      <c r="E32" s="664"/>
      <c r="F32" s="664"/>
      <c r="G32" s="664"/>
      <c r="H32" s="664"/>
      <c r="I32" s="664"/>
      <c r="J32" s="664"/>
      <c r="K32" s="664"/>
      <c r="L32" s="664"/>
      <c r="M32" s="664"/>
      <c r="N32" s="664"/>
      <c r="O32" s="664"/>
      <c r="P32" s="664"/>
      <c r="Q32" s="664"/>
      <c r="R32" s="664"/>
      <c r="S32" s="664"/>
    </row>
    <row r="33" spans="1:19">
      <c r="A33" s="664" t="s">
        <v>44</v>
      </c>
      <c r="B33" s="664"/>
      <c r="C33" s="664"/>
      <c r="D33" s="664"/>
      <c r="E33" s="664"/>
      <c r="F33" s="664"/>
      <c r="G33" s="664"/>
      <c r="H33" s="664"/>
      <c r="I33" s="664"/>
      <c r="J33" s="664"/>
      <c r="K33" s="664"/>
      <c r="L33" s="664"/>
      <c r="M33" s="664"/>
      <c r="N33" s="664"/>
      <c r="O33" s="664"/>
      <c r="P33" s="664"/>
      <c r="Q33" s="664"/>
      <c r="R33" s="664"/>
      <c r="S33" s="664"/>
    </row>
    <row r="34" spans="1:19">
      <c r="A34" s="664" t="s">
        <v>488</v>
      </c>
      <c r="B34" s="664"/>
      <c r="C34" s="664"/>
      <c r="D34" s="664"/>
      <c r="E34" s="664"/>
      <c r="F34" s="664"/>
      <c r="G34" s="664"/>
      <c r="H34" s="664"/>
      <c r="I34" s="664"/>
      <c r="J34" s="664"/>
      <c r="K34" s="664"/>
      <c r="L34" s="664"/>
      <c r="M34" s="664"/>
      <c r="N34" s="664"/>
      <c r="O34" s="664"/>
      <c r="P34" s="664"/>
      <c r="Q34" s="664"/>
      <c r="R34" s="664"/>
      <c r="S34" s="664"/>
    </row>
    <row r="35" spans="1:19">
      <c r="A35" s="665" t="s">
        <v>113</v>
      </c>
      <c r="B35" s="665"/>
      <c r="C35" s="665"/>
      <c r="D35" s="665"/>
      <c r="E35" s="665"/>
      <c r="F35" s="665"/>
      <c r="G35" s="665"/>
      <c r="H35" s="665"/>
      <c r="I35" s="665"/>
      <c r="J35" s="665"/>
      <c r="K35" s="665"/>
      <c r="L35" s="665"/>
      <c r="M35" s="665"/>
      <c r="N35" s="665"/>
      <c r="O35" s="665"/>
      <c r="P35" s="665"/>
      <c r="Q35" s="665"/>
      <c r="R35" s="665"/>
      <c r="S35" s="665"/>
    </row>
    <row r="36" spans="1:19">
      <c r="A36" s="664" t="s">
        <v>653</v>
      </c>
      <c r="B36" s="664"/>
      <c r="C36" s="664"/>
      <c r="D36" s="664"/>
      <c r="E36" s="664"/>
      <c r="F36" s="664"/>
      <c r="G36" s="664"/>
      <c r="H36" s="664"/>
      <c r="I36" s="664"/>
      <c r="J36" s="664"/>
      <c r="K36" s="664"/>
      <c r="L36" s="664"/>
      <c r="M36" s="664"/>
      <c r="N36" s="664"/>
      <c r="O36" s="664"/>
      <c r="P36" s="664"/>
      <c r="Q36" s="664"/>
      <c r="R36" s="664"/>
      <c r="S36" s="664"/>
    </row>
    <row r="37" spans="1:19">
      <c r="A37" s="664" t="s">
        <v>652</v>
      </c>
      <c r="B37" s="664"/>
      <c r="C37" s="664"/>
      <c r="D37" s="664"/>
      <c r="E37" s="664"/>
      <c r="F37" s="664"/>
      <c r="G37" s="664"/>
      <c r="H37" s="664"/>
      <c r="I37" s="664"/>
      <c r="J37" s="664"/>
      <c r="K37" s="664"/>
      <c r="L37" s="664"/>
      <c r="M37" s="664"/>
      <c r="N37" s="664"/>
      <c r="O37" s="664"/>
      <c r="P37" s="664"/>
      <c r="Q37" s="664"/>
      <c r="R37" s="664"/>
      <c r="S37" s="664"/>
    </row>
    <row r="38" spans="1:19">
      <c r="A38" s="665" t="s">
        <v>443</v>
      </c>
      <c r="B38" s="665"/>
      <c r="C38" s="665"/>
      <c r="D38" s="665"/>
      <c r="E38" s="665"/>
      <c r="F38" s="665"/>
      <c r="G38" s="665"/>
      <c r="H38" s="665"/>
      <c r="I38" s="665"/>
      <c r="J38" s="665"/>
      <c r="K38" s="665"/>
      <c r="L38" s="665"/>
      <c r="M38" s="665"/>
      <c r="N38" s="665"/>
      <c r="O38" s="665"/>
      <c r="P38" s="665"/>
      <c r="Q38" s="665"/>
      <c r="R38" s="665"/>
      <c r="S38" s="665"/>
    </row>
  </sheetData>
  <mergeCells count="14">
    <mergeCell ref="A37:S37"/>
    <mergeCell ref="A38:S38"/>
    <mergeCell ref="A31:S31"/>
    <mergeCell ref="A32:S32"/>
    <mergeCell ref="A33:S33"/>
    <mergeCell ref="A34:S34"/>
    <mergeCell ref="A35:S35"/>
    <mergeCell ref="A36:S36"/>
    <mergeCell ref="A30:S30"/>
    <mergeCell ref="A1:S1"/>
    <mergeCell ref="B3:G3"/>
    <mergeCell ref="H3:M3"/>
    <mergeCell ref="N3:S3"/>
    <mergeCell ref="A15:S1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D2"/>
    </sheetView>
  </sheetViews>
  <sheetFormatPr defaultRowHeight="15"/>
  <cols>
    <col min="1" max="4" width="14" style="1" customWidth="1"/>
    <col min="5" max="16384" width="9.140625" style="1"/>
  </cols>
  <sheetData>
    <row r="1" spans="1:4" ht="15.75" customHeight="1">
      <c r="A1" s="661" t="s">
        <v>1609</v>
      </c>
      <c r="B1" s="661"/>
      <c r="C1" s="661"/>
      <c r="D1" s="661"/>
    </row>
    <row r="2" spans="1:4">
      <c r="A2" s="666"/>
      <c r="B2" s="666"/>
      <c r="C2" s="666"/>
      <c r="D2" s="666"/>
    </row>
    <row r="3" spans="1:4">
      <c r="A3" s="171" t="s">
        <v>466</v>
      </c>
      <c r="B3" s="160">
        <v>2010</v>
      </c>
      <c r="C3" s="160">
        <v>2013</v>
      </c>
      <c r="D3" s="160">
        <v>2016</v>
      </c>
    </row>
    <row r="4" spans="1:4">
      <c r="A4" s="158" t="s">
        <v>361</v>
      </c>
      <c r="B4" s="157">
        <v>26.4</v>
      </c>
      <c r="C4" s="157">
        <v>35.6</v>
      </c>
      <c r="D4" s="157" t="s">
        <v>487</v>
      </c>
    </row>
    <row r="5" spans="1:4">
      <c r="A5" s="158" t="s">
        <v>458</v>
      </c>
      <c r="B5" s="157">
        <v>32.799999999999997</v>
      </c>
      <c r="C5" s="157">
        <v>29.4</v>
      </c>
      <c r="D5" s="157">
        <v>23.3</v>
      </c>
    </row>
    <row r="6" spans="1:4">
      <c r="A6" s="158" t="s">
        <v>456</v>
      </c>
      <c r="B6" s="157">
        <v>36.799999999999997</v>
      </c>
      <c r="C6" s="157">
        <v>30.6</v>
      </c>
      <c r="D6" s="157">
        <v>33.4</v>
      </c>
    </row>
    <row r="7" spans="1:4">
      <c r="A7" s="158" t="s">
        <v>455</v>
      </c>
      <c r="B7" s="157">
        <v>52.5</v>
      </c>
      <c r="C7" s="157">
        <v>42.7</v>
      </c>
      <c r="D7" s="157">
        <v>42.1</v>
      </c>
    </row>
    <row r="8" spans="1:4">
      <c r="A8" s="158" t="s">
        <v>454</v>
      </c>
      <c r="B8" s="157">
        <v>56.7</v>
      </c>
      <c r="C8" s="157">
        <v>50.3</v>
      </c>
      <c r="D8" s="157">
        <v>48.2</v>
      </c>
    </row>
    <row r="9" spans="1:4">
      <c r="A9" s="158" t="s">
        <v>453</v>
      </c>
      <c r="B9" s="157">
        <v>54.7</v>
      </c>
      <c r="C9" s="157">
        <v>48.2</v>
      </c>
      <c r="D9" s="157">
        <v>45.7</v>
      </c>
    </row>
    <row r="10" spans="1:4">
      <c r="A10" s="158" t="s">
        <v>452</v>
      </c>
      <c r="B10" s="157">
        <v>46.3</v>
      </c>
      <c r="C10" s="157">
        <v>43.5</v>
      </c>
      <c r="D10" s="157">
        <v>42.3</v>
      </c>
    </row>
    <row r="11" spans="1:4">
      <c r="A11" s="158" t="s">
        <v>449</v>
      </c>
      <c r="B11" s="157">
        <v>43.6</v>
      </c>
      <c r="C11" s="157">
        <v>39.799999999999997</v>
      </c>
      <c r="D11" s="157">
        <v>36.6</v>
      </c>
    </row>
    <row r="12" spans="1:4">
      <c r="A12" s="158" t="s">
        <v>486</v>
      </c>
      <c r="B12" s="157">
        <v>43.8</v>
      </c>
      <c r="C12" s="157">
        <v>39.9</v>
      </c>
      <c r="D12" s="157">
        <v>36.9</v>
      </c>
    </row>
    <row r="13" spans="1:4">
      <c r="A13" s="663" t="s">
        <v>485</v>
      </c>
      <c r="B13" s="663"/>
      <c r="C13" s="663"/>
      <c r="D13" s="663"/>
    </row>
    <row r="14" spans="1:4">
      <c r="A14" s="158" t="s">
        <v>484</v>
      </c>
      <c r="B14" s="157">
        <v>35.1</v>
      </c>
      <c r="C14" s="157">
        <v>39.799999999999997</v>
      </c>
      <c r="D14" s="157" t="s">
        <v>483</v>
      </c>
    </row>
    <row r="15" spans="1:4">
      <c r="A15" s="158" t="s">
        <v>482</v>
      </c>
      <c r="B15" s="157">
        <v>23.9</v>
      </c>
      <c r="C15" s="157">
        <v>34.5</v>
      </c>
      <c r="D15" s="157" t="s">
        <v>481</v>
      </c>
    </row>
    <row r="16" spans="1:4">
      <c r="A16" s="158" t="s">
        <v>360</v>
      </c>
      <c r="B16" s="157">
        <v>33.200000000000003</v>
      </c>
      <c r="C16" s="157">
        <v>28.5</v>
      </c>
      <c r="D16" s="157">
        <v>25.2</v>
      </c>
    </row>
    <row r="17" spans="1:4">
      <c r="A17" s="158" t="s">
        <v>359</v>
      </c>
      <c r="B17" s="157">
        <v>44.9</v>
      </c>
      <c r="C17" s="157">
        <v>36.9</v>
      </c>
      <c r="D17" s="157">
        <v>40.9</v>
      </c>
    </row>
    <row r="18" spans="1:4">
      <c r="A18" s="158" t="s">
        <v>358</v>
      </c>
      <c r="B18" s="157">
        <v>54.6</v>
      </c>
      <c r="C18" s="157">
        <v>46</v>
      </c>
      <c r="D18" s="157">
        <v>44.4</v>
      </c>
    </row>
    <row r="19" spans="1:4">
      <c r="A19" s="158" t="s">
        <v>480</v>
      </c>
      <c r="B19" s="157">
        <v>55.7</v>
      </c>
      <c r="C19" s="157">
        <v>51.9</v>
      </c>
      <c r="D19" s="157">
        <v>47.4</v>
      </c>
    </row>
    <row r="20" spans="1:4">
      <c r="A20" s="158" t="s">
        <v>479</v>
      </c>
      <c r="B20" s="157">
        <v>50.1</v>
      </c>
      <c r="C20" s="157">
        <v>47.9</v>
      </c>
      <c r="D20" s="157">
        <v>44.2</v>
      </c>
    </row>
    <row r="21" spans="1:4">
      <c r="A21" s="158" t="s">
        <v>478</v>
      </c>
      <c r="B21" s="157">
        <v>52.6</v>
      </c>
      <c r="C21" s="157">
        <v>36.9</v>
      </c>
      <c r="D21" s="157">
        <v>41.2</v>
      </c>
    </row>
    <row r="22" spans="1:4">
      <c r="A22" s="158" t="s">
        <v>477</v>
      </c>
      <c r="B22" s="157">
        <v>43.6</v>
      </c>
      <c r="C22" s="157">
        <v>39.799999999999997</v>
      </c>
      <c r="D22" s="157">
        <v>36.6</v>
      </c>
    </row>
    <row r="23" spans="1:4">
      <c r="A23" s="158" t="s">
        <v>476</v>
      </c>
      <c r="B23" s="157">
        <v>33.700000000000003</v>
      </c>
      <c r="C23" s="157">
        <v>37.4</v>
      </c>
      <c r="D23" s="157" t="s">
        <v>475</v>
      </c>
    </row>
    <row r="24" spans="1:4">
      <c r="A24" s="158" t="s">
        <v>474</v>
      </c>
      <c r="B24" s="159">
        <v>28.5</v>
      </c>
      <c r="C24" s="159">
        <v>31.8</v>
      </c>
      <c r="D24" s="159" t="s">
        <v>473</v>
      </c>
    </row>
    <row r="25" spans="1:4" hidden="1">
      <c r="A25" s="156"/>
      <c r="B25" s="156"/>
      <c r="C25" s="156"/>
      <c r="D25" s="156"/>
    </row>
    <row r="26" spans="1:4">
      <c r="A26" s="660" t="s">
        <v>46</v>
      </c>
      <c r="B26" s="660"/>
      <c r="C26" s="660"/>
      <c r="D26" s="660"/>
    </row>
    <row r="27" spans="1:4">
      <c r="A27" s="664" t="s">
        <v>44</v>
      </c>
      <c r="B27" s="664"/>
      <c r="C27" s="664"/>
      <c r="D27" s="664"/>
    </row>
    <row r="28" spans="1:4">
      <c r="A28" s="664" t="s">
        <v>472</v>
      </c>
      <c r="B28" s="664"/>
      <c r="C28" s="664"/>
      <c r="D28" s="664"/>
    </row>
    <row r="29" spans="1:4">
      <c r="A29" s="665" t="s">
        <v>471</v>
      </c>
      <c r="B29" s="665"/>
      <c r="C29" s="665"/>
      <c r="D29" s="665"/>
    </row>
    <row r="30" spans="1:4">
      <c r="A30" s="665" t="s">
        <v>443</v>
      </c>
      <c r="B30" s="665"/>
      <c r="C30" s="665"/>
      <c r="D30" s="665"/>
    </row>
  </sheetData>
  <mergeCells count="7">
    <mergeCell ref="A1:D2"/>
    <mergeCell ref="A29:D29"/>
    <mergeCell ref="A30:D30"/>
    <mergeCell ref="A13:D13"/>
    <mergeCell ref="A26:D26"/>
    <mergeCell ref="A27:D27"/>
    <mergeCell ref="A28: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workbookViewId="0">
      <selection activeCell="Q37" sqref="Q37"/>
    </sheetView>
  </sheetViews>
  <sheetFormatPr defaultRowHeight="15"/>
  <cols>
    <col min="1" max="1" width="11.7109375" style="364" customWidth="1"/>
    <col min="2" max="16384" width="9.140625" style="1"/>
  </cols>
  <sheetData>
    <row r="1" spans="1:2" ht="23.25">
      <c r="A1" s="470" t="s">
        <v>1666</v>
      </c>
    </row>
    <row r="2" spans="1:2" s="364" customFormat="1"/>
    <row r="3" spans="1:2" s="364" customFormat="1" ht="20.25">
      <c r="A3" s="471" t="s">
        <v>1848</v>
      </c>
    </row>
    <row r="5" spans="1:2" ht="23.25">
      <c r="A5" s="155" t="s">
        <v>1847</v>
      </c>
    </row>
    <row r="7" spans="1:2" s="364" customFormat="1">
      <c r="A7" s="154" t="s">
        <v>397</v>
      </c>
    </row>
    <row r="8" spans="1:2" s="364" customFormat="1">
      <c r="A8" s="469" t="s">
        <v>1479</v>
      </c>
      <c r="B8" s="469" t="s">
        <v>1633</v>
      </c>
    </row>
    <row r="9" spans="1:2" s="364" customFormat="1">
      <c r="A9" s="469" t="s">
        <v>1480</v>
      </c>
      <c r="B9" s="469" t="s">
        <v>1634</v>
      </c>
    </row>
    <row r="10" spans="1:2" s="364" customFormat="1">
      <c r="A10" s="469" t="s">
        <v>1481</v>
      </c>
      <c r="B10" s="469" t="s">
        <v>1588</v>
      </c>
    </row>
    <row r="11" spans="1:2" s="364" customFormat="1">
      <c r="A11" s="469" t="s">
        <v>1482</v>
      </c>
      <c r="B11" s="469" t="s">
        <v>1635</v>
      </c>
    </row>
    <row r="12" spans="1:2" s="364" customFormat="1">
      <c r="A12" s="469" t="s">
        <v>1483</v>
      </c>
      <c r="B12" s="469" t="s">
        <v>1912</v>
      </c>
    </row>
    <row r="13" spans="1:2" s="364" customFormat="1">
      <c r="A13" s="469" t="s">
        <v>1484</v>
      </c>
      <c r="B13" s="469" t="s">
        <v>1589</v>
      </c>
    </row>
    <row r="14" spans="1:2" s="364" customFormat="1">
      <c r="A14" s="469" t="s">
        <v>1485</v>
      </c>
      <c r="B14" s="469" t="s">
        <v>1911</v>
      </c>
    </row>
    <row r="15" spans="1:2" s="364" customFormat="1">
      <c r="A15" s="469" t="s">
        <v>1486</v>
      </c>
      <c r="B15" s="469" t="s">
        <v>1590</v>
      </c>
    </row>
    <row r="16" spans="1:2" s="364" customFormat="1">
      <c r="A16" s="469" t="s">
        <v>1487</v>
      </c>
      <c r="B16" s="469" t="s">
        <v>1591</v>
      </c>
    </row>
    <row r="17" spans="1:2" s="364" customFormat="1">
      <c r="A17" s="469" t="s">
        <v>1488</v>
      </c>
      <c r="B17" s="469" t="s">
        <v>1655</v>
      </c>
    </row>
    <row r="18" spans="1:2" s="364" customFormat="1">
      <c r="A18" s="469" t="s">
        <v>1489</v>
      </c>
      <c r="B18" s="469" t="s">
        <v>1592</v>
      </c>
    </row>
    <row r="19" spans="1:2" s="364" customFormat="1">
      <c r="A19" s="469" t="s">
        <v>1490</v>
      </c>
      <c r="B19" s="469" t="s">
        <v>1424</v>
      </c>
    </row>
    <row r="20" spans="1:2" s="364" customFormat="1">
      <c r="A20" s="469" t="s">
        <v>1491</v>
      </c>
      <c r="B20" s="469" t="s">
        <v>1425</v>
      </c>
    </row>
    <row r="21" spans="1:2" s="364" customFormat="1">
      <c r="A21" s="469" t="s">
        <v>1492</v>
      </c>
      <c r="B21" s="469" t="s">
        <v>1426</v>
      </c>
    </row>
    <row r="22" spans="1:2" s="364" customFormat="1">
      <c r="A22" s="469" t="s">
        <v>1493</v>
      </c>
      <c r="B22" s="469" t="s">
        <v>1423</v>
      </c>
    </row>
    <row r="23" spans="1:2" s="364" customFormat="1"/>
    <row r="24" spans="1:2" s="364" customFormat="1">
      <c r="A24" s="154" t="s">
        <v>632</v>
      </c>
    </row>
    <row r="25" spans="1:2" s="364" customFormat="1">
      <c r="A25" s="469" t="s">
        <v>1494</v>
      </c>
      <c r="B25" s="469" t="s">
        <v>1427</v>
      </c>
    </row>
    <row r="26" spans="1:2" s="364" customFormat="1">
      <c r="A26" s="469" t="s">
        <v>1495</v>
      </c>
      <c r="B26" s="469" t="s">
        <v>1656</v>
      </c>
    </row>
    <row r="27" spans="1:2" s="364" customFormat="1">
      <c r="A27" s="469" t="s">
        <v>1496</v>
      </c>
      <c r="B27" s="469" t="s">
        <v>1657</v>
      </c>
    </row>
    <row r="28" spans="1:2" s="364" customFormat="1">
      <c r="A28" s="469" t="s">
        <v>1497</v>
      </c>
      <c r="B28" s="469" t="s">
        <v>1658</v>
      </c>
    </row>
    <row r="29" spans="1:2" s="364" customFormat="1">
      <c r="A29" s="469" t="s">
        <v>1498</v>
      </c>
      <c r="B29" s="469" t="s">
        <v>1428</v>
      </c>
    </row>
    <row r="30" spans="1:2" s="364" customFormat="1">
      <c r="A30" s="469" t="s">
        <v>1499</v>
      </c>
      <c r="B30" s="469" t="s">
        <v>1429</v>
      </c>
    </row>
    <row r="31" spans="1:2" s="364" customFormat="1">
      <c r="A31" s="469" t="s">
        <v>1500</v>
      </c>
      <c r="B31" s="469" t="s">
        <v>1430</v>
      </c>
    </row>
    <row r="32" spans="1:2" s="364" customFormat="1">
      <c r="A32" s="469" t="s">
        <v>1501</v>
      </c>
      <c r="B32" s="469" t="s">
        <v>1431</v>
      </c>
    </row>
    <row r="33" spans="1:13" s="364" customFormat="1"/>
    <row r="34" spans="1:13">
      <c r="A34" s="154" t="s">
        <v>1337</v>
      </c>
    </row>
    <row r="35" spans="1:13" s="364" customFormat="1">
      <c r="A35" s="384" t="s">
        <v>105</v>
      </c>
    </row>
    <row r="36" spans="1:13">
      <c r="A36" s="469" t="s">
        <v>1502</v>
      </c>
      <c r="B36" s="469" t="s">
        <v>1593</v>
      </c>
      <c r="M36" s="330"/>
    </row>
    <row r="37" spans="1:13">
      <c r="A37" s="469" t="s">
        <v>1503</v>
      </c>
      <c r="B37" s="469" t="s">
        <v>1653</v>
      </c>
    </row>
    <row r="38" spans="1:13">
      <c r="A38" s="469" t="s">
        <v>1504</v>
      </c>
      <c r="B38" s="469" t="s">
        <v>1636</v>
      </c>
    </row>
    <row r="39" spans="1:13" s="364" customFormat="1">
      <c r="A39" s="469" t="s">
        <v>1505</v>
      </c>
      <c r="B39" s="469" t="s">
        <v>1594</v>
      </c>
    </row>
    <row r="40" spans="1:13">
      <c r="A40" s="469" t="s">
        <v>1506</v>
      </c>
      <c r="B40" s="469" t="s">
        <v>1637</v>
      </c>
    </row>
    <row r="41" spans="1:13" s="364" customFormat="1">
      <c r="A41" s="469" t="s">
        <v>1507</v>
      </c>
      <c r="B41" s="469" t="s">
        <v>1638</v>
      </c>
    </row>
    <row r="42" spans="1:13" s="364" customFormat="1">
      <c r="A42" s="469" t="s">
        <v>1508</v>
      </c>
      <c r="B42" s="469" t="s">
        <v>1595</v>
      </c>
    </row>
    <row r="43" spans="1:13" s="364" customFormat="1">
      <c r="A43" s="469" t="s">
        <v>1509</v>
      </c>
      <c r="B43" s="469" t="s">
        <v>1596</v>
      </c>
    </row>
    <row r="44" spans="1:13" s="364" customFormat="1"/>
    <row r="45" spans="1:13" s="364" customFormat="1">
      <c r="A45" s="384" t="s">
        <v>89</v>
      </c>
    </row>
    <row r="46" spans="1:13" s="364" customFormat="1">
      <c r="A46" s="469" t="s">
        <v>1510</v>
      </c>
      <c r="B46" s="469" t="s">
        <v>1639</v>
      </c>
    </row>
    <row r="47" spans="1:13" s="364" customFormat="1">
      <c r="A47" s="469" t="s">
        <v>1511</v>
      </c>
      <c r="B47" s="469" t="s">
        <v>1640</v>
      </c>
    </row>
    <row r="48" spans="1:13" s="364" customFormat="1">
      <c r="A48" s="469" t="s">
        <v>1512</v>
      </c>
      <c r="B48" s="469" t="s">
        <v>1954</v>
      </c>
    </row>
    <row r="49" spans="1:13" s="364" customFormat="1">
      <c r="A49" s="469" t="s">
        <v>1513</v>
      </c>
      <c r="B49" s="469" t="s">
        <v>1955</v>
      </c>
    </row>
    <row r="50" spans="1:13" s="364" customFormat="1">
      <c r="A50" s="469" t="s">
        <v>1514</v>
      </c>
      <c r="B50" s="469" t="s">
        <v>1597</v>
      </c>
    </row>
    <row r="51" spans="1:13" s="364" customFormat="1">
      <c r="A51" s="469" t="s">
        <v>1515</v>
      </c>
      <c r="B51" s="469" t="s">
        <v>1641</v>
      </c>
    </row>
    <row r="52" spans="1:13" s="364" customFormat="1">
      <c r="A52" s="469" t="s">
        <v>1516</v>
      </c>
      <c r="B52" s="469" t="s">
        <v>1642</v>
      </c>
    </row>
    <row r="53" spans="1:13" s="364" customFormat="1">
      <c r="A53" s="469" t="s">
        <v>1517</v>
      </c>
      <c r="B53" s="469" t="s">
        <v>1643</v>
      </c>
    </row>
    <row r="54" spans="1:13" s="364" customFormat="1">
      <c r="A54" s="469" t="s">
        <v>1518</v>
      </c>
      <c r="B54" s="469" t="s">
        <v>1598</v>
      </c>
    </row>
    <row r="56" spans="1:13" s="364" customFormat="1">
      <c r="A56" s="384" t="s">
        <v>1341</v>
      </c>
    </row>
    <row r="57" spans="1:13" s="364" customFormat="1">
      <c r="A57" s="469" t="s">
        <v>1519</v>
      </c>
      <c r="B57" s="469" t="s">
        <v>1644</v>
      </c>
    </row>
    <row r="58" spans="1:13" s="364" customFormat="1">
      <c r="A58" s="469" t="s">
        <v>1520</v>
      </c>
      <c r="B58" s="469" t="s">
        <v>1645</v>
      </c>
      <c r="M58" s="330"/>
    </row>
    <row r="59" spans="1:13" s="364" customFormat="1">
      <c r="A59" s="469" t="s">
        <v>1521</v>
      </c>
      <c r="B59" s="469" t="s">
        <v>1947</v>
      </c>
      <c r="M59" s="330"/>
    </row>
    <row r="60" spans="1:13" s="364" customFormat="1">
      <c r="A60" s="469" t="s">
        <v>1522</v>
      </c>
      <c r="B60" s="469" t="s">
        <v>1646</v>
      </c>
    </row>
    <row r="61" spans="1:13" s="364" customFormat="1">
      <c r="A61" s="469" t="s">
        <v>1523</v>
      </c>
      <c r="B61" s="469" t="s">
        <v>1647</v>
      </c>
    </row>
    <row r="62" spans="1:13" s="364" customFormat="1">
      <c r="A62" s="469" t="s">
        <v>1524</v>
      </c>
      <c r="B62" s="469" t="s">
        <v>1648</v>
      </c>
    </row>
    <row r="63" spans="1:13" s="364" customFormat="1">
      <c r="A63" s="469" t="s">
        <v>1525</v>
      </c>
      <c r="B63" s="469" t="s">
        <v>1649</v>
      </c>
    </row>
    <row r="64" spans="1:13" s="364" customFormat="1">
      <c r="A64" s="469" t="s">
        <v>1526</v>
      </c>
      <c r="B64" s="469" t="s">
        <v>1650</v>
      </c>
    </row>
    <row r="65" spans="1:2" s="364" customFormat="1"/>
    <row r="66" spans="1:2" s="364" customFormat="1">
      <c r="A66" s="384" t="s">
        <v>1340</v>
      </c>
    </row>
    <row r="67" spans="1:2" s="364" customFormat="1">
      <c r="A67" s="469" t="s">
        <v>1527</v>
      </c>
      <c r="B67" s="469" t="s">
        <v>1659</v>
      </c>
    </row>
    <row r="68" spans="1:2" s="364" customFormat="1">
      <c r="A68" s="469" t="s">
        <v>1528</v>
      </c>
      <c r="B68" s="469" t="s">
        <v>1660</v>
      </c>
    </row>
    <row r="69" spans="1:2" s="364" customFormat="1">
      <c r="A69" s="469" t="s">
        <v>1529</v>
      </c>
      <c r="B69" s="469" t="s">
        <v>1661</v>
      </c>
    </row>
    <row r="70" spans="1:2" s="364" customFormat="1">
      <c r="A70" s="469" t="s">
        <v>1530</v>
      </c>
      <c r="B70" s="469" t="s">
        <v>1662</v>
      </c>
    </row>
    <row r="71" spans="1:2" s="364" customFormat="1"/>
    <row r="72" spans="1:2" s="364" customFormat="1">
      <c r="A72" s="154" t="s">
        <v>631</v>
      </c>
    </row>
    <row r="73" spans="1:2">
      <c r="A73" s="469" t="s">
        <v>1531</v>
      </c>
      <c r="B73" s="469" t="s">
        <v>1599</v>
      </c>
    </row>
    <row r="74" spans="1:2" s="364" customFormat="1">
      <c r="A74" s="469" t="s">
        <v>1532</v>
      </c>
      <c r="B74" s="469" t="s">
        <v>1600</v>
      </c>
    </row>
    <row r="75" spans="1:2" s="364" customFormat="1">
      <c r="A75" s="469" t="s">
        <v>1533</v>
      </c>
      <c r="B75" s="469" t="s">
        <v>1663</v>
      </c>
    </row>
    <row r="76" spans="1:2" s="364" customFormat="1">
      <c r="A76" s="469" t="s">
        <v>1534</v>
      </c>
      <c r="B76" s="469" t="s">
        <v>1664</v>
      </c>
    </row>
    <row r="77" spans="1:2" s="364" customFormat="1"/>
    <row r="78" spans="1:2">
      <c r="A78" s="154" t="s">
        <v>1338</v>
      </c>
    </row>
    <row r="79" spans="1:2" s="364" customFormat="1">
      <c r="A79" s="469" t="s">
        <v>1535</v>
      </c>
      <c r="B79" s="469" t="s">
        <v>1802</v>
      </c>
    </row>
    <row r="80" spans="1:2">
      <c r="A80" s="469" t="s">
        <v>1536</v>
      </c>
      <c r="B80" s="469" t="s">
        <v>1471</v>
      </c>
    </row>
    <row r="81" spans="1:2">
      <c r="A81" s="469" t="s">
        <v>1537</v>
      </c>
      <c r="B81" s="469" t="s">
        <v>1472</v>
      </c>
    </row>
    <row r="82" spans="1:2">
      <c r="A82" s="469" t="s">
        <v>1538</v>
      </c>
      <c r="B82" s="469" t="s">
        <v>1473</v>
      </c>
    </row>
    <row r="83" spans="1:2" s="364" customFormat="1">
      <c r="A83" s="469" t="s">
        <v>1539</v>
      </c>
      <c r="B83" s="469" t="s">
        <v>1805</v>
      </c>
    </row>
    <row r="84" spans="1:2" s="364" customFormat="1"/>
    <row r="85" spans="1:2" s="364" customFormat="1">
      <c r="A85" s="154" t="s">
        <v>1339</v>
      </c>
    </row>
    <row r="86" spans="1:2" s="364" customFormat="1">
      <c r="A86" s="469" t="s">
        <v>1540</v>
      </c>
      <c r="B86" s="469" t="s">
        <v>1601</v>
      </c>
    </row>
    <row r="87" spans="1:2" s="364" customFormat="1"/>
    <row r="88" spans="1:2" s="364" customFormat="1">
      <c r="A88" s="154" t="s">
        <v>1309</v>
      </c>
    </row>
    <row r="89" spans="1:2">
      <c r="A89" s="469" t="s">
        <v>1542</v>
      </c>
      <c r="B89" s="469" t="s">
        <v>1474</v>
      </c>
    </row>
    <row r="90" spans="1:2">
      <c r="A90" s="469" t="s">
        <v>1541</v>
      </c>
      <c r="B90" s="469" t="s">
        <v>1825</v>
      </c>
    </row>
    <row r="91" spans="1:2">
      <c r="A91" s="469" t="s">
        <v>1543</v>
      </c>
      <c r="B91" s="469" t="s">
        <v>1665</v>
      </c>
    </row>
    <row r="92" spans="1:2">
      <c r="A92" s="469" t="s">
        <v>1544</v>
      </c>
      <c r="B92" s="469" t="s">
        <v>1475</v>
      </c>
    </row>
    <row r="93" spans="1:2">
      <c r="A93" s="469" t="s">
        <v>1545</v>
      </c>
      <c r="B93" s="469" t="s">
        <v>1476</v>
      </c>
    </row>
    <row r="94" spans="1:2">
      <c r="A94" s="469" t="s">
        <v>1546</v>
      </c>
      <c r="B94" s="469" t="s">
        <v>1477</v>
      </c>
    </row>
    <row r="95" spans="1:2">
      <c r="A95" s="469" t="s">
        <v>1547</v>
      </c>
      <c r="B95" s="469" t="s">
        <v>1651</v>
      </c>
    </row>
    <row r="96" spans="1:2">
      <c r="A96" s="469" t="s">
        <v>1548</v>
      </c>
      <c r="B96" s="469" t="s">
        <v>1652</v>
      </c>
    </row>
    <row r="97" spans="1:20" s="364" customFormat="1">
      <c r="A97" s="469" t="s">
        <v>1549</v>
      </c>
      <c r="B97" s="469" t="s">
        <v>1478</v>
      </c>
    </row>
    <row r="98" spans="1:20">
      <c r="A98" s="469" t="s">
        <v>1948</v>
      </c>
      <c r="B98" s="469" t="s">
        <v>1654</v>
      </c>
      <c r="C98" s="364"/>
      <c r="D98" s="364"/>
      <c r="E98" s="364"/>
      <c r="F98" s="364"/>
      <c r="G98" s="364"/>
      <c r="H98" s="364"/>
      <c r="I98" s="364"/>
      <c r="J98" s="364"/>
      <c r="K98" s="364"/>
    </row>
    <row r="99" spans="1:20">
      <c r="B99" s="364"/>
      <c r="C99" s="364"/>
      <c r="D99" s="364"/>
      <c r="E99" s="364"/>
      <c r="F99" s="364"/>
      <c r="G99" s="364"/>
      <c r="H99" s="364"/>
      <c r="I99" s="364"/>
      <c r="J99" s="364"/>
      <c r="K99" s="364"/>
    </row>
    <row r="101" spans="1:20" s="264" customFormat="1">
      <c r="A101" s="364"/>
    </row>
    <row r="102" spans="1:20" s="264" customFormat="1">
      <c r="A102" s="364"/>
    </row>
    <row r="105" spans="1:20">
      <c r="T105" s="364"/>
    </row>
    <row r="106" spans="1:20">
      <c r="B106" s="264"/>
      <c r="T106" s="364"/>
    </row>
    <row r="107" spans="1:20">
      <c r="B107" s="264"/>
      <c r="T107" s="364"/>
    </row>
    <row r="108" spans="1:20">
      <c r="B108" s="154"/>
      <c r="T108" s="364"/>
    </row>
    <row r="117" spans="1:1">
      <c r="A117" s="154"/>
    </row>
    <row r="119" spans="1:1" s="364" customFormat="1"/>
    <row r="120" spans="1:1" s="364" customFormat="1"/>
    <row r="121" spans="1:1" s="364" customFormat="1"/>
    <row r="122" spans="1:1" s="364" customFormat="1">
      <c r="A122" s="154"/>
    </row>
    <row r="123" spans="1:1" s="364" customFormat="1"/>
    <row r="124" spans="1:1" s="364" customFormat="1"/>
    <row r="125" spans="1:1" s="364" customFormat="1"/>
  </sheetData>
  <hyperlinks>
    <hyperlink ref="A8:B8" location="S3.1!A1" display="Table S3.1"/>
    <hyperlink ref="A9:B9" location="S3.2!A1" display="Table S3.2"/>
    <hyperlink ref="A10:B10" location="S3.3!A1" display="Table S3.3"/>
    <hyperlink ref="A11:B11" location="S3.4!A1" display="Table S3.4"/>
    <hyperlink ref="A12:B12" location="S3.5!A1" display="Table S3.5"/>
    <hyperlink ref="A14:B14" location="S3.6!A1" display="Table S3.6"/>
    <hyperlink ref="A13:B13" location="S3.7!A1" display="Table S3.7"/>
    <hyperlink ref="A15:B15" location="S3.8!A1" display="Table S3.8"/>
    <hyperlink ref="A16:B16" location="S3.9!A1" display="Table S3.9"/>
    <hyperlink ref="A17:B17" location="S3.10!A1" display="Table S3.10"/>
    <hyperlink ref="A18:B18" location="S3.11!A1" display="Table S3.11"/>
    <hyperlink ref="A19:B19" location="S3.12!A1" display="Table S3.12"/>
    <hyperlink ref="A20:B20" location="S3.13!A1" display="Table S3.13"/>
    <hyperlink ref="A21:B21" location="S3.14!A1" display="Table S3.14"/>
    <hyperlink ref="A22:B22" location="S3.15!A1" display="Table S3.15"/>
    <hyperlink ref="A25:B25" location="S3.16!A1" display="Table S3.16"/>
    <hyperlink ref="A26:B26" location="S3.17!A1" display="Table S3.17"/>
    <hyperlink ref="A27:B27" location="S3.18!A1" display="Table S3.18"/>
    <hyperlink ref="A28:B28" location="S3.19!A1" display="Table S3.19"/>
    <hyperlink ref="A29:B29" location="S3.20!A1" display="Table S3.20"/>
    <hyperlink ref="A30:B30" location="S3.21!A1" display="Table S3.21"/>
    <hyperlink ref="A31:B31" location="S3.22!A1" display="Table S3.22"/>
    <hyperlink ref="A32:B32" location="S3.23!A1" display="Table S3.23"/>
    <hyperlink ref="A36:B36" location="S3.24!A1" display="Table S3.24"/>
    <hyperlink ref="A37:B37" location="S3.25!A1" display="Table S3.25"/>
    <hyperlink ref="A38:B38" location="S3.26!A1" display="Table S3.26"/>
    <hyperlink ref="A39:B39" location="S3.27!A1" display="Table S3.27"/>
    <hyperlink ref="A40:B40" location="S3.28!A1" display="Table S3.28"/>
    <hyperlink ref="A41:B41" location="S3.29!A1" display="Table S3.29"/>
    <hyperlink ref="A42:B42" location="S3.30!A1" display="Table S3.30"/>
    <hyperlink ref="A43:B43" location="S3.31!A1" display="Table S3.31"/>
    <hyperlink ref="A46:B46" location="S3.32!A1" display="Table S3.32"/>
    <hyperlink ref="A47:B47" location="S3.33!A1" display="Table S3.33"/>
    <hyperlink ref="A48:B48" location="S3.34!A1" display="Table S3.34"/>
    <hyperlink ref="A49:B49" location="S3.35!A1" display="Table S3.35"/>
    <hyperlink ref="A50:B50" location="S3.36!A1" display="Table S3.36"/>
    <hyperlink ref="A51:B51" location="S3.37!A1" display="Table S3.37"/>
    <hyperlink ref="A52:B52" location="S3.38!A1" display="Table S3.38"/>
    <hyperlink ref="A53:B53" location="S3.39!A1" display="Table S3.39"/>
    <hyperlink ref="A54:B54" location="S3.40!A1" display="Table S3.40"/>
    <hyperlink ref="A57:B57" location="S3.41!A1" display="Table S3.41"/>
    <hyperlink ref="A58:B58" location="S3.42!A1" display="Table S3.42"/>
    <hyperlink ref="A60:B60" location="S3.43!A1" display="Table S3.43"/>
    <hyperlink ref="A61:B61" location="S3.44!A1" display="Table S3.44"/>
    <hyperlink ref="A62:B62" location="S3.45!A1" display="Table S3.45"/>
    <hyperlink ref="A63:B63" location="S3.46!A1" display="Table S3.46"/>
    <hyperlink ref="A64:B64" location="S3.47!A1" display="Table S3.47"/>
    <hyperlink ref="A67:B67" location="S3.48!A1" display="Table S3.48"/>
    <hyperlink ref="A68:B68" location="S3.49!A1" display="Table S3.49"/>
    <hyperlink ref="A69:B69" location="S3.50!A1" display="Table S3.50"/>
    <hyperlink ref="A70:B70" location="S3.51!A1" display="Table S3.51"/>
    <hyperlink ref="A73:B73" location="S3.52!A1" display="Table S3.52"/>
    <hyperlink ref="A74:B74" location="S3.53!A1" display="Table S3.53"/>
    <hyperlink ref="A75:B75" location="S3.54!A1" display="Table S3.54"/>
    <hyperlink ref="A76:B76" location="S3.55!A1" display="Table S3.55"/>
    <hyperlink ref="A79:B79" location="S3.56!A1" display="Table S3.56"/>
    <hyperlink ref="A80:B80" location="S3.57!A1" display="Table S3.57"/>
    <hyperlink ref="A81:B81" location="S3.58!A1" display="Table S3.58"/>
    <hyperlink ref="A82:B82" location="S3.59!A1" display="Table S3.59"/>
    <hyperlink ref="A83:B83" location="S3.60!A1" display="Table S3.60"/>
    <hyperlink ref="A86:B86" location="S3.61!A1" display="Table S3.61"/>
    <hyperlink ref="A89:B89" location="S3.62!A1" display="Table S3.62"/>
    <hyperlink ref="A90:B90" location="S3.63!A1" display="Table S3.63"/>
    <hyperlink ref="A91:B91" location="S3.64!A1" display="Table S3.64"/>
    <hyperlink ref="A92:B92" location="S3.65!A1" display="Table S3.65"/>
    <hyperlink ref="A93:B93" location="S3.66!A1" display="Table S3.66"/>
    <hyperlink ref="A94:B94" location="S3.67!A1" display="Table S3.67"/>
    <hyperlink ref="A95:B95" location="S3.68!A1" display="Table S3.68"/>
    <hyperlink ref="A96:B96" location="S3.69!A1" display="Table S3.69"/>
    <hyperlink ref="A97:B97" location="S3.70!A1" display="Table S3.70"/>
    <hyperlink ref="A98:B98" location="S3.71!A1" display="Table S3.71"/>
    <hyperlink ref="A13" location="S3.6!A1" display="Table S3.6"/>
    <hyperlink ref="A14" location="S3.7!A1" display="Table S3.7"/>
    <hyperlink ref="A59" location="S3.43!A1" display="Table S3.43"/>
    <hyperlink ref="A60" location="S3.44!A1" display="Table S3.44"/>
    <hyperlink ref="A61" location="S3.45!A1" display="Table S3.45"/>
    <hyperlink ref="A62" location="S3.46!A1" display="Table S3.46"/>
    <hyperlink ref="A63" location="S3.47!A1" display="Table S3.47"/>
    <hyperlink ref="A98" location="S3.72!A1" display="Table S3.72"/>
    <hyperlink ref="A97" location="S3.71!A1" display="Table S3.71"/>
    <hyperlink ref="A96" location="S3.70!A1" display="Table S3.70"/>
    <hyperlink ref="A95" location="S3.69!A1" display="Table S3.69"/>
    <hyperlink ref="A94" location="S3.68!A1" display="Table S3.68"/>
    <hyperlink ref="A93" location="S3.67!A1" display="Table S3.67"/>
    <hyperlink ref="A92" location="S3.66!A1" display="Table S3.66"/>
    <hyperlink ref="A91" location="S3.65!A1" display="Table S3.65"/>
    <hyperlink ref="A90" location="S3.64!A1" display="Table S3.64"/>
    <hyperlink ref="A89" location="S3.63!A1" display="Table S3.63"/>
    <hyperlink ref="B89" location="S3.63!A1" display="Percentage of respondents by last drug injected, frequency of injecting and survey year"/>
    <hyperlink ref="B90" location="S3.64!A1" display="Drug first injected, IDRS participants"/>
    <hyperlink ref="B91" location="S3.65!A1" display="Injecting risk behaviours in the last month, national, 2000–2017"/>
    <hyperlink ref="B92" location="S3.66!A1" display="Percentage of injection-related issues in last month, by jurisdiction, 2017"/>
    <hyperlink ref="B93" location="S3.67!A1" display="HIV antibody prevalence by gender and survey year"/>
    <hyperlink ref="B94" location="S3.68!A1" display="HCV antibody prevalence by gender and survey year"/>
    <hyperlink ref="B95" location="S3.69!A1" display="Support for measures relating to injecting drug use, people aged 14 and over, by injecting drug use status, 2007 to 2016 (per cent)"/>
    <hyperlink ref="B96" location="S3.70!A1" display="Support for measures relating to injecting drug use, people aged 14 and over, by sex, 2007 to 2016 (per cent)"/>
    <hyperlink ref="B97" location="S3.71!A1" display="Main source of needles and syringes in the preceding six months among those who commented, by jurisdiction, 2017"/>
    <hyperlink ref="B98" location="S3.72!A1" display="Usual source of needles and syringes, recent users aged 14 and over, 2010 to 2016 (per cent)"/>
    <hyperlink ref="A86" location="S3.62!A1" display="Table S3.62"/>
    <hyperlink ref="B86" location="S3.62!A1" display="Drug use by sexuality, people aged 14 and over, 2010 to 2016 (per cent)"/>
    <hyperlink ref="A83" location="S3.61!A1" display="Table S3.61"/>
    <hyperlink ref="B83" location="S3.61!A1" display="Recent drug use by data collection: 2016 NDSHS, 2015 NPHDC, 2015–16 DUMA"/>
    <hyperlink ref="B82" location="S3.60!A1" display="Prison entrants, illicit drug use in previous 12 months, states and territories, 2015"/>
    <hyperlink ref="A82" location="S3.60!A1" display="Table S3.60"/>
    <hyperlink ref="A81" location="S3.59!A1" display="Table S3.59"/>
    <hyperlink ref="A80" location="S3.58!A1" display="Table S3.58"/>
    <hyperlink ref="A79" location="S3.57!A1" display="Table S3.57"/>
    <hyperlink ref="B79" location="S3.57!A1" display="Defendants proven guilty, Principal offence by principal sentence and court level, 2016–17"/>
    <hyperlink ref="B80" location="S3.58!A1" display="Prison entrants, smoking status, states and territories, 2015"/>
    <hyperlink ref="B81" location="S3.59!A1" display="Prison entrants, risk of alcohol-related harm in the previous 12 months, states and territories, 2015"/>
    <hyperlink ref="A76" location="S3.56!A1" display="Table S3.56"/>
    <hyperlink ref="A75" location="S3.55!A1" display="Table S3.55"/>
    <hyperlink ref="A74" location="S3.54!A1" display="Table S3.54"/>
    <hyperlink ref="A73" location="S3.53!A1" display="Table S3.53"/>
    <hyperlink ref="B73" location="S3.53!A1" display="Drug use by main language spoken at home, people aged 14 and over, 2010 to 2016 (per cent)"/>
    <hyperlink ref="B74" location="S3.54!A1" display="Drug use by main language spoken at home, people aged 14 and over,  2016 (Age standardised per cent)"/>
    <hyperlink ref="B75" location="S3.55!A1" display="Closed episodes by client type and country of birth, 2016–17"/>
    <hyperlink ref="B76" location="S3.56!A1" display="Closed episodes by client type and preferred language, 2016–17"/>
    <hyperlink ref="A70" location="S3.52!A1" display="Table S3.52"/>
    <hyperlink ref="A69" location="S3.51!A1" display="Table S3.51"/>
    <hyperlink ref="A68" location="S3.50!A1" display="Table S3.50"/>
    <hyperlink ref="A67" location="S3.49!A1" display="Table S3.49"/>
    <hyperlink ref="B67" location="S3.49!A1" display="Closed episodes provided for own drug use, by principal drug of concern and age group, 2007–08 to 2016–17"/>
    <hyperlink ref="B68" location="S3.50!A1" display="Closed episodes, by client type, referral source and age group, 2016–17"/>
    <hyperlink ref="B69" location="S3.51!A1" display="Closed episodes, by main treatment type, age group and client type, 2016–17"/>
    <hyperlink ref="B70" location="S3.52!A1" display="Closed episodes by client type, sex and age group, 2016–17"/>
    <hyperlink ref="A64" location="S3.48!A1" display="Table S3.48"/>
    <hyperlink ref="B59" location="S3.43!A1" display="Age distribution of recent illict drug users, people aged 12 years and older, 2001 to 2016 (per cent)"/>
    <hyperlink ref="B60" location="S3.44!A1" display="Recent illicit use of any drug, people aged 14 and over, by age and state/territory, 2010 to 2016 (per cent)"/>
    <hyperlink ref="B61" location="S3.45!A1" display="Recent use of cannabis, people aged 14 and over, by age and sex, 2001 to 2016 (per cent)"/>
    <hyperlink ref="B62" location="S3.46!A1" display="Recent use of pharmaceuticals for non-medical purposes, people aged 14 and over, by age and sex, 2001 to 2016 (per cent)"/>
    <hyperlink ref="B63" location="S3.47!A1" display="Recent use of meth/amphetamines, people aged 14 and over, by age and sex, 2001 to 2016 (per cent)"/>
    <hyperlink ref="B64" location="S3.48!A1" display="Average age of initiation of lifetime drug use, people aged 14 and over, 1995 to 2016 (year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5"/>
  <cols>
    <col min="1" max="1" width="35.140625" style="364" bestFit="1" customWidth="1"/>
    <col min="2" max="16384" width="9.140625" style="364"/>
  </cols>
  <sheetData>
    <row r="1" spans="1:10" ht="15.75">
      <c r="A1" s="661" t="s">
        <v>1610</v>
      </c>
      <c r="B1" s="661"/>
      <c r="C1" s="661"/>
      <c r="D1" s="661"/>
      <c r="E1" s="661"/>
      <c r="F1" s="661"/>
      <c r="G1" s="661"/>
      <c r="H1" s="661"/>
      <c r="I1" s="661"/>
      <c r="J1" s="661"/>
    </row>
    <row r="2" spans="1:10" ht="0.75" customHeight="1">
      <c r="A2" s="378"/>
      <c r="B2" s="378"/>
      <c r="C2" s="378"/>
      <c r="D2" s="378"/>
      <c r="E2" s="378"/>
      <c r="F2" s="378"/>
      <c r="G2" s="378"/>
      <c r="H2" s="378"/>
      <c r="I2" s="378"/>
      <c r="J2" s="378"/>
    </row>
    <row r="3" spans="1:10">
      <c r="A3" s="379" t="s">
        <v>111</v>
      </c>
      <c r="B3" s="662" t="s">
        <v>1432</v>
      </c>
      <c r="C3" s="662"/>
      <c r="D3" s="662"/>
      <c r="E3" s="662" t="s">
        <v>1433</v>
      </c>
      <c r="F3" s="662"/>
      <c r="G3" s="662"/>
      <c r="H3" s="662" t="s">
        <v>1434</v>
      </c>
      <c r="I3" s="662"/>
      <c r="J3" s="662"/>
    </row>
    <row r="4" spans="1:10">
      <c r="A4" s="172" t="s">
        <v>497</v>
      </c>
      <c r="B4" s="383">
        <v>2010</v>
      </c>
      <c r="C4" s="383">
        <v>2013</v>
      </c>
      <c r="D4" s="383">
        <v>2016</v>
      </c>
      <c r="E4" s="383">
        <v>2010</v>
      </c>
      <c r="F4" s="383">
        <v>2013</v>
      </c>
      <c r="G4" s="383">
        <v>2016</v>
      </c>
      <c r="H4" s="383">
        <v>2010</v>
      </c>
      <c r="I4" s="383">
        <v>2013</v>
      </c>
      <c r="J4" s="383">
        <v>2016</v>
      </c>
    </row>
    <row r="5" spans="1:10">
      <c r="A5" s="158" t="s">
        <v>495</v>
      </c>
      <c r="B5" s="157">
        <v>2.7</v>
      </c>
      <c r="C5" s="157">
        <v>3.6</v>
      </c>
      <c r="D5" s="157">
        <v>3.7</v>
      </c>
      <c r="E5" s="157">
        <v>27.1</v>
      </c>
      <c r="F5" s="157">
        <v>26.6</v>
      </c>
      <c r="G5" s="157">
        <v>23.9</v>
      </c>
      <c r="H5" s="157">
        <v>6.5</v>
      </c>
      <c r="I5" s="157">
        <v>8</v>
      </c>
      <c r="J5" s="157">
        <v>7.4</v>
      </c>
    </row>
    <row r="6" spans="1:10">
      <c r="A6" s="158" t="s">
        <v>493</v>
      </c>
      <c r="B6" s="157">
        <v>12.2</v>
      </c>
      <c r="C6" s="157">
        <v>9.9</v>
      </c>
      <c r="D6" s="157">
        <v>8.3000000000000007</v>
      </c>
      <c r="E6" s="157">
        <v>18.399999999999999</v>
      </c>
      <c r="F6" s="157">
        <v>17.399999999999999</v>
      </c>
      <c r="G6" s="157">
        <v>15.9</v>
      </c>
      <c r="H6" s="157">
        <v>13.2</v>
      </c>
      <c r="I6" s="157">
        <v>11.3</v>
      </c>
      <c r="J6" s="157">
        <v>9.6999999999999993</v>
      </c>
    </row>
    <row r="7" spans="1:10">
      <c r="A7" s="158" t="s">
        <v>491</v>
      </c>
      <c r="B7" s="157">
        <v>21.2</v>
      </c>
      <c r="C7" s="157">
        <v>22.6</v>
      </c>
      <c r="D7" s="157" t="s">
        <v>1435</v>
      </c>
      <c r="E7" s="157">
        <v>9.8000000000000007</v>
      </c>
      <c r="F7" s="157">
        <v>12.8</v>
      </c>
      <c r="G7" s="157">
        <v>14.9</v>
      </c>
      <c r="H7" s="157">
        <v>19.399999999999999</v>
      </c>
      <c r="I7" s="157">
        <v>20.8</v>
      </c>
      <c r="J7" s="157">
        <v>18.7</v>
      </c>
    </row>
    <row r="8" spans="1:10">
      <c r="A8" s="158" t="s">
        <v>490</v>
      </c>
      <c r="B8" s="157">
        <v>33</v>
      </c>
      <c r="C8" s="157">
        <v>32.700000000000003</v>
      </c>
      <c r="D8" s="157" t="s">
        <v>1436</v>
      </c>
      <c r="E8" s="157">
        <v>19.399999999999999</v>
      </c>
      <c r="F8" s="157">
        <v>16.899999999999999</v>
      </c>
      <c r="G8" s="157">
        <v>19.7</v>
      </c>
      <c r="H8" s="157">
        <v>30.9</v>
      </c>
      <c r="I8" s="157">
        <v>29.7</v>
      </c>
      <c r="J8" s="157" t="s">
        <v>1138</v>
      </c>
    </row>
    <row r="9" spans="1:10">
      <c r="A9" s="158" t="s">
        <v>489</v>
      </c>
      <c r="B9" s="157">
        <v>30.9</v>
      </c>
      <c r="C9" s="157">
        <v>31.2</v>
      </c>
      <c r="D9" s="157">
        <v>32.6</v>
      </c>
      <c r="E9" s="157">
        <v>25.3</v>
      </c>
      <c r="F9" s="157">
        <v>26.2</v>
      </c>
      <c r="G9" s="157">
        <v>25.6</v>
      </c>
      <c r="H9" s="157">
        <v>30</v>
      </c>
      <c r="I9" s="157">
        <v>30.3</v>
      </c>
      <c r="J9" s="157">
        <v>31.4</v>
      </c>
    </row>
    <row r="10" spans="1:10" ht="1.5" customHeight="1">
      <c r="A10" s="378"/>
      <c r="B10" s="378"/>
      <c r="C10" s="378"/>
      <c r="D10" s="378"/>
      <c r="E10" s="378"/>
      <c r="F10" s="378"/>
      <c r="G10" s="378"/>
      <c r="H10" s="378"/>
      <c r="I10" s="378"/>
      <c r="J10" s="378"/>
    </row>
    <row r="11" spans="1:10">
      <c r="A11" s="660" t="s">
        <v>44</v>
      </c>
      <c r="B11" s="660"/>
      <c r="C11" s="660"/>
      <c r="D11" s="660"/>
      <c r="E11" s="660"/>
      <c r="F11" s="660"/>
      <c r="G11" s="660"/>
      <c r="H11" s="660"/>
      <c r="I11" s="660"/>
      <c r="J11" s="660"/>
    </row>
    <row r="12" spans="1:10">
      <c r="A12" s="664" t="s">
        <v>448</v>
      </c>
      <c r="B12" s="664"/>
      <c r="C12" s="664"/>
      <c r="D12" s="664"/>
      <c r="E12" s="664"/>
      <c r="F12" s="664"/>
      <c r="G12" s="664"/>
      <c r="H12" s="664"/>
      <c r="I12" s="664"/>
      <c r="J12" s="664"/>
    </row>
    <row r="13" spans="1:10">
      <c r="A13" s="664" t="s">
        <v>447</v>
      </c>
      <c r="B13" s="664"/>
      <c r="C13" s="664"/>
      <c r="D13" s="664"/>
      <c r="E13" s="664"/>
      <c r="F13" s="664"/>
      <c r="G13" s="664"/>
      <c r="H13" s="664"/>
      <c r="I13" s="664"/>
      <c r="J13" s="664"/>
    </row>
    <row r="14" spans="1:10">
      <c r="A14" s="665" t="s">
        <v>443</v>
      </c>
      <c r="B14" s="665"/>
      <c r="C14" s="665"/>
      <c r="D14" s="665"/>
      <c r="E14" s="665"/>
      <c r="F14" s="665"/>
      <c r="G14" s="665"/>
      <c r="H14" s="665"/>
      <c r="I14" s="665"/>
      <c r="J14" s="665"/>
    </row>
  </sheetData>
  <mergeCells count="8">
    <mergeCell ref="A13:J13"/>
    <mergeCell ref="A14:J14"/>
    <mergeCell ref="A1:J1"/>
    <mergeCell ref="B3:D3"/>
    <mergeCell ref="E3:G3"/>
    <mergeCell ref="H3:J3"/>
    <mergeCell ref="A11:J11"/>
    <mergeCell ref="A12:J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cols>
    <col min="1" max="1" width="36.7109375" style="1" customWidth="1"/>
    <col min="2" max="16384" width="9.140625" style="1"/>
  </cols>
  <sheetData>
    <row r="1" spans="1:10" ht="15.75">
      <c r="A1" s="667" t="s">
        <v>1611</v>
      </c>
      <c r="B1" s="667"/>
      <c r="C1" s="667"/>
      <c r="D1" s="667"/>
      <c r="E1" s="667"/>
      <c r="F1" s="667"/>
      <c r="G1" s="667"/>
      <c r="H1" s="667"/>
      <c r="I1" s="667"/>
      <c r="J1" s="667"/>
    </row>
    <row r="2" spans="1:10">
      <c r="A2" s="172" t="s">
        <v>497</v>
      </c>
      <c r="B2" s="160" t="s">
        <v>361</v>
      </c>
      <c r="C2" s="160" t="s">
        <v>458</v>
      </c>
      <c r="D2" s="160" t="s">
        <v>456</v>
      </c>
      <c r="E2" s="160" t="s">
        <v>455</v>
      </c>
      <c r="F2" s="383" t="s">
        <v>454</v>
      </c>
      <c r="G2" s="383" t="s">
        <v>496</v>
      </c>
      <c r="H2" s="383" t="s">
        <v>452</v>
      </c>
      <c r="I2" s="160" t="s">
        <v>449</v>
      </c>
      <c r="J2" s="160" t="s">
        <v>486</v>
      </c>
    </row>
    <row r="3" spans="1:10">
      <c r="A3" s="158" t="s">
        <v>495</v>
      </c>
      <c r="B3" s="157">
        <v>7.5</v>
      </c>
      <c r="C3" s="157" t="s">
        <v>494</v>
      </c>
      <c r="D3" s="157">
        <v>8.4</v>
      </c>
      <c r="E3" s="157">
        <v>5.4</v>
      </c>
      <c r="F3" s="157">
        <v>7.2</v>
      </c>
      <c r="G3" s="157">
        <v>8.6999999999999993</v>
      </c>
      <c r="H3" s="157">
        <v>13.3</v>
      </c>
      <c r="I3" s="157">
        <v>7.4</v>
      </c>
      <c r="J3" s="157">
        <v>7.4</v>
      </c>
    </row>
    <row r="4" spans="1:10">
      <c r="A4" s="158" t="s">
        <v>493</v>
      </c>
      <c r="B4" s="157">
        <v>8.1</v>
      </c>
      <c r="C4" s="157">
        <v>10.6</v>
      </c>
      <c r="D4" s="157">
        <v>12.5</v>
      </c>
      <c r="E4" s="157">
        <v>8.8000000000000007</v>
      </c>
      <c r="F4" s="157">
        <v>10.3</v>
      </c>
      <c r="G4" s="157">
        <v>7.1</v>
      </c>
      <c r="H4" s="157" t="s">
        <v>492</v>
      </c>
      <c r="I4" s="157">
        <v>9.6999999999999993</v>
      </c>
      <c r="J4" s="157">
        <v>9.6999999999999993</v>
      </c>
    </row>
    <row r="5" spans="1:10">
      <c r="A5" s="158" t="s">
        <v>491</v>
      </c>
      <c r="B5" s="157">
        <v>16.399999999999999</v>
      </c>
      <c r="C5" s="157">
        <v>19.899999999999999</v>
      </c>
      <c r="D5" s="157">
        <v>20.7</v>
      </c>
      <c r="E5" s="157">
        <v>18.3</v>
      </c>
      <c r="F5" s="157">
        <v>18.600000000000001</v>
      </c>
      <c r="G5" s="157">
        <v>18.899999999999999</v>
      </c>
      <c r="H5" s="157">
        <v>14.4</v>
      </c>
      <c r="I5" s="157">
        <v>18.7</v>
      </c>
      <c r="J5" s="157">
        <v>18.7</v>
      </c>
    </row>
    <row r="6" spans="1:10">
      <c r="A6" s="158" t="s">
        <v>490</v>
      </c>
      <c r="B6" s="157">
        <v>37.1</v>
      </c>
      <c r="C6" s="157">
        <v>37.4</v>
      </c>
      <c r="D6" s="157">
        <v>32.6</v>
      </c>
      <c r="E6" s="157">
        <v>35.5</v>
      </c>
      <c r="F6" s="157">
        <v>30.8</v>
      </c>
      <c r="G6" s="157">
        <v>27.5</v>
      </c>
      <c r="H6" s="157">
        <v>17.2</v>
      </c>
      <c r="I6" s="157">
        <v>32.9</v>
      </c>
      <c r="J6" s="157">
        <v>32.9</v>
      </c>
    </row>
    <row r="7" spans="1:10">
      <c r="A7" s="158" t="s">
        <v>489</v>
      </c>
      <c r="B7" s="157">
        <v>31</v>
      </c>
      <c r="C7" s="157">
        <v>26.4</v>
      </c>
      <c r="D7" s="157">
        <v>25.7</v>
      </c>
      <c r="E7" s="157">
        <v>32</v>
      </c>
      <c r="F7" s="157">
        <v>33.200000000000003</v>
      </c>
      <c r="G7" s="157">
        <v>37.9</v>
      </c>
      <c r="H7" s="157">
        <v>49.3</v>
      </c>
      <c r="I7" s="157">
        <v>31.4</v>
      </c>
      <c r="J7" s="157">
        <v>31.4</v>
      </c>
    </row>
    <row r="8" spans="1:10" hidden="1">
      <c r="A8" s="156"/>
      <c r="B8" s="156"/>
      <c r="C8" s="156"/>
      <c r="D8" s="156"/>
      <c r="E8" s="156"/>
      <c r="F8" s="378"/>
      <c r="G8" s="378"/>
      <c r="H8" s="378"/>
      <c r="I8" s="156"/>
      <c r="J8" s="156"/>
    </row>
    <row r="9" spans="1:10">
      <c r="A9" s="660" t="s">
        <v>46</v>
      </c>
      <c r="B9" s="660"/>
      <c r="C9" s="660"/>
      <c r="D9" s="660"/>
      <c r="E9" s="660"/>
      <c r="F9" s="660"/>
      <c r="G9" s="660"/>
      <c r="H9" s="660"/>
      <c r="I9" s="660"/>
      <c r="J9" s="660"/>
    </row>
    <row r="10" spans="1:10">
      <c r="A10" s="664" t="s">
        <v>488</v>
      </c>
      <c r="B10" s="664"/>
      <c r="C10" s="664"/>
      <c r="D10" s="664"/>
      <c r="E10" s="664"/>
      <c r="F10" s="664"/>
      <c r="G10" s="664"/>
      <c r="H10" s="664"/>
      <c r="I10" s="664"/>
      <c r="J10" s="664"/>
    </row>
    <row r="11" spans="1:10">
      <c r="A11" s="665" t="s">
        <v>443</v>
      </c>
      <c r="B11" s="665"/>
      <c r="C11" s="665"/>
      <c r="D11" s="665"/>
      <c r="E11" s="665"/>
      <c r="F11" s="665"/>
      <c r="G11" s="665"/>
      <c r="H11" s="665"/>
      <c r="I11" s="665"/>
      <c r="J11" s="665"/>
    </row>
  </sheetData>
  <mergeCells count="4">
    <mergeCell ref="A10:J10"/>
    <mergeCell ref="A1:J1"/>
    <mergeCell ref="A9:J9"/>
    <mergeCell ref="A11:J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defaultRowHeight="15"/>
  <cols>
    <col min="1" max="1" width="36.42578125" style="364" bestFit="1" customWidth="1"/>
    <col min="2" max="16384" width="9.140625" style="364"/>
  </cols>
  <sheetData>
    <row r="1" spans="1:10" ht="15.75">
      <c r="A1" s="668" t="s">
        <v>1612</v>
      </c>
      <c r="B1" s="668"/>
      <c r="C1" s="668"/>
      <c r="D1" s="668"/>
      <c r="E1" s="668"/>
      <c r="F1" s="668"/>
      <c r="G1" s="668"/>
      <c r="H1" s="668"/>
      <c r="I1" s="668"/>
      <c r="J1" s="668"/>
    </row>
    <row r="2" spans="1:10">
      <c r="A2" s="172" t="s">
        <v>1437</v>
      </c>
      <c r="B2" s="383" t="s">
        <v>361</v>
      </c>
      <c r="C2" s="383" t="s">
        <v>458</v>
      </c>
      <c r="D2" s="383" t="s">
        <v>456</v>
      </c>
      <c r="E2" s="383" t="s">
        <v>455</v>
      </c>
      <c r="F2" s="383" t="s">
        <v>454</v>
      </c>
      <c r="G2" s="383" t="s">
        <v>496</v>
      </c>
      <c r="H2" s="383" t="s">
        <v>452</v>
      </c>
      <c r="I2" s="383" t="s">
        <v>449</v>
      </c>
      <c r="J2" s="383" t="s">
        <v>486</v>
      </c>
    </row>
    <row r="3" spans="1:10">
      <c r="A3" s="158" t="s">
        <v>1438</v>
      </c>
      <c r="B3" s="157">
        <v>46.1</v>
      </c>
      <c r="C3" s="157">
        <v>65.8</v>
      </c>
      <c r="D3" s="157">
        <v>65.5</v>
      </c>
      <c r="E3" s="157">
        <v>51.9</v>
      </c>
      <c r="F3" s="157">
        <v>65.900000000000006</v>
      </c>
      <c r="G3" s="157">
        <v>56.1</v>
      </c>
      <c r="H3" s="157">
        <v>69.2</v>
      </c>
      <c r="I3" s="157">
        <v>59.2</v>
      </c>
      <c r="J3" s="157">
        <v>59.3</v>
      </c>
    </row>
    <row r="4" spans="1:10">
      <c r="A4" s="158" t="s">
        <v>1439</v>
      </c>
      <c r="B4" s="157">
        <v>62.2</v>
      </c>
      <c r="C4" s="157">
        <v>41.7</v>
      </c>
      <c r="D4" s="157">
        <v>45.2</v>
      </c>
      <c r="E4" s="157">
        <v>37.9</v>
      </c>
      <c r="F4" s="157">
        <v>29.6</v>
      </c>
      <c r="G4" s="157">
        <v>34.9</v>
      </c>
      <c r="H4" s="157">
        <v>24.4</v>
      </c>
      <c r="I4" s="157">
        <v>40.299999999999997</v>
      </c>
      <c r="J4" s="157">
        <v>39.9</v>
      </c>
    </row>
    <row r="5" spans="1:10">
      <c r="A5" s="158" t="s">
        <v>1440</v>
      </c>
      <c r="B5" s="157" t="s">
        <v>1441</v>
      </c>
      <c r="C5" s="157" t="s">
        <v>1269</v>
      </c>
      <c r="D5" s="157">
        <v>19.2</v>
      </c>
      <c r="E5" s="157">
        <v>24.8</v>
      </c>
      <c r="F5" s="157">
        <v>25</v>
      </c>
      <c r="G5" s="157">
        <v>24.2</v>
      </c>
      <c r="H5" s="157" t="s">
        <v>1442</v>
      </c>
      <c r="I5" s="157">
        <v>20.9</v>
      </c>
      <c r="J5" s="157">
        <v>20.9</v>
      </c>
    </row>
    <row r="6" spans="1:10">
      <c r="A6" s="158" t="s">
        <v>1443</v>
      </c>
      <c r="B6" s="157" t="s">
        <v>500</v>
      </c>
      <c r="C6" s="157" t="s">
        <v>1444</v>
      </c>
      <c r="D6" s="157" t="s">
        <v>59</v>
      </c>
      <c r="E6" s="157" t="s">
        <v>576</v>
      </c>
      <c r="F6" s="157" t="s">
        <v>544</v>
      </c>
      <c r="G6" s="157" t="s">
        <v>1445</v>
      </c>
      <c r="H6" s="157" t="s">
        <v>1064</v>
      </c>
      <c r="I6" s="157">
        <v>3.9</v>
      </c>
      <c r="J6" s="157">
        <v>4</v>
      </c>
    </row>
    <row r="7" spans="1:10">
      <c r="A7" s="158" t="s">
        <v>1446</v>
      </c>
      <c r="B7" s="157" t="s">
        <v>1152</v>
      </c>
      <c r="C7" s="157" t="s">
        <v>517</v>
      </c>
      <c r="D7" s="157" t="s">
        <v>583</v>
      </c>
      <c r="E7" s="157" t="s">
        <v>1113</v>
      </c>
      <c r="F7" s="157" t="s">
        <v>505</v>
      </c>
      <c r="G7" s="157" t="s">
        <v>55</v>
      </c>
      <c r="H7" s="157" t="s">
        <v>572</v>
      </c>
      <c r="I7" s="157">
        <v>2.8</v>
      </c>
      <c r="J7" s="157">
        <v>2.7</v>
      </c>
    </row>
    <row r="8" spans="1:10">
      <c r="A8" s="158" t="s">
        <v>1447</v>
      </c>
      <c r="B8" s="157" t="s">
        <v>1265</v>
      </c>
      <c r="C8" s="157" t="s">
        <v>1448</v>
      </c>
      <c r="D8" s="157">
        <v>13.5</v>
      </c>
      <c r="E8" s="157">
        <v>20.399999999999999</v>
      </c>
      <c r="F8" s="157">
        <v>20.399999999999999</v>
      </c>
      <c r="G8" s="157">
        <v>22.8</v>
      </c>
      <c r="H8" s="157" t="s">
        <v>1449</v>
      </c>
      <c r="I8" s="157">
        <v>17.399999999999999</v>
      </c>
      <c r="J8" s="157">
        <v>17.399999999999999</v>
      </c>
    </row>
    <row r="9" spans="1:10">
      <c r="A9" s="158" t="s">
        <v>1450</v>
      </c>
      <c r="B9" s="157" t="s">
        <v>1451</v>
      </c>
      <c r="C9" s="157" t="s">
        <v>1452</v>
      </c>
      <c r="D9" s="157" t="s">
        <v>517</v>
      </c>
      <c r="E9" s="157" t="s">
        <v>125</v>
      </c>
      <c r="F9" s="157" t="s">
        <v>504</v>
      </c>
      <c r="G9" s="157" t="s">
        <v>57</v>
      </c>
      <c r="H9" s="157" t="s">
        <v>500</v>
      </c>
      <c r="I9" s="157">
        <v>2.4</v>
      </c>
      <c r="J9" s="157">
        <v>2.4</v>
      </c>
    </row>
    <row r="10" spans="1:10">
      <c r="A10" s="158" t="s">
        <v>139</v>
      </c>
      <c r="B10" s="157" t="s">
        <v>1453</v>
      </c>
      <c r="C10" s="157" t="s">
        <v>1454</v>
      </c>
      <c r="D10" s="157" t="s">
        <v>748</v>
      </c>
      <c r="E10" s="157" t="s">
        <v>1075</v>
      </c>
      <c r="F10" s="157" t="s">
        <v>1193</v>
      </c>
      <c r="G10" s="157" t="s">
        <v>576</v>
      </c>
      <c r="H10" s="157" t="s">
        <v>1455</v>
      </c>
      <c r="I10" s="157">
        <v>8.5</v>
      </c>
      <c r="J10" s="157">
        <v>8.6</v>
      </c>
    </row>
    <row r="11" spans="1:10">
      <c r="A11" s="158" t="s">
        <v>1456</v>
      </c>
      <c r="B11" s="157" t="s">
        <v>500</v>
      </c>
      <c r="C11" s="157" t="s">
        <v>500</v>
      </c>
      <c r="D11" s="157" t="s">
        <v>500</v>
      </c>
      <c r="E11" s="157" t="s">
        <v>500</v>
      </c>
      <c r="F11" s="157" t="s">
        <v>500</v>
      </c>
      <c r="G11" s="157" t="s">
        <v>500</v>
      </c>
      <c r="H11" s="157" t="s">
        <v>500</v>
      </c>
      <c r="I11" s="157" t="s">
        <v>507</v>
      </c>
      <c r="J11" s="157" t="s">
        <v>507</v>
      </c>
    </row>
    <row r="12" spans="1:10" ht="2.25" customHeight="1">
      <c r="A12" s="378"/>
      <c r="B12" s="378"/>
      <c r="C12" s="378"/>
      <c r="D12" s="378"/>
      <c r="E12" s="378"/>
      <c r="F12" s="378"/>
      <c r="G12" s="378"/>
      <c r="H12" s="378"/>
      <c r="I12" s="378"/>
      <c r="J12" s="378"/>
    </row>
    <row r="13" spans="1:10">
      <c r="A13" s="660" t="s">
        <v>46</v>
      </c>
      <c r="B13" s="660"/>
      <c r="C13" s="660"/>
      <c r="D13" s="660"/>
      <c r="E13" s="660"/>
      <c r="F13" s="660"/>
      <c r="G13" s="660"/>
      <c r="H13" s="660"/>
      <c r="I13" s="660"/>
      <c r="J13" s="660"/>
    </row>
    <row r="14" spans="1:10">
      <c r="A14" s="664" t="s">
        <v>45</v>
      </c>
      <c r="B14" s="664"/>
      <c r="C14" s="664"/>
      <c r="D14" s="664"/>
      <c r="E14" s="664"/>
      <c r="F14" s="664"/>
      <c r="G14" s="664"/>
      <c r="H14" s="664"/>
      <c r="I14" s="664"/>
      <c r="J14" s="664"/>
    </row>
    <row r="15" spans="1:10">
      <c r="A15" s="664" t="s">
        <v>499</v>
      </c>
      <c r="B15" s="664"/>
      <c r="C15" s="664"/>
      <c r="D15" s="664"/>
      <c r="E15" s="664"/>
      <c r="F15" s="664"/>
      <c r="G15" s="664"/>
      <c r="H15" s="664"/>
      <c r="I15" s="664"/>
      <c r="J15" s="664"/>
    </row>
    <row r="16" spans="1:10">
      <c r="A16" s="664" t="s">
        <v>488</v>
      </c>
      <c r="B16" s="664"/>
      <c r="C16" s="664"/>
      <c r="D16" s="664"/>
      <c r="E16" s="664"/>
      <c r="F16" s="664"/>
      <c r="G16" s="664"/>
      <c r="H16" s="664"/>
      <c r="I16" s="664"/>
      <c r="J16" s="664"/>
    </row>
    <row r="17" spans="1:10">
      <c r="A17" s="665" t="s">
        <v>1457</v>
      </c>
      <c r="B17" s="665"/>
      <c r="C17" s="665"/>
      <c r="D17" s="665"/>
      <c r="E17" s="665"/>
      <c r="F17" s="665"/>
      <c r="G17" s="665"/>
      <c r="H17" s="665"/>
      <c r="I17" s="665"/>
      <c r="J17" s="665"/>
    </row>
    <row r="18" spans="1:10">
      <c r="A18" s="665" t="s">
        <v>443</v>
      </c>
      <c r="B18" s="665"/>
      <c r="C18" s="665"/>
      <c r="D18" s="665"/>
      <c r="E18" s="665"/>
      <c r="F18" s="665"/>
      <c r="G18" s="665"/>
      <c r="H18" s="665"/>
      <c r="I18" s="665"/>
      <c r="J18" s="665"/>
    </row>
  </sheetData>
  <mergeCells count="7">
    <mergeCell ref="A18:J18"/>
    <mergeCell ref="A1:J1"/>
    <mergeCell ref="A13:J13"/>
    <mergeCell ref="A14:J14"/>
    <mergeCell ref="A15:J15"/>
    <mergeCell ref="A16:J16"/>
    <mergeCell ref="A17:J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sqref="A1:AB1"/>
    </sheetView>
  </sheetViews>
  <sheetFormatPr defaultRowHeight="15"/>
  <cols>
    <col min="1" max="1" width="21.140625" style="264" customWidth="1"/>
    <col min="2" max="16384" width="9.140625" style="264"/>
  </cols>
  <sheetData>
    <row r="1" spans="1:28" ht="15.75">
      <c r="A1" s="661" t="s">
        <v>1613</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row>
    <row r="2" spans="1:28" ht="0.7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row>
    <row r="3" spans="1:28" s="328" customFormat="1">
      <c r="A3" s="266" t="s">
        <v>111</v>
      </c>
      <c r="B3" s="669" t="s">
        <v>391</v>
      </c>
      <c r="C3" s="669"/>
      <c r="D3" s="669"/>
      <c r="E3" s="669" t="s">
        <v>994</v>
      </c>
      <c r="F3" s="669"/>
      <c r="G3" s="669"/>
      <c r="H3" s="669" t="s">
        <v>389</v>
      </c>
      <c r="I3" s="669"/>
      <c r="J3" s="669"/>
      <c r="K3" s="669" t="s">
        <v>388</v>
      </c>
      <c r="L3" s="669"/>
      <c r="M3" s="669"/>
      <c r="N3" s="669" t="s">
        <v>387</v>
      </c>
      <c r="O3" s="669"/>
      <c r="P3" s="669"/>
      <c r="Q3" s="669" t="s">
        <v>386</v>
      </c>
      <c r="R3" s="669"/>
      <c r="S3" s="669"/>
      <c r="T3" s="669" t="s">
        <v>1055</v>
      </c>
      <c r="U3" s="669"/>
      <c r="V3" s="669"/>
      <c r="W3" s="669" t="s">
        <v>384</v>
      </c>
      <c r="X3" s="669"/>
      <c r="Y3" s="669"/>
      <c r="Z3" s="669" t="s">
        <v>109</v>
      </c>
      <c r="AA3" s="669"/>
      <c r="AB3" s="669"/>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6.5</v>
      </c>
      <c r="C5" s="157">
        <v>5.9</v>
      </c>
      <c r="D5" s="157" t="s">
        <v>523</v>
      </c>
      <c r="E5" s="157">
        <v>7.9</v>
      </c>
      <c r="F5" s="157">
        <v>7</v>
      </c>
      <c r="G5" s="157" t="s">
        <v>1056</v>
      </c>
      <c r="H5" s="157">
        <v>7.3</v>
      </c>
      <c r="I5" s="157">
        <v>8</v>
      </c>
      <c r="J5" s="157" t="s">
        <v>520</v>
      </c>
      <c r="K5" s="157" t="s">
        <v>1057</v>
      </c>
      <c r="L5" s="157" t="s">
        <v>574</v>
      </c>
      <c r="M5" s="157" t="s">
        <v>1058</v>
      </c>
      <c r="N5" s="157" t="s">
        <v>1059</v>
      </c>
      <c r="O5" s="157" t="s">
        <v>1060</v>
      </c>
      <c r="P5" s="157" t="s">
        <v>1061</v>
      </c>
      <c r="Q5" s="157" t="s">
        <v>1062</v>
      </c>
      <c r="R5" s="157" t="s">
        <v>1063</v>
      </c>
      <c r="S5" s="157" t="s">
        <v>1064</v>
      </c>
      <c r="T5" s="157" t="s">
        <v>1065</v>
      </c>
      <c r="U5" s="157" t="s">
        <v>1066</v>
      </c>
      <c r="V5" s="157" t="s">
        <v>67</v>
      </c>
      <c r="W5" s="157" t="s">
        <v>1059</v>
      </c>
      <c r="X5" s="157" t="s">
        <v>1067</v>
      </c>
      <c r="Y5" s="157" t="s">
        <v>1068</v>
      </c>
      <c r="Z5" s="157">
        <v>6.9</v>
      </c>
      <c r="AA5" s="157">
        <v>7</v>
      </c>
      <c r="AB5" s="157" t="s">
        <v>573</v>
      </c>
    </row>
    <row r="6" spans="1:28">
      <c r="A6" s="158" t="s">
        <v>474</v>
      </c>
      <c r="B6" s="157">
        <v>18.399999999999999</v>
      </c>
      <c r="C6" s="157">
        <v>13.4</v>
      </c>
      <c r="D6" s="157">
        <v>15.6</v>
      </c>
      <c r="E6" s="157">
        <v>17.7</v>
      </c>
      <c r="F6" s="157">
        <v>14.9</v>
      </c>
      <c r="G6" s="157">
        <v>13.2</v>
      </c>
      <c r="H6" s="157">
        <v>18.399999999999999</v>
      </c>
      <c r="I6" s="157">
        <v>18.399999999999999</v>
      </c>
      <c r="J6" s="157">
        <v>18.899999999999999</v>
      </c>
      <c r="K6" s="157">
        <v>16.2</v>
      </c>
      <c r="L6" s="157">
        <v>15.3</v>
      </c>
      <c r="M6" s="157" t="s">
        <v>1069</v>
      </c>
      <c r="N6" s="157">
        <v>16.100000000000001</v>
      </c>
      <c r="O6" s="157">
        <v>11.8</v>
      </c>
      <c r="P6" s="157">
        <v>13.3</v>
      </c>
      <c r="Q6" s="157">
        <v>25.5</v>
      </c>
      <c r="R6" s="157">
        <v>30.1</v>
      </c>
      <c r="S6" s="157">
        <v>20</v>
      </c>
      <c r="T6" s="157">
        <v>16.3</v>
      </c>
      <c r="U6" s="157" t="s">
        <v>1063</v>
      </c>
      <c r="V6" s="157" t="s">
        <v>1070</v>
      </c>
      <c r="W6" s="157">
        <v>25.7</v>
      </c>
      <c r="X6" s="157">
        <v>20.3</v>
      </c>
      <c r="Y6" s="157">
        <v>19.2</v>
      </c>
      <c r="Z6" s="157">
        <v>18</v>
      </c>
      <c r="AA6" s="157">
        <v>15.2</v>
      </c>
      <c r="AB6" s="157">
        <v>14.8</v>
      </c>
    </row>
    <row r="7" spans="1:28">
      <c r="A7" s="158" t="s">
        <v>456</v>
      </c>
      <c r="B7" s="157">
        <v>16.3</v>
      </c>
      <c r="C7" s="157">
        <v>13.4</v>
      </c>
      <c r="D7" s="157">
        <v>14.2</v>
      </c>
      <c r="E7" s="157">
        <v>17.600000000000001</v>
      </c>
      <c r="F7" s="157">
        <v>12.9</v>
      </c>
      <c r="G7" s="157">
        <v>10.4</v>
      </c>
      <c r="H7" s="157">
        <v>23.2</v>
      </c>
      <c r="I7" s="157">
        <v>15.7</v>
      </c>
      <c r="J7" s="157">
        <v>18.600000000000001</v>
      </c>
      <c r="K7" s="157">
        <v>19.899999999999999</v>
      </c>
      <c r="L7" s="157">
        <v>12.9</v>
      </c>
      <c r="M7" s="157">
        <v>15.5</v>
      </c>
      <c r="N7" s="157">
        <v>17.3</v>
      </c>
      <c r="O7" s="157">
        <v>12.3</v>
      </c>
      <c r="P7" s="157">
        <v>10.5</v>
      </c>
      <c r="Q7" s="157">
        <v>20.6</v>
      </c>
      <c r="R7" s="157">
        <v>14.1</v>
      </c>
      <c r="S7" s="157">
        <v>21.4</v>
      </c>
      <c r="T7" s="157">
        <v>10</v>
      </c>
      <c r="U7" s="157" t="s">
        <v>1071</v>
      </c>
      <c r="V7" s="157">
        <v>8.3000000000000007</v>
      </c>
      <c r="W7" s="157">
        <v>20.9</v>
      </c>
      <c r="X7" s="157">
        <v>27.6</v>
      </c>
      <c r="Y7" s="157" t="s">
        <v>1072</v>
      </c>
      <c r="Z7" s="157">
        <v>18.5</v>
      </c>
      <c r="AA7" s="157">
        <v>13.7</v>
      </c>
      <c r="AB7" s="157">
        <v>14</v>
      </c>
    </row>
    <row r="8" spans="1:28">
      <c r="A8" s="158" t="s">
        <v>455</v>
      </c>
      <c r="B8" s="157">
        <v>18.5</v>
      </c>
      <c r="C8" s="157">
        <v>13.3</v>
      </c>
      <c r="D8" s="157">
        <v>13.8</v>
      </c>
      <c r="E8" s="157">
        <v>18.2</v>
      </c>
      <c r="F8" s="157">
        <v>14.2</v>
      </c>
      <c r="G8" s="157">
        <v>18.2</v>
      </c>
      <c r="H8" s="157">
        <v>21.5</v>
      </c>
      <c r="I8" s="157">
        <v>21.4</v>
      </c>
      <c r="J8" s="157">
        <v>19.8</v>
      </c>
      <c r="K8" s="157">
        <v>19.5</v>
      </c>
      <c r="L8" s="157">
        <v>15.7</v>
      </c>
      <c r="M8" s="157">
        <v>16.600000000000001</v>
      </c>
      <c r="N8" s="157">
        <v>22.9</v>
      </c>
      <c r="O8" s="157">
        <v>22.2</v>
      </c>
      <c r="P8" s="157">
        <v>17.7</v>
      </c>
      <c r="Q8" s="157">
        <v>18.5</v>
      </c>
      <c r="R8" s="157">
        <v>15</v>
      </c>
      <c r="S8" s="157">
        <v>21</v>
      </c>
      <c r="T8" s="157" t="s">
        <v>1073</v>
      </c>
      <c r="U8" s="157">
        <v>12.7</v>
      </c>
      <c r="V8" s="157" t="s">
        <v>1074</v>
      </c>
      <c r="W8" s="157">
        <v>30.7</v>
      </c>
      <c r="X8" s="157">
        <v>20.3</v>
      </c>
      <c r="Y8" s="157">
        <v>19.100000000000001</v>
      </c>
      <c r="Z8" s="157">
        <v>19.5</v>
      </c>
      <c r="AA8" s="157">
        <v>16.2</v>
      </c>
      <c r="AB8" s="157">
        <v>16.899999999999999</v>
      </c>
    </row>
    <row r="9" spans="1:28">
      <c r="A9" s="158" t="s">
        <v>454</v>
      </c>
      <c r="B9" s="157">
        <v>15.5</v>
      </c>
      <c r="C9" s="157">
        <v>14.5</v>
      </c>
      <c r="D9" s="157">
        <v>13.2</v>
      </c>
      <c r="E9" s="157">
        <v>17.399999999999999</v>
      </c>
      <c r="F9" s="157">
        <v>15.5</v>
      </c>
      <c r="G9" s="157">
        <v>16</v>
      </c>
      <c r="H9" s="157">
        <v>18.5</v>
      </c>
      <c r="I9" s="157">
        <v>15.9</v>
      </c>
      <c r="J9" s="157">
        <v>14.2</v>
      </c>
      <c r="K9" s="157">
        <v>19.8</v>
      </c>
      <c r="L9" s="157">
        <v>11.9</v>
      </c>
      <c r="M9" s="157">
        <v>13.8</v>
      </c>
      <c r="N9" s="157">
        <v>19</v>
      </c>
      <c r="O9" s="157">
        <v>16.5</v>
      </c>
      <c r="P9" s="157">
        <v>12.6</v>
      </c>
      <c r="Q9" s="157">
        <v>18.2</v>
      </c>
      <c r="R9" s="157">
        <v>17.899999999999999</v>
      </c>
      <c r="S9" s="157">
        <v>15.7</v>
      </c>
      <c r="T9" s="157" t="s">
        <v>574</v>
      </c>
      <c r="U9" s="157" t="s">
        <v>1075</v>
      </c>
      <c r="V9" s="157">
        <v>11</v>
      </c>
      <c r="W9" s="157">
        <v>26.1</v>
      </c>
      <c r="X9" s="157">
        <v>24.9</v>
      </c>
      <c r="Y9" s="157">
        <v>27.4</v>
      </c>
      <c r="Z9" s="157">
        <v>17.399999999999999</v>
      </c>
      <c r="AA9" s="157">
        <v>15</v>
      </c>
      <c r="AB9" s="157">
        <v>14.3</v>
      </c>
    </row>
    <row r="10" spans="1:28">
      <c r="A10" s="158" t="s">
        <v>614</v>
      </c>
      <c r="B10" s="157">
        <v>8.9</v>
      </c>
      <c r="C10" s="157">
        <v>8.8000000000000007</v>
      </c>
      <c r="D10" s="157">
        <v>7.5</v>
      </c>
      <c r="E10" s="157">
        <v>9.1999999999999993</v>
      </c>
      <c r="F10" s="157">
        <v>8.1</v>
      </c>
      <c r="G10" s="157">
        <v>8.1999999999999993</v>
      </c>
      <c r="H10" s="157">
        <v>9.4</v>
      </c>
      <c r="I10" s="157">
        <v>9.5</v>
      </c>
      <c r="J10" s="157">
        <v>9.1</v>
      </c>
      <c r="K10" s="157">
        <v>9.1999999999999993</v>
      </c>
      <c r="L10" s="157">
        <v>7.8</v>
      </c>
      <c r="M10" s="157">
        <v>8.8000000000000007</v>
      </c>
      <c r="N10" s="157">
        <v>8.5</v>
      </c>
      <c r="O10" s="157">
        <v>9</v>
      </c>
      <c r="P10" s="157">
        <v>6.6</v>
      </c>
      <c r="Q10" s="157">
        <v>9.3000000000000007</v>
      </c>
      <c r="R10" s="157">
        <v>10.8</v>
      </c>
      <c r="S10" s="157">
        <v>12.8</v>
      </c>
      <c r="T10" s="157">
        <v>8.3000000000000007</v>
      </c>
      <c r="U10" s="157">
        <v>8.1999999999999993</v>
      </c>
      <c r="V10" s="157">
        <v>7.3</v>
      </c>
      <c r="W10" s="157">
        <v>16</v>
      </c>
      <c r="X10" s="157">
        <v>15.5</v>
      </c>
      <c r="Y10" s="157">
        <v>13.5</v>
      </c>
      <c r="Z10" s="157">
        <v>9.1</v>
      </c>
      <c r="AA10" s="157">
        <v>8.8000000000000007</v>
      </c>
      <c r="AB10" s="157">
        <v>8.1999999999999993</v>
      </c>
    </row>
    <row r="11" spans="1:28">
      <c r="A11" s="158" t="s">
        <v>449</v>
      </c>
      <c r="B11" s="157">
        <v>14.2</v>
      </c>
      <c r="C11" s="157">
        <v>11.7</v>
      </c>
      <c r="D11" s="157">
        <v>11.5</v>
      </c>
      <c r="E11" s="157">
        <v>14.9</v>
      </c>
      <c r="F11" s="157">
        <v>12.2</v>
      </c>
      <c r="G11" s="157">
        <v>11.7</v>
      </c>
      <c r="H11" s="157">
        <v>16.7</v>
      </c>
      <c r="I11" s="157">
        <v>15</v>
      </c>
      <c r="J11" s="157">
        <v>14.5</v>
      </c>
      <c r="K11" s="157">
        <v>15.6</v>
      </c>
      <c r="L11" s="157">
        <v>12.4</v>
      </c>
      <c r="M11" s="157">
        <v>11.5</v>
      </c>
      <c r="N11" s="157">
        <v>15</v>
      </c>
      <c r="O11" s="157">
        <v>12.8</v>
      </c>
      <c r="P11" s="157">
        <v>10.8</v>
      </c>
      <c r="Q11" s="157">
        <v>15.9</v>
      </c>
      <c r="R11" s="157">
        <v>16.100000000000001</v>
      </c>
      <c r="S11" s="157">
        <v>16</v>
      </c>
      <c r="T11" s="157">
        <v>11</v>
      </c>
      <c r="U11" s="157">
        <v>9.6999999999999993</v>
      </c>
      <c r="V11" s="157">
        <v>9.5</v>
      </c>
      <c r="W11" s="157">
        <v>22.3</v>
      </c>
      <c r="X11" s="157">
        <v>21.3</v>
      </c>
      <c r="Y11" s="157">
        <v>17.2</v>
      </c>
      <c r="Z11" s="157">
        <v>15.1</v>
      </c>
      <c r="AA11" s="157">
        <v>12.8</v>
      </c>
      <c r="AB11" s="157">
        <v>12.2</v>
      </c>
    </row>
    <row r="12" spans="1:28">
      <c r="A12" s="158" t="s">
        <v>486</v>
      </c>
      <c r="B12" s="157">
        <v>15</v>
      </c>
      <c r="C12" s="157">
        <v>12.2</v>
      </c>
      <c r="D12" s="157">
        <v>12</v>
      </c>
      <c r="E12" s="157">
        <v>15.5</v>
      </c>
      <c r="F12" s="157">
        <v>12.6</v>
      </c>
      <c r="G12" s="157">
        <v>12.3</v>
      </c>
      <c r="H12" s="157">
        <v>17.7</v>
      </c>
      <c r="I12" s="157">
        <v>15.7</v>
      </c>
      <c r="J12" s="157">
        <v>15.2</v>
      </c>
      <c r="K12" s="157">
        <v>16.5</v>
      </c>
      <c r="L12" s="157">
        <v>12.5</v>
      </c>
      <c r="M12" s="157">
        <v>12.2</v>
      </c>
      <c r="N12" s="157">
        <v>15.7</v>
      </c>
      <c r="O12" s="157">
        <v>13.6</v>
      </c>
      <c r="P12" s="157">
        <v>11.4</v>
      </c>
      <c r="Q12" s="157">
        <v>16.899999999999999</v>
      </c>
      <c r="R12" s="157">
        <v>16.7</v>
      </c>
      <c r="S12" s="157">
        <v>16.899999999999999</v>
      </c>
      <c r="T12" s="157">
        <v>11.7</v>
      </c>
      <c r="U12" s="157">
        <v>9.9</v>
      </c>
      <c r="V12" s="157">
        <v>9.9</v>
      </c>
      <c r="W12" s="157">
        <v>23.9</v>
      </c>
      <c r="X12" s="157">
        <v>22.2</v>
      </c>
      <c r="Y12" s="157">
        <v>18.5</v>
      </c>
      <c r="Z12" s="157">
        <v>15.9</v>
      </c>
      <c r="AA12" s="157">
        <v>13.3</v>
      </c>
      <c r="AB12" s="157">
        <v>12.8</v>
      </c>
    </row>
    <row r="13" spans="1:28">
      <c r="A13" s="663" t="s">
        <v>485</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row>
    <row r="14" spans="1:28" s="364" customFormat="1">
      <c r="A14" s="158" t="s">
        <v>511</v>
      </c>
      <c r="B14" s="157" t="s">
        <v>525</v>
      </c>
      <c r="C14" s="157" t="s">
        <v>102</v>
      </c>
      <c r="D14" s="157" t="s">
        <v>55</v>
      </c>
      <c r="E14" s="157" t="s">
        <v>550</v>
      </c>
      <c r="F14" s="157" t="s">
        <v>67</v>
      </c>
      <c r="G14" s="157" t="s">
        <v>1076</v>
      </c>
      <c r="H14" s="157" t="s">
        <v>102</v>
      </c>
      <c r="I14" s="157" t="s">
        <v>583</v>
      </c>
      <c r="J14" s="157" t="s">
        <v>135</v>
      </c>
      <c r="K14" s="157" t="s">
        <v>587</v>
      </c>
      <c r="L14" s="157" t="s">
        <v>1077</v>
      </c>
      <c r="M14" s="157" t="s">
        <v>500</v>
      </c>
      <c r="N14" s="157" t="s">
        <v>552</v>
      </c>
      <c r="O14" s="157" t="s">
        <v>500</v>
      </c>
      <c r="P14" s="157" t="s">
        <v>500</v>
      </c>
      <c r="Q14" s="157" t="s">
        <v>1078</v>
      </c>
      <c r="R14" s="157" t="s">
        <v>1079</v>
      </c>
      <c r="S14" s="157" t="s">
        <v>1080</v>
      </c>
      <c r="T14" s="157" t="s">
        <v>500</v>
      </c>
      <c r="U14" s="157" t="s">
        <v>1081</v>
      </c>
      <c r="V14" s="157" t="s">
        <v>55</v>
      </c>
      <c r="W14" s="157" t="s">
        <v>517</v>
      </c>
      <c r="X14" s="157" t="s">
        <v>1082</v>
      </c>
      <c r="Y14" s="157" t="s">
        <v>500</v>
      </c>
      <c r="Z14" s="157">
        <v>2.5</v>
      </c>
      <c r="AA14" s="157">
        <v>3.4</v>
      </c>
      <c r="AB14" s="157" t="s">
        <v>1083</v>
      </c>
    </row>
    <row r="15" spans="1:28" s="364" customFormat="1">
      <c r="A15" s="158" t="s">
        <v>361</v>
      </c>
      <c r="B15" s="157">
        <v>16.5</v>
      </c>
      <c r="C15" s="157">
        <v>10.7</v>
      </c>
      <c r="D15" s="157">
        <v>13.1</v>
      </c>
      <c r="E15" s="157">
        <v>14.5</v>
      </c>
      <c r="F15" s="157">
        <v>12.1</v>
      </c>
      <c r="G15" s="157">
        <v>8.6999999999999993</v>
      </c>
      <c r="H15" s="157">
        <v>17.5</v>
      </c>
      <c r="I15" s="157">
        <v>17.899999999999999</v>
      </c>
      <c r="J15" s="157">
        <v>14.5</v>
      </c>
      <c r="K15" s="157">
        <v>14.4</v>
      </c>
      <c r="L15" s="157">
        <v>15.5</v>
      </c>
      <c r="M15" s="157" t="s">
        <v>1084</v>
      </c>
      <c r="N15" s="157">
        <v>12.2</v>
      </c>
      <c r="O15" s="157" t="s">
        <v>1085</v>
      </c>
      <c r="P15" s="157">
        <v>12.9</v>
      </c>
      <c r="Q15" s="157" t="s">
        <v>1086</v>
      </c>
      <c r="R15" s="157">
        <v>31.6</v>
      </c>
      <c r="S15" s="157" t="s">
        <v>1087</v>
      </c>
      <c r="T15" s="157" t="s">
        <v>1088</v>
      </c>
      <c r="U15" s="157" t="s">
        <v>588</v>
      </c>
      <c r="V15" s="157" t="s">
        <v>1089</v>
      </c>
      <c r="W15" s="157" t="s">
        <v>1090</v>
      </c>
      <c r="X15" s="157">
        <v>19.7</v>
      </c>
      <c r="Y15" s="157">
        <v>17.899999999999999</v>
      </c>
      <c r="Z15" s="157">
        <v>15.7</v>
      </c>
      <c r="AA15" s="157">
        <v>13.4</v>
      </c>
      <c r="AB15" s="157">
        <v>11.6</v>
      </c>
    </row>
    <row r="16" spans="1:28">
      <c r="A16" s="158" t="s">
        <v>360</v>
      </c>
      <c r="B16" s="157">
        <v>18.2</v>
      </c>
      <c r="C16" s="157">
        <v>14.8</v>
      </c>
      <c r="D16" s="157">
        <v>15.5</v>
      </c>
      <c r="E16" s="157">
        <v>18.8</v>
      </c>
      <c r="F16" s="157">
        <v>13.5</v>
      </c>
      <c r="G16" s="157">
        <v>12.6</v>
      </c>
      <c r="H16" s="157">
        <v>19.3</v>
      </c>
      <c r="I16" s="157">
        <v>16.7</v>
      </c>
      <c r="J16" s="157">
        <v>19</v>
      </c>
      <c r="K16" s="157">
        <v>18.2</v>
      </c>
      <c r="L16" s="157">
        <v>11.1</v>
      </c>
      <c r="M16" s="157">
        <v>12</v>
      </c>
      <c r="N16" s="157">
        <v>16.600000000000001</v>
      </c>
      <c r="O16" s="157">
        <v>13.3</v>
      </c>
      <c r="P16" s="157">
        <v>12</v>
      </c>
      <c r="Q16" s="157">
        <v>20.2</v>
      </c>
      <c r="R16" s="157">
        <v>19.899999999999999</v>
      </c>
      <c r="S16" s="157">
        <v>17.5</v>
      </c>
      <c r="T16" s="157">
        <v>13.4</v>
      </c>
      <c r="U16" s="157" t="s">
        <v>1091</v>
      </c>
      <c r="V16" s="157" t="s">
        <v>1092</v>
      </c>
      <c r="W16" s="157">
        <v>24.7</v>
      </c>
      <c r="X16" s="157">
        <v>24</v>
      </c>
      <c r="Y16" s="157">
        <v>16.899999999999999</v>
      </c>
      <c r="Z16" s="157">
        <v>18.5</v>
      </c>
      <c r="AA16" s="157">
        <v>14.4</v>
      </c>
      <c r="AB16" s="157">
        <v>14.7</v>
      </c>
    </row>
    <row r="17" spans="1:28">
      <c r="A17" s="158" t="s">
        <v>359</v>
      </c>
      <c r="B17" s="157">
        <v>16.399999999999999</v>
      </c>
      <c r="C17" s="157">
        <v>12.2</v>
      </c>
      <c r="D17" s="157">
        <v>12</v>
      </c>
      <c r="E17" s="157">
        <v>17.100000000000001</v>
      </c>
      <c r="F17" s="157">
        <v>14.2</v>
      </c>
      <c r="G17" s="157">
        <v>14.4</v>
      </c>
      <c r="H17" s="157">
        <v>23.1</v>
      </c>
      <c r="I17" s="157">
        <v>18.2</v>
      </c>
      <c r="J17" s="157">
        <v>20.100000000000001</v>
      </c>
      <c r="K17" s="157">
        <v>18.7</v>
      </c>
      <c r="L17" s="157">
        <v>16.600000000000001</v>
      </c>
      <c r="M17" s="157">
        <v>15.5</v>
      </c>
      <c r="N17" s="157">
        <v>20.6</v>
      </c>
      <c r="O17" s="157">
        <v>17.3</v>
      </c>
      <c r="P17" s="157">
        <v>12.6</v>
      </c>
      <c r="Q17" s="157">
        <v>23.2</v>
      </c>
      <c r="R17" s="157">
        <v>13.7</v>
      </c>
      <c r="S17" s="157">
        <v>23.8</v>
      </c>
      <c r="T17" s="157" t="s">
        <v>1093</v>
      </c>
      <c r="U17" s="157">
        <v>12</v>
      </c>
      <c r="V17" s="157" t="s">
        <v>1094</v>
      </c>
      <c r="W17" s="157">
        <v>27.7</v>
      </c>
      <c r="X17" s="157">
        <v>26.3</v>
      </c>
      <c r="Y17" s="157">
        <v>18.5</v>
      </c>
      <c r="Z17" s="157">
        <v>18.7</v>
      </c>
      <c r="AA17" s="157">
        <v>14.9</v>
      </c>
      <c r="AB17" s="157">
        <v>15</v>
      </c>
    </row>
    <row r="18" spans="1:28">
      <c r="A18" s="158" t="s">
        <v>358</v>
      </c>
      <c r="B18" s="157">
        <v>17.600000000000001</v>
      </c>
      <c r="C18" s="157">
        <v>15.4</v>
      </c>
      <c r="D18" s="157">
        <v>15.1</v>
      </c>
      <c r="E18" s="157">
        <v>18.600000000000001</v>
      </c>
      <c r="F18" s="157">
        <v>15.4</v>
      </c>
      <c r="G18" s="157">
        <v>16.899999999999999</v>
      </c>
      <c r="H18" s="157">
        <v>21.7</v>
      </c>
      <c r="I18" s="157">
        <v>19.600000000000001</v>
      </c>
      <c r="J18" s="157">
        <v>16.2</v>
      </c>
      <c r="K18" s="157">
        <v>21</v>
      </c>
      <c r="L18" s="157">
        <v>15.1</v>
      </c>
      <c r="M18" s="157">
        <v>15.9</v>
      </c>
      <c r="N18" s="157">
        <v>23.1</v>
      </c>
      <c r="O18" s="157">
        <v>21.3</v>
      </c>
      <c r="P18" s="157">
        <v>16.8</v>
      </c>
      <c r="Q18" s="157">
        <v>16.600000000000001</v>
      </c>
      <c r="R18" s="157">
        <v>16.7</v>
      </c>
      <c r="S18" s="157">
        <v>16.3</v>
      </c>
      <c r="T18" s="157" t="s">
        <v>1095</v>
      </c>
      <c r="U18" s="157">
        <v>12.5</v>
      </c>
      <c r="V18" s="157">
        <v>12.4</v>
      </c>
      <c r="W18" s="157">
        <v>31.4</v>
      </c>
      <c r="X18" s="157">
        <v>20.8</v>
      </c>
      <c r="Y18" s="157">
        <v>21.4</v>
      </c>
      <c r="Z18" s="157">
        <v>19.399999999999999</v>
      </c>
      <c r="AA18" s="157">
        <v>16.7</v>
      </c>
      <c r="AB18" s="157">
        <v>16</v>
      </c>
    </row>
    <row r="19" spans="1:28">
      <c r="A19" s="158" t="s">
        <v>480</v>
      </c>
      <c r="B19" s="157">
        <v>14.1</v>
      </c>
      <c r="C19" s="157">
        <v>13.3</v>
      </c>
      <c r="D19" s="157">
        <v>11.5</v>
      </c>
      <c r="E19" s="157">
        <v>16.600000000000001</v>
      </c>
      <c r="F19" s="157">
        <v>13.6</v>
      </c>
      <c r="G19" s="157">
        <v>14.8</v>
      </c>
      <c r="H19" s="157">
        <v>14.9</v>
      </c>
      <c r="I19" s="157">
        <v>13.5</v>
      </c>
      <c r="J19" s="157">
        <v>13.7</v>
      </c>
      <c r="K19" s="157">
        <v>17</v>
      </c>
      <c r="L19" s="157">
        <v>11.6</v>
      </c>
      <c r="M19" s="157">
        <v>14.4</v>
      </c>
      <c r="N19" s="157">
        <v>15</v>
      </c>
      <c r="O19" s="157">
        <v>13.7</v>
      </c>
      <c r="P19" s="157">
        <v>12.1</v>
      </c>
      <c r="Q19" s="157">
        <v>14.2</v>
      </c>
      <c r="R19" s="157">
        <v>18</v>
      </c>
      <c r="S19" s="157">
        <v>19.100000000000001</v>
      </c>
      <c r="T19" s="157" t="s">
        <v>1092</v>
      </c>
      <c r="U19" s="157" t="s">
        <v>1096</v>
      </c>
      <c r="V19" s="157">
        <v>9.8000000000000007</v>
      </c>
      <c r="W19" s="157">
        <v>16.3</v>
      </c>
      <c r="X19" s="157">
        <v>21.8</v>
      </c>
      <c r="Y19" s="157">
        <v>26.3</v>
      </c>
      <c r="Z19" s="157">
        <v>15.2</v>
      </c>
      <c r="AA19" s="157">
        <v>13.4</v>
      </c>
      <c r="AB19" s="157">
        <v>13.4</v>
      </c>
    </row>
    <row r="20" spans="1:28">
      <c r="A20" s="158" t="s">
        <v>479</v>
      </c>
      <c r="B20" s="157">
        <v>9.6</v>
      </c>
      <c r="C20" s="157">
        <v>10.4</v>
      </c>
      <c r="D20" s="157">
        <v>7.7</v>
      </c>
      <c r="E20" s="157">
        <v>10.199999999999999</v>
      </c>
      <c r="F20" s="157">
        <v>8</v>
      </c>
      <c r="G20" s="157">
        <v>8.4</v>
      </c>
      <c r="H20" s="157">
        <v>9.9</v>
      </c>
      <c r="I20" s="157">
        <v>11.4</v>
      </c>
      <c r="J20" s="157">
        <v>10.5</v>
      </c>
      <c r="K20" s="157">
        <v>10.6</v>
      </c>
      <c r="L20" s="157">
        <v>7.2</v>
      </c>
      <c r="M20" s="157">
        <v>8.9</v>
      </c>
      <c r="N20" s="157">
        <v>10</v>
      </c>
      <c r="O20" s="157">
        <v>10.4</v>
      </c>
      <c r="P20" s="157" t="s">
        <v>421</v>
      </c>
      <c r="Q20" s="157" t="s">
        <v>1097</v>
      </c>
      <c r="R20" s="157">
        <v>10.4</v>
      </c>
      <c r="S20" s="157">
        <v>13.7</v>
      </c>
      <c r="T20" s="157" t="s">
        <v>1098</v>
      </c>
      <c r="U20" s="157" t="s">
        <v>1099</v>
      </c>
      <c r="V20" s="157" t="s">
        <v>743</v>
      </c>
      <c r="W20" s="157">
        <v>25</v>
      </c>
      <c r="X20" s="157" t="s">
        <v>1100</v>
      </c>
      <c r="Y20" s="157" t="s">
        <v>1101</v>
      </c>
      <c r="Z20" s="157">
        <v>10</v>
      </c>
      <c r="AA20" s="157">
        <v>9.6999999999999993</v>
      </c>
      <c r="AB20" s="157">
        <v>8.5</v>
      </c>
    </row>
    <row r="21" spans="1:28">
      <c r="A21" s="158" t="s">
        <v>478</v>
      </c>
      <c r="B21" s="157">
        <v>5</v>
      </c>
      <c r="C21" s="157">
        <v>3.3</v>
      </c>
      <c r="D21" s="157">
        <v>4.4000000000000004</v>
      </c>
      <c r="E21" s="157">
        <v>3</v>
      </c>
      <c r="F21" s="157" t="s">
        <v>492</v>
      </c>
      <c r="G21" s="157">
        <v>4.7</v>
      </c>
      <c r="H21" s="157">
        <v>4.5999999999999996</v>
      </c>
      <c r="I21" s="157" t="s">
        <v>1102</v>
      </c>
      <c r="J21" s="157" t="s">
        <v>575</v>
      </c>
      <c r="K21" s="157" t="s">
        <v>577</v>
      </c>
      <c r="L21" s="157" t="s">
        <v>125</v>
      </c>
      <c r="M21" s="157" t="s">
        <v>737</v>
      </c>
      <c r="N21" s="157" t="s">
        <v>135</v>
      </c>
      <c r="O21" s="157" t="s">
        <v>463</v>
      </c>
      <c r="P21" s="157" t="s">
        <v>737</v>
      </c>
      <c r="Q21" s="157" t="s">
        <v>1103</v>
      </c>
      <c r="R21" s="157" t="s">
        <v>1104</v>
      </c>
      <c r="S21" s="157" t="s">
        <v>745</v>
      </c>
      <c r="T21" s="157" t="s">
        <v>1059</v>
      </c>
      <c r="U21" s="157" t="s">
        <v>1059</v>
      </c>
      <c r="V21" s="157" t="s">
        <v>1061</v>
      </c>
      <c r="W21" s="157" t="s">
        <v>500</v>
      </c>
      <c r="X21" s="157" t="s">
        <v>1073</v>
      </c>
      <c r="Y21" s="157" t="s">
        <v>1105</v>
      </c>
      <c r="Z21" s="157">
        <v>4.2</v>
      </c>
      <c r="AA21" s="157">
        <v>4.4000000000000004</v>
      </c>
      <c r="AB21" s="157">
        <v>4.5</v>
      </c>
    </row>
    <row r="22" spans="1:28">
      <c r="A22" s="158" t="s">
        <v>477</v>
      </c>
      <c r="B22" s="157">
        <v>13.8</v>
      </c>
      <c r="C22" s="157">
        <v>11.4</v>
      </c>
      <c r="D22" s="157">
        <v>11.2</v>
      </c>
      <c r="E22" s="157">
        <v>14.4</v>
      </c>
      <c r="F22" s="157">
        <v>11.9</v>
      </c>
      <c r="G22" s="157">
        <v>11.4</v>
      </c>
      <c r="H22" s="157">
        <v>16.2</v>
      </c>
      <c r="I22" s="157">
        <v>14.6</v>
      </c>
      <c r="J22" s="157">
        <v>14.1</v>
      </c>
      <c r="K22" s="157">
        <v>15.1</v>
      </c>
      <c r="L22" s="157">
        <v>12</v>
      </c>
      <c r="M22" s="157">
        <v>11.1</v>
      </c>
      <c r="N22" s="157">
        <v>14.6</v>
      </c>
      <c r="O22" s="157">
        <v>12.5</v>
      </c>
      <c r="P22" s="157">
        <v>10.5</v>
      </c>
      <c r="Q22" s="157">
        <v>15.4</v>
      </c>
      <c r="R22" s="157">
        <v>15.6</v>
      </c>
      <c r="S22" s="157">
        <v>15.6</v>
      </c>
      <c r="T22" s="157">
        <v>10.7</v>
      </c>
      <c r="U22" s="157">
        <v>9.4</v>
      </c>
      <c r="V22" s="157">
        <v>9.3000000000000007</v>
      </c>
      <c r="W22" s="157">
        <v>21.5</v>
      </c>
      <c r="X22" s="157">
        <v>20.6</v>
      </c>
      <c r="Y22" s="157">
        <v>16.7</v>
      </c>
      <c r="Z22" s="157">
        <v>14.7</v>
      </c>
      <c r="AA22" s="157">
        <v>12.4</v>
      </c>
      <c r="AB22" s="157">
        <v>11.9</v>
      </c>
    </row>
    <row r="23" spans="1:28" ht="1.5" customHeight="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c r="A24" s="660" t="s">
        <v>46</v>
      </c>
      <c r="B24" s="660"/>
      <c r="C24" s="660"/>
      <c r="D24" s="660"/>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row>
    <row r="25" spans="1:28">
      <c r="A25" s="664" t="s">
        <v>45</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row>
    <row r="26" spans="1:28">
      <c r="A26" s="664" t="s">
        <v>44</v>
      </c>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row>
    <row r="27" spans="1:28">
      <c r="A27" s="664" t="s">
        <v>499</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row>
    <row r="28" spans="1:28">
      <c r="A28" s="664" t="s">
        <v>1106</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row>
    <row r="29" spans="1:28">
      <c r="A29" s="665" t="s">
        <v>443</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row>
    <row r="55" spans="1:11">
      <c r="A55" s="264" t="s">
        <v>1206</v>
      </c>
      <c r="C55" s="264" t="s">
        <v>391</v>
      </c>
      <c r="D55" s="264" t="s">
        <v>994</v>
      </c>
      <c r="E55" s="264" t="s">
        <v>389</v>
      </c>
      <c r="F55" s="264" t="s">
        <v>388</v>
      </c>
      <c r="G55" s="264" t="s">
        <v>387</v>
      </c>
      <c r="H55" s="264" t="s">
        <v>386</v>
      </c>
      <c r="I55" s="264" t="s">
        <v>385</v>
      </c>
      <c r="J55" s="264" t="s">
        <v>384</v>
      </c>
      <c r="K55" s="264" t="s">
        <v>109</v>
      </c>
    </row>
    <row r="56" spans="1:11">
      <c r="B56" s="264">
        <v>2010</v>
      </c>
      <c r="C56" s="264">
        <f>SUM(1.7+16.5)</f>
        <v>18.2</v>
      </c>
      <c r="D56" s="264">
        <f>3.7+14.5</f>
        <v>18.2</v>
      </c>
      <c r="E56" s="264">
        <f>2.5+17.5</f>
        <v>20</v>
      </c>
      <c r="F56" s="264">
        <f>2.5+14.4</f>
        <v>16.899999999999999</v>
      </c>
      <c r="G56" s="264">
        <f>3.3+12.2</f>
        <v>15.5</v>
      </c>
      <c r="H56" s="264">
        <f>1.9+22.9</f>
        <v>24.799999999999997</v>
      </c>
      <c r="I56" s="330">
        <f>16.4</f>
        <v>16.399999999999999</v>
      </c>
      <c r="J56" s="264">
        <f>2+15.7</f>
        <v>17.7</v>
      </c>
      <c r="K56" s="264">
        <f>2.5+15.7</f>
        <v>18.2</v>
      </c>
    </row>
    <row r="57" spans="1:11">
      <c r="B57" s="264">
        <v>2013</v>
      </c>
      <c r="C57" s="264">
        <f>2.5+10.7</f>
        <v>13.2</v>
      </c>
      <c r="D57" s="264">
        <f>4+12.1</f>
        <v>16.100000000000001</v>
      </c>
      <c r="E57" s="264">
        <f>3.4+17.9</f>
        <v>21.299999999999997</v>
      </c>
      <c r="F57" s="264">
        <f>6.6+15.5</f>
        <v>22.1</v>
      </c>
      <c r="G57" s="330">
        <f>8.4</f>
        <v>8.4</v>
      </c>
      <c r="H57" s="264">
        <f>4.4+31.6</f>
        <v>36</v>
      </c>
      <c r="I57" s="264">
        <f>3.7+9.2</f>
        <v>12.899999999999999</v>
      </c>
      <c r="J57" s="264">
        <f>6.2+19.7</f>
        <v>25.9</v>
      </c>
      <c r="K57" s="264">
        <f>3.4+13.4</f>
        <v>16.8</v>
      </c>
    </row>
    <row r="58" spans="1:11">
      <c r="B58" s="264">
        <v>2016</v>
      </c>
      <c r="C58" s="264">
        <f>1.8+13.1</f>
        <v>14.9</v>
      </c>
      <c r="D58" s="264">
        <f>0.8+8.7</f>
        <v>9.5</v>
      </c>
      <c r="E58" s="264">
        <f>2.8+14.5</f>
        <v>17.3</v>
      </c>
      <c r="F58" s="330">
        <f>6.4</f>
        <v>6.4</v>
      </c>
      <c r="G58" s="330">
        <f>12.9</f>
        <v>12.9</v>
      </c>
      <c r="H58" s="264">
        <f>2.1+21</f>
        <v>23.1</v>
      </c>
      <c r="I58" s="264">
        <f>1.8+10.1</f>
        <v>11.9</v>
      </c>
      <c r="J58" s="330">
        <f>17.9</f>
        <v>17.899999999999999</v>
      </c>
      <c r="K58" s="264">
        <f>1.5+11.6</f>
        <v>13.1</v>
      </c>
    </row>
    <row r="64" spans="1:11">
      <c r="A64" s="264" t="s">
        <v>1207</v>
      </c>
      <c r="C64" s="264" t="s">
        <v>391</v>
      </c>
      <c r="D64" s="264" t="s">
        <v>994</v>
      </c>
      <c r="E64" s="264" t="s">
        <v>389</v>
      </c>
      <c r="F64" s="264" t="s">
        <v>388</v>
      </c>
      <c r="G64" s="264" t="s">
        <v>387</v>
      </c>
      <c r="H64" s="264" t="s">
        <v>386</v>
      </c>
      <c r="I64" s="264" t="s">
        <v>385</v>
      </c>
      <c r="J64" s="264" t="s">
        <v>384</v>
      </c>
      <c r="K64" s="264" t="s">
        <v>109</v>
      </c>
    </row>
    <row r="65" spans="2:11">
      <c r="B65" s="264">
        <v>2010</v>
      </c>
      <c r="C65" s="166">
        <v>16.5</v>
      </c>
      <c r="D65" s="166">
        <v>14.5</v>
      </c>
      <c r="E65" s="166">
        <v>17.5</v>
      </c>
      <c r="F65" s="166">
        <v>14.4</v>
      </c>
      <c r="G65" s="166">
        <v>12.2</v>
      </c>
      <c r="H65" s="166">
        <v>22.9</v>
      </c>
      <c r="I65" s="166">
        <v>16.399999999999999</v>
      </c>
      <c r="J65" s="166">
        <v>15.7</v>
      </c>
      <c r="K65" s="166">
        <v>15.7</v>
      </c>
    </row>
    <row r="66" spans="2:11">
      <c r="B66" s="264">
        <v>2013</v>
      </c>
      <c r="C66" s="166">
        <v>10.7</v>
      </c>
      <c r="D66" s="166">
        <v>12.1</v>
      </c>
      <c r="E66" s="166">
        <v>17.899999999999999</v>
      </c>
      <c r="F66" s="166">
        <v>15.5</v>
      </c>
      <c r="G66" s="166">
        <v>8.4</v>
      </c>
      <c r="H66" s="166">
        <v>31.6</v>
      </c>
      <c r="I66" s="166">
        <v>9.1999999999999993</v>
      </c>
      <c r="J66" s="166">
        <v>19.7</v>
      </c>
      <c r="K66" s="166">
        <v>13.4</v>
      </c>
    </row>
    <row r="67" spans="2:11">
      <c r="B67" s="264">
        <v>2016</v>
      </c>
      <c r="C67" s="166">
        <v>13.1</v>
      </c>
      <c r="D67" s="166">
        <v>8.6999999999999993</v>
      </c>
      <c r="E67" s="166">
        <v>14.5</v>
      </c>
      <c r="F67" s="166">
        <v>6.4</v>
      </c>
      <c r="G67" s="166">
        <v>12.9</v>
      </c>
      <c r="H67" s="166">
        <v>21</v>
      </c>
      <c r="I67" s="166">
        <v>10.1</v>
      </c>
      <c r="J67" s="166">
        <v>17.899999999999999</v>
      </c>
      <c r="K67" s="166">
        <v>11.6</v>
      </c>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defaultRowHeight="15"/>
  <cols>
    <col min="1" max="16384" width="9.140625" style="1"/>
  </cols>
  <sheetData>
    <row r="1" spans="1:9" ht="15.75">
      <c r="A1" s="661" t="s">
        <v>1614</v>
      </c>
      <c r="B1" s="661"/>
      <c r="C1" s="661"/>
      <c r="D1" s="661"/>
      <c r="E1" s="661"/>
      <c r="F1" s="661"/>
      <c r="G1" s="661"/>
      <c r="H1" s="661"/>
      <c r="I1" s="661"/>
    </row>
    <row r="2" spans="1:9" ht="2.25" customHeight="1">
      <c r="A2" s="156"/>
      <c r="B2" s="156"/>
      <c r="C2" s="156"/>
      <c r="D2" s="156"/>
      <c r="E2" s="156"/>
      <c r="F2" s="156"/>
      <c r="G2" s="156"/>
      <c r="H2" s="156"/>
      <c r="I2" s="156"/>
    </row>
    <row r="3" spans="1:9">
      <c r="A3" s="161" t="s">
        <v>651</v>
      </c>
      <c r="B3" s="160">
        <v>1995</v>
      </c>
      <c r="C3" s="160">
        <v>1998</v>
      </c>
      <c r="D3" s="160">
        <v>2001</v>
      </c>
      <c r="E3" s="160">
        <v>2004</v>
      </c>
      <c r="F3" s="160">
        <v>2007</v>
      </c>
      <c r="G3" s="160">
        <v>2010</v>
      </c>
      <c r="H3" s="160">
        <v>2013</v>
      </c>
      <c r="I3" s="160">
        <v>2016</v>
      </c>
    </row>
    <row r="4" spans="1:9">
      <c r="A4" s="158" t="s">
        <v>29</v>
      </c>
      <c r="B4" s="159">
        <v>14.2</v>
      </c>
      <c r="C4" s="159">
        <v>14.3</v>
      </c>
      <c r="D4" s="159">
        <v>14.5</v>
      </c>
      <c r="E4" s="159">
        <v>14.8</v>
      </c>
      <c r="F4" s="159">
        <v>14.9</v>
      </c>
      <c r="G4" s="159">
        <v>15.6</v>
      </c>
      <c r="H4" s="157">
        <v>16</v>
      </c>
      <c r="I4" s="159" t="s">
        <v>538</v>
      </c>
    </row>
    <row r="5" spans="1:9">
      <c r="A5" s="158" t="s">
        <v>28</v>
      </c>
      <c r="B5" s="159">
        <v>14.2</v>
      </c>
      <c r="C5" s="159">
        <v>14.2</v>
      </c>
      <c r="D5" s="159">
        <v>14.2</v>
      </c>
      <c r="E5" s="159">
        <v>14.4</v>
      </c>
      <c r="F5" s="159">
        <v>14.8</v>
      </c>
      <c r="G5" s="159">
        <v>15.1</v>
      </c>
      <c r="H5" s="159">
        <v>15.7</v>
      </c>
      <c r="I5" s="157">
        <v>16</v>
      </c>
    </row>
    <row r="6" spans="1:9">
      <c r="A6" s="158" t="s">
        <v>27</v>
      </c>
      <c r="B6" s="159">
        <v>14.2</v>
      </c>
      <c r="C6" s="159">
        <v>14.2</v>
      </c>
      <c r="D6" s="159">
        <v>14.3</v>
      </c>
      <c r="E6" s="159">
        <v>14.6</v>
      </c>
      <c r="F6" s="159">
        <v>14.9</v>
      </c>
      <c r="G6" s="159">
        <v>15.4</v>
      </c>
      <c r="H6" s="159">
        <v>15.9</v>
      </c>
      <c r="I6" s="159" t="s">
        <v>650</v>
      </c>
    </row>
    <row r="7" spans="1:9" ht="1.5" customHeight="1">
      <c r="A7" s="156"/>
      <c r="B7" s="156"/>
      <c r="C7" s="156"/>
      <c r="D7" s="156"/>
      <c r="E7" s="156"/>
      <c r="F7" s="156"/>
      <c r="G7" s="156"/>
      <c r="H7" s="156"/>
      <c r="I7" s="156"/>
    </row>
    <row r="8" spans="1:9">
      <c r="A8" s="660" t="s">
        <v>44</v>
      </c>
      <c r="B8" s="660"/>
      <c r="C8" s="660"/>
      <c r="D8" s="660"/>
      <c r="E8" s="660"/>
      <c r="F8" s="660"/>
      <c r="G8" s="660"/>
      <c r="H8" s="660"/>
      <c r="I8" s="660"/>
    </row>
    <row r="9" spans="1:9">
      <c r="A9" s="665" t="s">
        <v>1217</v>
      </c>
      <c r="B9" s="665"/>
      <c r="C9" s="665"/>
      <c r="D9" s="665"/>
      <c r="E9" s="665"/>
      <c r="F9" s="665"/>
      <c r="G9" s="665"/>
      <c r="H9" s="665"/>
      <c r="I9" s="665"/>
    </row>
    <row r="10" spans="1:9">
      <c r="A10" s="156"/>
      <c r="B10" s="156"/>
      <c r="C10" s="156"/>
      <c r="D10" s="156"/>
      <c r="E10" s="156"/>
      <c r="F10" s="156"/>
      <c r="G10" s="156"/>
      <c r="H10" s="156"/>
      <c r="I10" s="156"/>
    </row>
    <row r="11" spans="1:9">
      <c r="A11" s="156"/>
      <c r="B11" s="156"/>
      <c r="C11" s="156"/>
      <c r="D11" s="156"/>
      <c r="E11" s="156"/>
      <c r="F11" s="156"/>
      <c r="G11" s="156"/>
      <c r="H11" s="156"/>
      <c r="I11" s="156"/>
    </row>
  </sheetData>
  <mergeCells count="3">
    <mergeCell ref="A1:I1"/>
    <mergeCell ref="A8:I8"/>
    <mergeCell ref="A9:I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F2"/>
    </sheetView>
  </sheetViews>
  <sheetFormatPr defaultRowHeight="15"/>
  <cols>
    <col min="1" max="16384" width="9.140625" style="1"/>
  </cols>
  <sheetData>
    <row r="1" spans="1:6" ht="15.75" customHeight="1">
      <c r="A1" s="642" t="s">
        <v>1615</v>
      </c>
      <c r="B1" s="642"/>
      <c r="C1" s="642"/>
      <c r="D1" s="642"/>
      <c r="E1" s="642"/>
      <c r="F1" s="642"/>
    </row>
    <row r="2" spans="1:6">
      <c r="A2" s="670"/>
      <c r="B2" s="670"/>
      <c r="C2" s="670"/>
      <c r="D2" s="670"/>
      <c r="E2" s="670"/>
      <c r="F2" s="670"/>
    </row>
    <row r="3" spans="1:6">
      <c r="A3" s="177" t="s">
        <v>466</v>
      </c>
      <c r="B3" s="176">
        <v>2004</v>
      </c>
      <c r="C3" s="176">
        <v>2007</v>
      </c>
      <c r="D3" s="176">
        <v>2010</v>
      </c>
      <c r="E3" s="176">
        <v>2013</v>
      </c>
      <c r="F3" s="176">
        <v>2016</v>
      </c>
    </row>
    <row r="4" spans="1:6">
      <c r="A4" s="174" t="s">
        <v>511</v>
      </c>
      <c r="B4" s="175" t="s">
        <v>416</v>
      </c>
      <c r="C4" s="175" t="s">
        <v>442</v>
      </c>
      <c r="D4" s="175" t="s">
        <v>500</v>
      </c>
      <c r="E4" s="175" t="s">
        <v>500</v>
      </c>
      <c r="F4" s="175" t="s">
        <v>500</v>
      </c>
    </row>
    <row r="5" spans="1:6">
      <c r="A5" s="174" t="s">
        <v>361</v>
      </c>
      <c r="B5" s="175">
        <v>2</v>
      </c>
      <c r="C5" s="175">
        <v>2</v>
      </c>
      <c r="D5" s="175">
        <v>1.5</v>
      </c>
      <c r="E5" s="175" t="s">
        <v>424</v>
      </c>
      <c r="F5" s="175" t="s">
        <v>410</v>
      </c>
    </row>
    <row r="6" spans="1:6">
      <c r="A6" s="174" t="s">
        <v>458</v>
      </c>
      <c r="B6" s="175">
        <v>3.4</v>
      </c>
      <c r="C6" s="175">
        <v>2.5</v>
      </c>
      <c r="D6" s="175">
        <v>2.7</v>
      </c>
      <c r="E6" s="175">
        <v>2.2000000000000002</v>
      </c>
      <c r="F6" s="175">
        <v>1.8</v>
      </c>
    </row>
    <row r="7" spans="1:6">
      <c r="A7" s="174" t="s">
        <v>456</v>
      </c>
      <c r="B7" s="175">
        <v>5.9</v>
      </c>
      <c r="C7" s="175">
        <v>4.5999999999999996</v>
      </c>
      <c r="D7" s="175">
        <v>4.5999999999999996</v>
      </c>
      <c r="E7" s="175">
        <v>3</v>
      </c>
      <c r="F7" s="175">
        <v>3.1</v>
      </c>
    </row>
    <row r="8" spans="1:6">
      <c r="A8" s="174" t="s">
        <v>455</v>
      </c>
      <c r="B8" s="175">
        <v>9.1</v>
      </c>
      <c r="C8" s="175">
        <v>8.5</v>
      </c>
      <c r="D8" s="175">
        <v>7.5</v>
      </c>
      <c r="E8" s="175">
        <v>6.3</v>
      </c>
      <c r="F8" s="175">
        <v>5.4</v>
      </c>
    </row>
    <row r="9" spans="1:6">
      <c r="A9" s="179" t="s">
        <v>454</v>
      </c>
      <c r="B9" s="180">
        <v>12.9</v>
      </c>
      <c r="C9" s="180">
        <v>11.8</v>
      </c>
      <c r="D9" s="180">
        <v>10.1</v>
      </c>
      <c r="E9" s="180">
        <v>9</v>
      </c>
      <c r="F9" s="180">
        <v>8.4</v>
      </c>
    </row>
    <row r="10" spans="1:6">
      <c r="A10" s="179" t="s">
        <v>453</v>
      </c>
      <c r="B10" s="180">
        <v>16</v>
      </c>
      <c r="C10" s="180">
        <v>14.1</v>
      </c>
      <c r="D10" s="180">
        <v>13.3</v>
      </c>
      <c r="E10" s="180">
        <v>12.3</v>
      </c>
      <c r="F10" s="180" t="s">
        <v>510</v>
      </c>
    </row>
    <row r="11" spans="1:6">
      <c r="A11" s="179" t="s">
        <v>452</v>
      </c>
      <c r="B11" s="180">
        <v>18</v>
      </c>
      <c r="C11" s="180">
        <v>17.5</v>
      </c>
      <c r="D11" s="180">
        <v>14.8</v>
      </c>
      <c r="E11" s="180">
        <v>14.6</v>
      </c>
      <c r="F11" s="180">
        <v>13.6</v>
      </c>
    </row>
    <row r="12" spans="1:6">
      <c r="A12" s="174" t="s">
        <v>449</v>
      </c>
      <c r="B12" s="175">
        <v>8.9</v>
      </c>
      <c r="C12" s="175">
        <v>8.1</v>
      </c>
      <c r="D12" s="175">
        <v>7.2</v>
      </c>
      <c r="E12" s="175">
        <v>6.5</v>
      </c>
      <c r="F12" s="175" t="s">
        <v>439</v>
      </c>
    </row>
    <row r="13" spans="1:6">
      <c r="A13" s="174" t="s">
        <v>486</v>
      </c>
      <c r="B13" s="175">
        <v>9.5</v>
      </c>
      <c r="C13" s="175">
        <v>8.6999999999999993</v>
      </c>
      <c r="D13" s="175">
        <v>7.7</v>
      </c>
      <c r="E13" s="175">
        <v>6.9</v>
      </c>
      <c r="F13" s="175" t="s">
        <v>509</v>
      </c>
    </row>
    <row r="14" spans="1:6">
      <c r="A14" s="671" t="s">
        <v>485</v>
      </c>
      <c r="B14" s="671"/>
      <c r="C14" s="671"/>
      <c r="D14" s="671"/>
      <c r="E14" s="671"/>
      <c r="F14" s="671"/>
    </row>
    <row r="15" spans="1:6">
      <c r="A15" s="174" t="s">
        <v>508</v>
      </c>
      <c r="B15" s="175" t="s">
        <v>500</v>
      </c>
      <c r="C15" s="175" t="s">
        <v>507</v>
      </c>
      <c r="D15" s="175" t="s">
        <v>500</v>
      </c>
      <c r="E15" s="175" t="s">
        <v>500</v>
      </c>
      <c r="F15" s="175" t="s">
        <v>500</v>
      </c>
    </row>
    <row r="16" spans="1:6">
      <c r="A16" s="174" t="s">
        <v>506</v>
      </c>
      <c r="B16" s="175" t="s">
        <v>99</v>
      </c>
      <c r="C16" s="175" t="s">
        <v>505</v>
      </c>
      <c r="D16" s="175" t="s">
        <v>500</v>
      </c>
      <c r="E16" s="175" t="s">
        <v>500</v>
      </c>
      <c r="F16" s="175" t="s">
        <v>500</v>
      </c>
    </row>
    <row r="17" spans="1:6">
      <c r="A17" s="174" t="s">
        <v>484</v>
      </c>
      <c r="B17" s="175" t="s">
        <v>424</v>
      </c>
      <c r="C17" s="175" t="s">
        <v>504</v>
      </c>
      <c r="D17" s="175" t="s">
        <v>413</v>
      </c>
      <c r="E17" s="175" t="s">
        <v>501</v>
      </c>
      <c r="F17" s="175" t="s">
        <v>500</v>
      </c>
    </row>
    <row r="18" spans="1:6">
      <c r="A18" s="174" t="s">
        <v>482</v>
      </c>
      <c r="B18" s="175">
        <v>2.4</v>
      </c>
      <c r="C18" s="175">
        <v>2.1</v>
      </c>
      <c r="D18" s="175">
        <v>1.7</v>
      </c>
      <c r="E18" s="175" t="s">
        <v>451</v>
      </c>
      <c r="F18" s="175" t="s">
        <v>420</v>
      </c>
    </row>
    <row r="19" spans="1:6">
      <c r="A19" s="174" t="s">
        <v>360</v>
      </c>
      <c r="B19" s="175">
        <v>4.5</v>
      </c>
      <c r="C19" s="175">
        <v>2.9</v>
      </c>
      <c r="D19" s="175">
        <v>3.2</v>
      </c>
      <c r="E19" s="175">
        <v>2.2999999999999998</v>
      </c>
      <c r="F19" s="175">
        <v>2.1</v>
      </c>
    </row>
    <row r="20" spans="1:6">
      <c r="A20" s="174" t="s">
        <v>359</v>
      </c>
      <c r="B20" s="175">
        <v>7.4</v>
      </c>
      <c r="C20" s="175">
        <v>6.4</v>
      </c>
      <c r="D20" s="175">
        <v>6</v>
      </c>
      <c r="E20" s="175">
        <v>4.5</v>
      </c>
      <c r="F20" s="175">
        <v>4.4000000000000004</v>
      </c>
    </row>
    <row r="21" spans="1:6">
      <c r="A21" s="174" t="s">
        <v>358</v>
      </c>
      <c r="B21" s="175">
        <v>10.3</v>
      </c>
      <c r="C21" s="175">
        <v>10.6</v>
      </c>
      <c r="D21" s="175">
        <v>9.1</v>
      </c>
      <c r="E21" s="175">
        <v>7.4</v>
      </c>
      <c r="F21" s="175">
        <v>6.5</v>
      </c>
    </row>
    <row r="22" spans="1:6">
      <c r="A22" s="174" t="s">
        <v>480</v>
      </c>
      <c r="B22" s="175">
        <v>15.4</v>
      </c>
      <c r="C22" s="175">
        <v>12.9</v>
      </c>
      <c r="D22" s="175">
        <v>11.3</v>
      </c>
      <c r="E22" s="175">
        <v>10.8</v>
      </c>
      <c r="F22" s="175">
        <v>9.5</v>
      </c>
    </row>
    <row r="23" spans="1:6">
      <c r="A23" s="174" t="s">
        <v>479</v>
      </c>
      <c r="B23" s="175">
        <v>16.399999999999999</v>
      </c>
      <c r="C23" s="175">
        <v>15.1</v>
      </c>
      <c r="D23" s="175">
        <v>14.5</v>
      </c>
      <c r="E23" s="175">
        <v>14.1</v>
      </c>
      <c r="F23" s="175" t="s">
        <v>503</v>
      </c>
    </row>
    <row r="24" spans="1:6">
      <c r="A24" s="174" t="s">
        <v>478</v>
      </c>
      <c r="B24" s="175">
        <v>19.100000000000001</v>
      </c>
      <c r="C24" s="175">
        <v>18.8</v>
      </c>
      <c r="D24" s="175">
        <v>14.7</v>
      </c>
      <c r="E24" s="175">
        <v>14.7</v>
      </c>
      <c r="F24" s="175">
        <v>13.7</v>
      </c>
    </row>
    <row r="25" spans="1:6">
      <c r="A25" s="174" t="s">
        <v>477</v>
      </c>
      <c r="B25" s="175">
        <v>8.6</v>
      </c>
      <c r="C25" s="175">
        <v>7.9</v>
      </c>
      <c r="D25" s="175">
        <v>7</v>
      </c>
      <c r="E25" s="175">
        <v>6.3</v>
      </c>
      <c r="F25" s="175" t="s">
        <v>502</v>
      </c>
    </row>
    <row r="26" spans="1:6">
      <c r="A26" s="174" t="s">
        <v>476</v>
      </c>
      <c r="B26" s="175" t="s">
        <v>410</v>
      </c>
      <c r="C26" s="175" t="s">
        <v>423</v>
      </c>
      <c r="D26" s="175" t="s">
        <v>417</v>
      </c>
      <c r="E26" s="175" t="s">
        <v>501</v>
      </c>
      <c r="F26" s="175" t="s">
        <v>500</v>
      </c>
    </row>
    <row r="27" spans="1:6">
      <c r="A27" s="174" t="s">
        <v>474</v>
      </c>
      <c r="B27" s="173">
        <v>2.9</v>
      </c>
      <c r="C27" s="173">
        <v>2.2999999999999998</v>
      </c>
      <c r="D27" s="173">
        <v>2.1</v>
      </c>
      <c r="E27" s="173">
        <v>1.8</v>
      </c>
      <c r="F27" s="173">
        <v>1.2</v>
      </c>
    </row>
    <row r="28" spans="1:6">
      <c r="A28" s="672" t="s">
        <v>46</v>
      </c>
      <c r="B28" s="637"/>
      <c r="C28" s="637"/>
      <c r="D28" s="637"/>
      <c r="E28" s="637"/>
      <c r="F28" s="637"/>
    </row>
    <row r="29" spans="1:6" ht="19.5" customHeight="1">
      <c r="A29" s="657" t="s">
        <v>45</v>
      </c>
      <c r="B29" s="637"/>
      <c r="C29" s="637"/>
      <c r="D29" s="637"/>
      <c r="E29" s="637"/>
      <c r="F29" s="637"/>
    </row>
    <row r="30" spans="1:6">
      <c r="A30" s="657" t="s">
        <v>44</v>
      </c>
      <c r="B30" s="637"/>
      <c r="C30" s="637"/>
      <c r="D30" s="637"/>
      <c r="E30" s="637"/>
      <c r="F30" s="637"/>
    </row>
    <row r="31" spans="1:6" ht="18" customHeight="1">
      <c r="A31" s="657" t="s">
        <v>499</v>
      </c>
      <c r="B31" s="637"/>
      <c r="C31" s="637"/>
      <c r="D31" s="637"/>
      <c r="E31" s="637"/>
      <c r="F31" s="637"/>
    </row>
    <row r="32" spans="1:6">
      <c r="A32" s="657" t="s">
        <v>498</v>
      </c>
      <c r="B32" s="637"/>
      <c r="C32" s="637"/>
      <c r="D32" s="637"/>
      <c r="E32" s="637"/>
      <c r="F32" s="637"/>
    </row>
    <row r="33" spans="1:6">
      <c r="A33" s="163"/>
      <c r="B33" s="163"/>
      <c r="C33" s="163"/>
      <c r="D33" s="163"/>
      <c r="E33" s="163"/>
      <c r="F33" s="163"/>
    </row>
    <row r="34" spans="1:6">
      <c r="A34" s="163"/>
      <c r="B34" s="163"/>
      <c r="C34" s="163"/>
      <c r="D34" s="163"/>
      <c r="E34" s="163"/>
      <c r="F34" s="163"/>
    </row>
  </sheetData>
  <mergeCells count="7">
    <mergeCell ref="A31:F31"/>
    <mergeCell ref="A32:F32"/>
    <mergeCell ref="A1:F2"/>
    <mergeCell ref="A14:F14"/>
    <mergeCell ref="A28:F28"/>
    <mergeCell ref="A29:F29"/>
    <mergeCell ref="A30:F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sqref="A1:S1"/>
    </sheetView>
  </sheetViews>
  <sheetFormatPr defaultRowHeight="15"/>
  <cols>
    <col min="1" max="16384" width="9.140625" style="1"/>
  </cols>
  <sheetData>
    <row r="1" spans="1:19" ht="15.75">
      <c r="A1" s="675" t="s">
        <v>1616</v>
      </c>
      <c r="B1" s="674"/>
      <c r="C1" s="674"/>
      <c r="D1" s="674"/>
      <c r="E1" s="674"/>
      <c r="F1" s="674"/>
      <c r="G1" s="674"/>
      <c r="H1" s="674"/>
      <c r="I1" s="674"/>
      <c r="J1" s="674"/>
      <c r="K1" s="674"/>
      <c r="L1" s="674"/>
      <c r="M1" s="674"/>
      <c r="N1" s="674"/>
      <c r="O1" s="674"/>
      <c r="P1" s="674"/>
      <c r="Q1" s="674"/>
      <c r="R1" s="674"/>
      <c r="S1" s="674"/>
    </row>
    <row r="2" spans="1:19" ht="1.5" customHeight="1">
      <c r="A2" s="156"/>
      <c r="B2" s="156"/>
      <c r="C2" s="156"/>
      <c r="D2" s="156"/>
      <c r="E2" s="156"/>
      <c r="F2" s="156"/>
      <c r="G2" s="156"/>
      <c r="H2" s="156"/>
      <c r="I2" s="156"/>
      <c r="J2" s="156"/>
      <c r="K2" s="156"/>
      <c r="L2" s="156"/>
      <c r="M2" s="156"/>
      <c r="N2" s="156"/>
      <c r="O2" s="156"/>
      <c r="P2" s="156"/>
      <c r="Q2" s="156"/>
      <c r="R2" s="156"/>
      <c r="S2" s="156"/>
    </row>
    <row r="3" spans="1:19">
      <c r="A3" s="182" t="s">
        <v>111</v>
      </c>
      <c r="B3" s="676" t="s">
        <v>532</v>
      </c>
      <c r="C3" s="676"/>
      <c r="D3" s="676"/>
      <c r="E3" s="676"/>
      <c r="F3" s="676"/>
      <c r="G3" s="676"/>
      <c r="H3" s="676" t="s">
        <v>531</v>
      </c>
      <c r="I3" s="676"/>
      <c r="J3" s="676"/>
      <c r="K3" s="676"/>
      <c r="L3" s="676"/>
      <c r="M3" s="676"/>
      <c r="N3" s="676" t="s">
        <v>27</v>
      </c>
      <c r="O3" s="676"/>
      <c r="P3" s="676"/>
      <c r="Q3" s="676"/>
      <c r="R3" s="676"/>
      <c r="S3" s="676"/>
    </row>
    <row r="4" spans="1:19" ht="34.5">
      <c r="A4" s="183" t="s">
        <v>530</v>
      </c>
      <c r="B4" s="182" t="s">
        <v>104</v>
      </c>
      <c r="C4" s="182" t="s">
        <v>103</v>
      </c>
      <c r="D4" s="181" t="s">
        <v>529</v>
      </c>
      <c r="E4" s="181" t="s">
        <v>528</v>
      </c>
      <c r="F4" s="181" t="s">
        <v>527</v>
      </c>
      <c r="G4" s="181" t="s">
        <v>526</v>
      </c>
      <c r="H4" s="182" t="s">
        <v>104</v>
      </c>
      <c r="I4" s="182" t="s">
        <v>103</v>
      </c>
      <c r="J4" s="181" t="s">
        <v>529</v>
      </c>
      <c r="K4" s="181" t="s">
        <v>528</v>
      </c>
      <c r="L4" s="181" t="s">
        <v>527</v>
      </c>
      <c r="M4" s="181" t="s">
        <v>526</v>
      </c>
      <c r="N4" s="182" t="s">
        <v>104</v>
      </c>
      <c r="O4" s="182" t="s">
        <v>103</v>
      </c>
      <c r="P4" s="181" t="s">
        <v>529</v>
      </c>
      <c r="Q4" s="181" t="s">
        <v>528</v>
      </c>
      <c r="R4" s="181" t="s">
        <v>527</v>
      </c>
      <c r="S4" s="181" t="s">
        <v>526</v>
      </c>
    </row>
    <row r="5" spans="1:19">
      <c r="A5" s="179" t="s">
        <v>511</v>
      </c>
      <c r="B5" s="180" t="s">
        <v>500</v>
      </c>
      <c r="C5" s="180" t="s">
        <v>124</v>
      </c>
      <c r="D5" s="180">
        <v>17.2</v>
      </c>
      <c r="E5" s="180">
        <v>18.8</v>
      </c>
      <c r="F5" s="180" t="s">
        <v>524</v>
      </c>
      <c r="G5" s="180">
        <v>78.5</v>
      </c>
      <c r="H5" s="180" t="s">
        <v>500</v>
      </c>
      <c r="I5" s="180" t="s">
        <v>424</v>
      </c>
      <c r="J5" s="180">
        <v>20</v>
      </c>
      <c r="K5" s="180">
        <v>21.1</v>
      </c>
      <c r="L5" s="180" t="s">
        <v>525</v>
      </c>
      <c r="M5" s="180">
        <v>77.2</v>
      </c>
      <c r="N5" s="180" t="s">
        <v>500</v>
      </c>
      <c r="O5" s="180">
        <v>1.4</v>
      </c>
      <c r="P5" s="180">
        <v>18.600000000000001</v>
      </c>
      <c r="Q5" s="180">
        <v>20</v>
      </c>
      <c r="R5" s="180">
        <v>2.2000000000000002</v>
      </c>
      <c r="S5" s="180">
        <v>77.8</v>
      </c>
    </row>
    <row r="6" spans="1:19">
      <c r="A6" s="179" t="s">
        <v>361</v>
      </c>
      <c r="B6" s="180" t="s">
        <v>410</v>
      </c>
      <c r="C6" s="180">
        <v>31.8</v>
      </c>
      <c r="D6" s="180">
        <v>49.1</v>
      </c>
      <c r="E6" s="180">
        <v>81.400000000000006</v>
      </c>
      <c r="F6" s="180" t="s">
        <v>521</v>
      </c>
      <c r="G6" s="180">
        <v>15.9</v>
      </c>
      <c r="H6" s="180" t="s">
        <v>417</v>
      </c>
      <c r="I6" s="180">
        <v>25.2</v>
      </c>
      <c r="J6" s="180">
        <v>56.2</v>
      </c>
      <c r="K6" s="180">
        <v>81.900000000000006</v>
      </c>
      <c r="L6" s="180">
        <v>3.6</v>
      </c>
      <c r="M6" s="180">
        <v>14.5</v>
      </c>
      <c r="N6" s="180" t="s">
        <v>410</v>
      </c>
      <c r="O6" s="180">
        <v>28.7</v>
      </c>
      <c r="P6" s="180">
        <v>52.4</v>
      </c>
      <c r="Q6" s="180">
        <v>81.7</v>
      </c>
      <c r="R6" s="180">
        <v>3.1</v>
      </c>
      <c r="S6" s="180">
        <v>15.2</v>
      </c>
    </row>
    <row r="7" spans="1:19">
      <c r="A7" s="179" t="s">
        <v>458</v>
      </c>
      <c r="B7" s="180" t="s">
        <v>524</v>
      </c>
      <c r="C7" s="180">
        <v>40</v>
      </c>
      <c r="D7" s="180">
        <v>40</v>
      </c>
      <c r="E7" s="180">
        <v>82.7</v>
      </c>
      <c r="F7" s="180">
        <v>3.6</v>
      </c>
      <c r="G7" s="180">
        <v>13.7</v>
      </c>
      <c r="H7" s="180" t="s">
        <v>438</v>
      </c>
      <c r="I7" s="180">
        <v>28.6</v>
      </c>
      <c r="J7" s="180">
        <v>49.6</v>
      </c>
      <c r="K7" s="180">
        <v>79.099999999999994</v>
      </c>
      <c r="L7" s="180">
        <v>6.1</v>
      </c>
      <c r="M7" s="180">
        <v>14.8</v>
      </c>
      <c r="N7" s="180">
        <v>1.8</v>
      </c>
      <c r="O7" s="180">
        <v>33.9</v>
      </c>
      <c r="P7" s="180">
        <v>45.2</v>
      </c>
      <c r="Q7" s="180">
        <v>80.8</v>
      </c>
      <c r="R7" s="180">
        <v>4.9000000000000004</v>
      </c>
      <c r="S7" s="180">
        <v>14.3</v>
      </c>
    </row>
    <row r="8" spans="1:19">
      <c r="A8" s="179" t="s">
        <v>456</v>
      </c>
      <c r="B8" s="180">
        <v>3.9</v>
      </c>
      <c r="C8" s="180">
        <v>46.5</v>
      </c>
      <c r="D8" s="180">
        <v>35.6</v>
      </c>
      <c r="E8" s="180">
        <v>86</v>
      </c>
      <c r="F8" s="180">
        <v>4.5999999999999996</v>
      </c>
      <c r="G8" s="180">
        <v>9.4</v>
      </c>
      <c r="H8" s="180">
        <v>2.2000000000000002</v>
      </c>
      <c r="I8" s="180">
        <v>32.6</v>
      </c>
      <c r="J8" s="180">
        <v>45.5</v>
      </c>
      <c r="K8" s="180">
        <v>80.3</v>
      </c>
      <c r="L8" s="180">
        <v>7.2</v>
      </c>
      <c r="M8" s="180">
        <v>12.5</v>
      </c>
      <c r="N8" s="180">
        <v>3.1</v>
      </c>
      <c r="O8" s="180">
        <v>39.5</v>
      </c>
      <c r="P8" s="180">
        <v>40.6</v>
      </c>
      <c r="Q8" s="180">
        <v>83.1</v>
      </c>
      <c r="R8" s="180">
        <v>5.9</v>
      </c>
      <c r="S8" s="180">
        <v>11</v>
      </c>
    </row>
    <row r="9" spans="1:19">
      <c r="A9" s="179" t="s">
        <v>455</v>
      </c>
      <c r="B9" s="180">
        <v>6.9</v>
      </c>
      <c r="C9" s="180">
        <v>48.5</v>
      </c>
      <c r="D9" s="180">
        <v>30.4</v>
      </c>
      <c r="E9" s="180">
        <v>85.8</v>
      </c>
      <c r="F9" s="180">
        <v>6.6</v>
      </c>
      <c r="G9" s="180">
        <v>7.6</v>
      </c>
      <c r="H9" s="180">
        <v>4</v>
      </c>
      <c r="I9" s="180">
        <v>39.200000000000003</v>
      </c>
      <c r="J9" s="180">
        <v>39.200000000000003</v>
      </c>
      <c r="K9" s="180">
        <v>82.4</v>
      </c>
      <c r="L9" s="180">
        <v>7.6</v>
      </c>
      <c r="M9" s="180">
        <v>10</v>
      </c>
      <c r="N9" s="180">
        <v>5.4</v>
      </c>
      <c r="O9" s="180">
        <v>43.7</v>
      </c>
      <c r="P9" s="180">
        <v>34.9</v>
      </c>
      <c r="Q9" s="180">
        <v>84</v>
      </c>
      <c r="R9" s="180">
        <v>7.1</v>
      </c>
      <c r="S9" s="180">
        <v>8.9</v>
      </c>
    </row>
    <row r="10" spans="1:19" s="364" customFormat="1">
      <c r="A10" s="179" t="s">
        <v>454</v>
      </c>
      <c r="B10" s="180">
        <v>9.8000000000000007</v>
      </c>
      <c r="C10" s="180">
        <v>49</v>
      </c>
      <c r="D10" s="180">
        <v>24.9</v>
      </c>
      <c r="E10" s="180">
        <v>83.8</v>
      </c>
      <c r="F10" s="180">
        <v>10.3</v>
      </c>
      <c r="G10" s="180">
        <v>5.9</v>
      </c>
      <c r="H10" s="180">
        <v>7.1</v>
      </c>
      <c r="I10" s="180">
        <v>38.299999999999997</v>
      </c>
      <c r="J10" s="180">
        <v>35.9</v>
      </c>
      <c r="K10" s="180">
        <v>81.3</v>
      </c>
      <c r="L10" s="180">
        <v>8.6</v>
      </c>
      <c r="M10" s="180">
        <v>10</v>
      </c>
      <c r="N10" s="180">
        <v>8.4</v>
      </c>
      <c r="O10" s="180">
        <v>43.6</v>
      </c>
      <c r="P10" s="180">
        <v>30.5</v>
      </c>
      <c r="Q10" s="180">
        <v>82.5</v>
      </c>
      <c r="R10" s="180">
        <v>9.4</v>
      </c>
      <c r="S10" s="180">
        <v>8</v>
      </c>
    </row>
    <row r="11" spans="1:19" s="364" customFormat="1">
      <c r="A11" s="179" t="s">
        <v>453</v>
      </c>
      <c r="B11" s="180">
        <v>14.2</v>
      </c>
      <c r="C11" s="180">
        <v>45.5</v>
      </c>
      <c r="D11" s="180">
        <v>23.6</v>
      </c>
      <c r="E11" s="180">
        <v>83.3</v>
      </c>
      <c r="F11" s="180">
        <v>10.4</v>
      </c>
      <c r="G11" s="180">
        <v>6.3</v>
      </c>
      <c r="H11" s="180">
        <v>6.3</v>
      </c>
      <c r="I11" s="180">
        <v>34.1</v>
      </c>
      <c r="J11" s="180">
        <v>33.799999999999997</v>
      </c>
      <c r="K11" s="180">
        <v>74.3</v>
      </c>
      <c r="L11" s="180">
        <v>13.2</v>
      </c>
      <c r="M11" s="180">
        <v>12.5</v>
      </c>
      <c r="N11" s="180">
        <v>10.199999999999999</v>
      </c>
      <c r="O11" s="180">
        <v>39.700000000000003</v>
      </c>
      <c r="P11" s="180">
        <v>28.8</v>
      </c>
      <c r="Q11" s="180">
        <v>78.7</v>
      </c>
      <c r="R11" s="180">
        <v>11.8</v>
      </c>
      <c r="S11" s="180">
        <v>9.5</v>
      </c>
    </row>
    <row r="12" spans="1:19" s="364" customFormat="1">
      <c r="A12" s="179" t="s">
        <v>452</v>
      </c>
      <c r="B12" s="180">
        <v>19.5</v>
      </c>
      <c r="C12" s="180">
        <v>35.6</v>
      </c>
      <c r="D12" s="180">
        <v>22.9</v>
      </c>
      <c r="E12" s="180">
        <v>78</v>
      </c>
      <c r="F12" s="180">
        <v>14.2</v>
      </c>
      <c r="G12" s="180">
        <v>7.8</v>
      </c>
      <c r="H12" s="180">
        <v>8.6999999999999993</v>
      </c>
      <c r="I12" s="180">
        <v>26</v>
      </c>
      <c r="J12" s="180">
        <v>29.3</v>
      </c>
      <c r="K12" s="180">
        <v>64.099999999999994</v>
      </c>
      <c r="L12" s="180">
        <v>17</v>
      </c>
      <c r="M12" s="180">
        <v>18.899999999999999</v>
      </c>
      <c r="N12" s="180">
        <v>13.6</v>
      </c>
      <c r="O12" s="180">
        <v>30.4</v>
      </c>
      <c r="P12" s="180">
        <v>26.4</v>
      </c>
      <c r="Q12" s="180">
        <v>70.400000000000006</v>
      </c>
      <c r="R12" s="180">
        <v>15.8</v>
      </c>
      <c r="S12" s="180">
        <v>13.8</v>
      </c>
    </row>
    <row r="13" spans="1:19">
      <c r="A13" s="179" t="s">
        <v>449</v>
      </c>
      <c r="B13" s="180">
        <v>7.6</v>
      </c>
      <c r="C13" s="180">
        <v>40.700000000000003</v>
      </c>
      <c r="D13" s="180">
        <v>31.6</v>
      </c>
      <c r="E13" s="180">
        <v>79.900000000000006</v>
      </c>
      <c r="F13" s="180">
        <v>7.1</v>
      </c>
      <c r="G13" s="180">
        <v>12.9</v>
      </c>
      <c r="H13" s="180">
        <v>4.2</v>
      </c>
      <c r="I13" s="180">
        <v>31</v>
      </c>
      <c r="J13" s="180">
        <v>39.9</v>
      </c>
      <c r="K13" s="180">
        <v>75.099999999999994</v>
      </c>
      <c r="L13" s="180">
        <v>8.8000000000000007</v>
      </c>
      <c r="M13" s="180">
        <v>16.100000000000001</v>
      </c>
      <c r="N13" s="180">
        <v>5.9</v>
      </c>
      <c r="O13" s="180">
        <v>35.799999999999997</v>
      </c>
      <c r="P13" s="180">
        <v>35.799999999999997</v>
      </c>
      <c r="Q13" s="180">
        <v>77.5</v>
      </c>
      <c r="R13" s="180">
        <v>8</v>
      </c>
      <c r="S13" s="180">
        <v>14.5</v>
      </c>
    </row>
    <row r="14" spans="1:19">
      <c r="A14" s="179" t="s">
        <v>486</v>
      </c>
      <c r="B14" s="180">
        <v>8.1</v>
      </c>
      <c r="C14" s="180">
        <v>43.2</v>
      </c>
      <c r="D14" s="180">
        <v>32</v>
      </c>
      <c r="E14" s="180">
        <v>83.3</v>
      </c>
      <c r="F14" s="180">
        <v>7.5</v>
      </c>
      <c r="G14" s="180">
        <v>9.1999999999999993</v>
      </c>
      <c r="H14" s="180">
        <v>4.5</v>
      </c>
      <c r="I14" s="180">
        <v>32.700000000000003</v>
      </c>
      <c r="J14" s="180">
        <v>40.6</v>
      </c>
      <c r="K14" s="180">
        <v>77.8</v>
      </c>
      <c r="L14" s="180">
        <v>9.1999999999999993</v>
      </c>
      <c r="M14" s="180">
        <v>13</v>
      </c>
      <c r="N14" s="180">
        <v>6.3</v>
      </c>
      <c r="O14" s="180">
        <v>37.799999999999997</v>
      </c>
      <c r="P14" s="180">
        <v>36.4</v>
      </c>
      <c r="Q14" s="180">
        <v>80.5</v>
      </c>
      <c r="R14" s="180">
        <v>8.3000000000000007</v>
      </c>
      <c r="S14" s="180">
        <v>11.1</v>
      </c>
    </row>
    <row r="15" spans="1:19">
      <c r="A15" s="677" t="s">
        <v>485</v>
      </c>
      <c r="B15" s="677"/>
      <c r="C15" s="677"/>
      <c r="D15" s="677"/>
      <c r="E15" s="677"/>
      <c r="F15" s="677"/>
      <c r="G15" s="677"/>
      <c r="H15" s="677"/>
      <c r="I15" s="677"/>
      <c r="J15" s="677"/>
      <c r="K15" s="677"/>
      <c r="L15" s="677"/>
      <c r="M15" s="677"/>
      <c r="N15" s="677"/>
      <c r="O15" s="677"/>
      <c r="P15" s="677"/>
      <c r="Q15" s="677"/>
      <c r="R15" s="677"/>
      <c r="S15" s="677"/>
    </row>
    <row r="16" spans="1:19">
      <c r="A16" s="179" t="s">
        <v>508</v>
      </c>
      <c r="B16" s="180" t="s">
        <v>500</v>
      </c>
      <c r="C16" s="180" t="s">
        <v>500</v>
      </c>
      <c r="D16" s="180">
        <v>6.7</v>
      </c>
      <c r="E16" s="180">
        <v>6.7</v>
      </c>
      <c r="F16" s="180" t="s">
        <v>523</v>
      </c>
      <c r="G16" s="180">
        <v>90.5</v>
      </c>
      <c r="H16" s="180" t="s">
        <v>500</v>
      </c>
      <c r="I16" s="180" t="s">
        <v>500</v>
      </c>
      <c r="J16" s="180">
        <v>9.1</v>
      </c>
      <c r="K16" s="180">
        <v>9.1</v>
      </c>
      <c r="L16" s="180" t="s">
        <v>522</v>
      </c>
      <c r="M16" s="180">
        <v>88.5</v>
      </c>
      <c r="N16" s="180" t="s">
        <v>500</v>
      </c>
      <c r="O16" s="180" t="s">
        <v>500</v>
      </c>
      <c r="P16" s="180">
        <v>7.9</v>
      </c>
      <c r="Q16" s="180">
        <v>7.9</v>
      </c>
      <c r="R16" s="180" t="s">
        <v>521</v>
      </c>
      <c r="S16" s="180">
        <v>89.5</v>
      </c>
    </row>
    <row r="17" spans="1:19">
      <c r="A17" s="179" t="s">
        <v>506</v>
      </c>
      <c r="B17" s="180" t="s">
        <v>500</v>
      </c>
      <c r="C17" s="180" t="s">
        <v>520</v>
      </c>
      <c r="D17" s="180">
        <v>38</v>
      </c>
      <c r="E17" s="180">
        <v>42.7</v>
      </c>
      <c r="F17" s="180" t="s">
        <v>519</v>
      </c>
      <c r="G17" s="180">
        <v>55</v>
      </c>
      <c r="H17" s="180" t="s">
        <v>500</v>
      </c>
      <c r="I17" s="180" t="s">
        <v>63</v>
      </c>
      <c r="J17" s="180">
        <v>41.4</v>
      </c>
      <c r="K17" s="180">
        <v>44.5</v>
      </c>
      <c r="L17" s="180" t="s">
        <v>442</v>
      </c>
      <c r="M17" s="180">
        <v>55.1</v>
      </c>
      <c r="N17" s="180" t="s">
        <v>500</v>
      </c>
      <c r="O17" s="180">
        <v>4.0999999999999996</v>
      </c>
      <c r="P17" s="180">
        <v>39.700000000000003</v>
      </c>
      <c r="Q17" s="180">
        <v>43.8</v>
      </c>
      <c r="R17" s="180" t="s">
        <v>518</v>
      </c>
      <c r="S17" s="180">
        <v>54.8</v>
      </c>
    </row>
    <row r="18" spans="1:19">
      <c r="A18" s="179" t="s">
        <v>484</v>
      </c>
      <c r="B18" s="180" t="s">
        <v>500</v>
      </c>
      <c r="C18" s="180">
        <v>21.1</v>
      </c>
      <c r="D18" s="180">
        <v>55.6</v>
      </c>
      <c r="E18" s="180">
        <v>76.900000000000006</v>
      </c>
      <c r="F18" s="180" t="s">
        <v>500</v>
      </c>
      <c r="G18" s="180">
        <v>23.1</v>
      </c>
      <c r="H18" s="180" t="s">
        <v>500</v>
      </c>
      <c r="I18" s="180">
        <v>22.7</v>
      </c>
      <c r="J18" s="180">
        <v>54.6</v>
      </c>
      <c r="K18" s="180">
        <v>77.3</v>
      </c>
      <c r="L18" s="180" t="s">
        <v>517</v>
      </c>
      <c r="M18" s="180">
        <v>20.7</v>
      </c>
      <c r="N18" s="180" t="s">
        <v>500</v>
      </c>
      <c r="O18" s="180">
        <v>22</v>
      </c>
      <c r="P18" s="180">
        <v>55.2</v>
      </c>
      <c r="Q18" s="180">
        <v>77.3</v>
      </c>
      <c r="R18" s="180" t="s">
        <v>516</v>
      </c>
      <c r="S18" s="180">
        <v>21.7</v>
      </c>
    </row>
    <row r="19" spans="1:19">
      <c r="A19" s="179" t="s">
        <v>482</v>
      </c>
      <c r="B19" s="180" t="s">
        <v>515</v>
      </c>
      <c r="C19" s="180">
        <v>35.200000000000003</v>
      </c>
      <c r="D19" s="180">
        <v>46.9</v>
      </c>
      <c r="E19" s="180">
        <v>82.9</v>
      </c>
      <c r="F19" s="180" t="s">
        <v>125</v>
      </c>
      <c r="G19" s="180">
        <v>13.6</v>
      </c>
      <c r="H19" s="180" t="s">
        <v>420</v>
      </c>
      <c r="I19" s="180">
        <v>26.1</v>
      </c>
      <c r="J19" s="180">
        <v>56.9</v>
      </c>
      <c r="K19" s="180">
        <v>83.7</v>
      </c>
      <c r="L19" s="180">
        <v>4.2</v>
      </c>
      <c r="M19" s="180">
        <v>12.1</v>
      </c>
      <c r="N19" s="180" t="s">
        <v>420</v>
      </c>
      <c r="O19" s="180">
        <v>31.1</v>
      </c>
      <c r="P19" s="180">
        <v>51.5</v>
      </c>
      <c r="Q19" s="180">
        <v>83.3</v>
      </c>
      <c r="R19" s="180">
        <v>3.8</v>
      </c>
      <c r="S19" s="180">
        <v>12.9</v>
      </c>
    </row>
    <row r="20" spans="1:19">
      <c r="A20" s="179" t="s">
        <v>360</v>
      </c>
      <c r="B20" s="180">
        <v>3.1</v>
      </c>
      <c r="C20" s="180">
        <v>42</v>
      </c>
      <c r="D20" s="180">
        <v>38.299999999999997</v>
      </c>
      <c r="E20" s="180">
        <v>83.4</v>
      </c>
      <c r="F20" s="180">
        <v>4.2</v>
      </c>
      <c r="G20" s="180">
        <v>12.4</v>
      </c>
      <c r="H20" s="180">
        <v>1.2</v>
      </c>
      <c r="I20" s="180">
        <v>29.9</v>
      </c>
      <c r="J20" s="180">
        <v>48.9</v>
      </c>
      <c r="K20" s="180">
        <v>80</v>
      </c>
      <c r="L20" s="180">
        <v>6.3</v>
      </c>
      <c r="M20" s="180">
        <v>13.7</v>
      </c>
      <c r="N20" s="180">
        <v>2.1</v>
      </c>
      <c r="O20" s="180">
        <v>35.6</v>
      </c>
      <c r="P20" s="180">
        <v>43.9</v>
      </c>
      <c r="Q20" s="180">
        <v>81.599999999999994</v>
      </c>
      <c r="R20" s="180">
        <v>5.3</v>
      </c>
      <c r="S20" s="180">
        <v>13.1</v>
      </c>
    </row>
    <row r="21" spans="1:19">
      <c r="A21" s="179" t="s">
        <v>359</v>
      </c>
      <c r="B21" s="180">
        <v>4.9000000000000004</v>
      </c>
      <c r="C21" s="180">
        <v>49.4</v>
      </c>
      <c r="D21" s="180">
        <v>32.6</v>
      </c>
      <c r="E21" s="180">
        <v>87</v>
      </c>
      <c r="F21" s="180">
        <v>5.5</v>
      </c>
      <c r="G21" s="180">
        <v>7.5</v>
      </c>
      <c r="H21" s="180">
        <v>3.8</v>
      </c>
      <c r="I21" s="180">
        <v>35.1</v>
      </c>
      <c r="J21" s="180">
        <v>42</v>
      </c>
      <c r="K21" s="180">
        <v>81</v>
      </c>
      <c r="L21" s="180">
        <v>7.6</v>
      </c>
      <c r="M21" s="180">
        <v>11.4</v>
      </c>
      <c r="N21" s="180">
        <v>4.4000000000000004</v>
      </c>
      <c r="O21" s="180">
        <v>42.3</v>
      </c>
      <c r="P21" s="180">
        <v>37.299999999999997</v>
      </c>
      <c r="Q21" s="180">
        <v>84</v>
      </c>
      <c r="R21" s="180">
        <v>6.6</v>
      </c>
      <c r="S21" s="180">
        <v>9.5</v>
      </c>
    </row>
    <row r="22" spans="1:19">
      <c r="A22" s="179" t="s">
        <v>358</v>
      </c>
      <c r="B22" s="180">
        <v>8.4</v>
      </c>
      <c r="C22" s="180">
        <v>47.4</v>
      </c>
      <c r="D22" s="180">
        <v>29</v>
      </c>
      <c r="E22" s="180">
        <v>84.7</v>
      </c>
      <c r="F22" s="180">
        <v>8</v>
      </c>
      <c r="G22" s="180">
        <v>7.3</v>
      </c>
      <c r="H22" s="180">
        <v>4.7</v>
      </c>
      <c r="I22" s="180">
        <v>41.1</v>
      </c>
      <c r="J22" s="180">
        <v>37.200000000000003</v>
      </c>
      <c r="K22" s="180">
        <v>83</v>
      </c>
      <c r="L22" s="180">
        <v>7.2</v>
      </c>
      <c r="M22" s="180">
        <v>9.8000000000000007</v>
      </c>
      <c r="N22" s="180">
        <v>6.5</v>
      </c>
      <c r="O22" s="180">
        <v>44.1</v>
      </c>
      <c r="P22" s="180">
        <v>33.200000000000003</v>
      </c>
      <c r="Q22" s="180">
        <v>83.8</v>
      </c>
      <c r="R22" s="180">
        <v>7.5</v>
      </c>
      <c r="S22" s="180">
        <v>8.6</v>
      </c>
    </row>
    <row r="23" spans="1:19">
      <c r="A23" s="179" t="s">
        <v>480</v>
      </c>
      <c r="B23" s="180">
        <v>12.1</v>
      </c>
      <c r="C23" s="180">
        <v>49.2</v>
      </c>
      <c r="D23" s="180">
        <v>22.2</v>
      </c>
      <c r="E23" s="180">
        <v>83.4</v>
      </c>
      <c r="F23" s="180">
        <v>10.6</v>
      </c>
      <c r="G23" s="180">
        <v>6</v>
      </c>
      <c r="H23" s="180">
        <v>6.9</v>
      </c>
      <c r="I23" s="180">
        <v>35.4</v>
      </c>
      <c r="J23" s="180">
        <v>35.1</v>
      </c>
      <c r="K23" s="180">
        <v>77.400000000000006</v>
      </c>
      <c r="L23" s="180">
        <v>12.4</v>
      </c>
      <c r="M23" s="180">
        <v>10.199999999999999</v>
      </c>
      <c r="N23" s="180">
        <v>9.5</v>
      </c>
      <c r="O23" s="180">
        <v>42.3</v>
      </c>
      <c r="P23" s="180">
        <v>28.6</v>
      </c>
      <c r="Q23" s="180">
        <v>80.400000000000006</v>
      </c>
      <c r="R23" s="180">
        <v>11.5</v>
      </c>
      <c r="S23" s="180">
        <v>8.1</v>
      </c>
    </row>
    <row r="24" spans="1:19">
      <c r="A24" s="179" t="s">
        <v>479</v>
      </c>
      <c r="B24" s="180">
        <v>17</v>
      </c>
      <c r="C24" s="180">
        <v>40.6</v>
      </c>
      <c r="D24" s="180">
        <v>24.8</v>
      </c>
      <c r="E24" s="180">
        <v>82.4</v>
      </c>
      <c r="F24" s="180">
        <v>11.7</v>
      </c>
      <c r="G24" s="180">
        <v>5.9</v>
      </c>
      <c r="H24" s="180">
        <v>7.1</v>
      </c>
      <c r="I24" s="180">
        <v>32.1</v>
      </c>
      <c r="J24" s="180">
        <v>32.200000000000003</v>
      </c>
      <c r="K24" s="180">
        <v>71.5</v>
      </c>
      <c r="L24" s="180">
        <v>14.3</v>
      </c>
      <c r="M24" s="180">
        <v>14.2</v>
      </c>
      <c r="N24" s="180">
        <v>12</v>
      </c>
      <c r="O24" s="180">
        <v>36.299999999999997</v>
      </c>
      <c r="P24" s="180">
        <v>28.6</v>
      </c>
      <c r="Q24" s="180">
        <v>76.900000000000006</v>
      </c>
      <c r="R24" s="180">
        <v>13</v>
      </c>
      <c r="S24" s="180">
        <v>10.1</v>
      </c>
    </row>
    <row r="25" spans="1:19">
      <c r="A25" s="179" t="s">
        <v>478</v>
      </c>
      <c r="B25" s="180">
        <v>19.100000000000001</v>
      </c>
      <c r="C25" s="180">
        <v>34.200000000000003</v>
      </c>
      <c r="D25" s="180">
        <v>22.6</v>
      </c>
      <c r="E25" s="180">
        <v>75.8</v>
      </c>
      <c r="F25" s="180">
        <v>14.6</v>
      </c>
      <c r="G25" s="180">
        <v>9.6</v>
      </c>
      <c r="H25" s="180">
        <v>9.5</v>
      </c>
      <c r="I25" s="180">
        <v>24.1</v>
      </c>
      <c r="J25" s="180">
        <v>27.2</v>
      </c>
      <c r="K25" s="180">
        <v>60.8</v>
      </c>
      <c r="L25" s="180">
        <v>17.3</v>
      </c>
      <c r="M25" s="180">
        <v>21.8</v>
      </c>
      <c r="N25" s="180">
        <v>13.7</v>
      </c>
      <c r="O25" s="180">
        <v>28.5</v>
      </c>
      <c r="P25" s="180">
        <v>25.2</v>
      </c>
      <c r="Q25" s="180">
        <v>67.400000000000006</v>
      </c>
      <c r="R25" s="180">
        <v>16.100000000000001</v>
      </c>
      <c r="S25" s="180">
        <v>16.5</v>
      </c>
    </row>
    <row r="26" spans="1:19">
      <c r="A26" s="179" t="s">
        <v>477</v>
      </c>
      <c r="B26" s="180">
        <v>7.4</v>
      </c>
      <c r="C26" s="180">
        <v>39.5</v>
      </c>
      <c r="D26" s="180">
        <v>30.7</v>
      </c>
      <c r="E26" s="180">
        <v>77.7</v>
      </c>
      <c r="F26" s="180">
        <v>7</v>
      </c>
      <c r="G26" s="180">
        <v>15.3</v>
      </c>
      <c r="H26" s="180">
        <v>4.0999999999999996</v>
      </c>
      <c r="I26" s="180">
        <v>30.1</v>
      </c>
      <c r="J26" s="180">
        <v>38.9</v>
      </c>
      <c r="K26" s="180">
        <v>73.2</v>
      </c>
      <c r="L26" s="180">
        <v>8.6</v>
      </c>
      <c r="M26" s="180">
        <v>18.2</v>
      </c>
      <c r="N26" s="180">
        <v>5.7</v>
      </c>
      <c r="O26" s="180">
        <v>34.799999999999997</v>
      </c>
      <c r="P26" s="180">
        <v>34.9</v>
      </c>
      <c r="Q26" s="180">
        <v>75.400000000000006</v>
      </c>
      <c r="R26" s="180">
        <v>7.8</v>
      </c>
      <c r="S26" s="180">
        <v>16.8</v>
      </c>
    </row>
    <row r="27" spans="1:19">
      <c r="A27" s="179" t="s">
        <v>476</v>
      </c>
      <c r="B27" s="180" t="s">
        <v>500</v>
      </c>
      <c r="C27" s="180">
        <v>8.8000000000000007</v>
      </c>
      <c r="D27" s="180">
        <v>35.299999999999997</v>
      </c>
      <c r="E27" s="180">
        <v>44.2</v>
      </c>
      <c r="F27" s="180" t="s">
        <v>451</v>
      </c>
      <c r="G27" s="180">
        <v>54.3</v>
      </c>
      <c r="H27" s="180" t="s">
        <v>500</v>
      </c>
      <c r="I27" s="180">
        <v>8.9</v>
      </c>
      <c r="J27" s="180">
        <v>37.1</v>
      </c>
      <c r="K27" s="180">
        <v>46</v>
      </c>
      <c r="L27" s="180" t="s">
        <v>514</v>
      </c>
      <c r="M27" s="180">
        <v>52</v>
      </c>
      <c r="N27" s="180" t="s">
        <v>500</v>
      </c>
      <c r="O27" s="180">
        <v>9</v>
      </c>
      <c r="P27" s="180">
        <v>36.299999999999997</v>
      </c>
      <c r="Q27" s="180">
        <v>45.3</v>
      </c>
      <c r="R27" s="180">
        <v>1.7</v>
      </c>
      <c r="S27" s="180">
        <v>53</v>
      </c>
    </row>
    <row r="28" spans="1:19">
      <c r="A28" s="179" t="s">
        <v>474</v>
      </c>
      <c r="B28" s="178" t="s">
        <v>124</v>
      </c>
      <c r="C28" s="178">
        <v>37.4</v>
      </c>
      <c r="D28" s="178">
        <v>43.8</v>
      </c>
      <c r="E28" s="178">
        <v>82.8</v>
      </c>
      <c r="F28" s="178">
        <v>3.5</v>
      </c>
      <c r="G28" s="178">
        <v>13.7</v>
      </c>
      <c r="H28" s="178" t="s">
        <v>411</v>
      </c>
      <c r="I28" s="178">
        <v>27.5</v>
      </c>
      <c r="J28" s="178">
        <v>52.9</v>
      </c>
      <c r="K28" s="178">
        <v>81.2</v>
      </c>
      <c r="L28" s="178">
        <v>5.2</v>
      </c>
      <c r="M28" s="178">
        <v>13.6</v>
      </c>
      <c r="N28" s="178">
        <v>1.2</v>
      </c>
      <c r="O28" s="178">
        <v>32.5</v>
      </c>
      <c r="P28" s="178">
        <v>48.3</v>
      </c>
      <c r="Q28" s="178">
        <v>82</v>
      </c>
      <c r="R28" s="178">
        <v>4.4000000000000004</v>
      </c>
      <c r="S28" s="178">
        <v>13.6</v>
      </c>
    </row>
    <row r="29" spans="1:19">
      <c r="A29" s="673" t="s">
        <v>46</v>
      </c>
      <c r="B29" s="674"/>
      <c r="C29" s="674"/>
      <c r="D29" s="674"/>
      <c r="E29" s="674"/>
      <c r="F29" s="674"/>
      <c r="G29" s="674"/>
      <c r="H29" s="674"/>
      <c r="I29" s="674"/>
      <c r="J29" s="674"/>
      <c r="K29" s="674"/>
      <c r="L29" s="674"/>
      <c r="M29" s="674"/>
      <c r="N29" s="674"/>
      <c r="O29" s="674"/>
      <c r="P29" s="674"/>
      <c r="Q29" s="674"/>
      <c r="R29" s="674"/>
      <c r="S29" s="674"/>
    </row>
    <row r="30" spans="1:19">
      <c r="A30" s="678" t="s">
        <v>45</v>
      </c>
      <c r="B30" s="674"/>
      <c r="C30" s="674"/>
      <c r="D30" s="674"/>
      <c r="E30" s="674"/>
      <c r="F30" s="674"/>
      <c r="G30" s="674"/>
      <c r="H30" s="674"/>
      <c r="I30" s="674"/>
      <c r="J30" s="674"/>
      <c r="K30" s="674"/>
      <c r="L30" s="674"/>
      <c r="M30" s="674"/>
      <c r="N30" s="674"/>
      <c r="O30" s="674"/>
      <c r="P30" s="674"/>
      <c r="Q30" s="674"/>
      <c r="R30" s="674"/>
      <c r="S30" s="674"/>
    </row>
    <row r="31" spans="1:19">
      <c r="A31" s="678" t="s">
        <v>499</v>
      </c>
      <c r="B31" s="674"/>
      <c r="C31" s="674"/>
      <c r="D31" s="674"/>
      <c r="E31" s="674"/>
      <c r="F31" s="674"/>
      <c r="G31" s="674"/>
      <c r="H31" s="674"/>
      <c r="I31" s="674"/>
      <c r="J31" s="674"/>
      <c r="K31" s="674"/>
      <c r="L31" s="674"/>
      <c r="M31" s="674"/>
      <c r="N31" s="674"/>
      <c r="O31" s="674"/>
      <c r="P31" s="674"/>
      <c r="Q31" s="674"/>
      <c r="R31" s="674"/>
      <c r="S31" s="674"/>
    </row>
    <row r="32" spans="1:19">
      <c r="A32" s="678" t="s">
        <v>513</v>
      </c>
      <c r="B32" s="674"/>
      <c r="C32" s="674"/>
      <c r="D32" s="674"/>
      <c r="E32" s="674"/>
      <c r="F32" s="674"/>
      <c r="G32" s="674"/>
      <c r="H32" s="674"/>
      <c r="I32" s="674"/>
      <c r="J32" s="674"/>
      <c r="K32" s="674"/>
      <c r="L32" s="674"/>
      <c r="M32" s="674"/>
      <c r="N32" s="674"/>
      <c r="O32" s="674"/>
      <c r="P32" s="674"/>
      <c r="Q32" s="674"/>
      <c r="R32" s="674"/>
      <c r="S32" s="674"/>
    </row>
    <row r="33" spans="1:19">
      <c r="A33" s="678" t="s">
        <v>512</v>
      </c>
      <c r="B33" s="674"/>
      <c r="C33" s="674"/>
      <c r="D33" s="674"/>
      <c r="E33" s="674"/>
      <c r="F33" s="674"/>
      <c r="G33" s="674"/>
      <c r="H33" s="674"/>
      <c r="I33" s="674"/>
      <c r="J33" s="674"/>
      <c r="K33" s="674"/>
      <c r="L33" s="674"/>
      <c r="M33" s="674"/>
      <c r="N33" s="674"/>
      <c r="O33" s="674"/>
      <c r="P33" s="674"/>
      <c r="Q33" s="674"/>
      <c r="R33" s="674"/>
      <c r="S33" s="674"/>
    </row>
    <row r="34" spans="1:19">
      <c r="A34" s="678" t="s">
        <v>498</v>
      </c>
      <c r="B34" s="674"/>
      <c r="C34" s="674"/>
      <c r="D34" s="674"/>
      <c r="E34" s="674"/>
      <c r="F34" s="674"/>
      <c r="G34" s="674"/>
      <c r="H34" s="674"/>
      <c r="I34" s="674"/>
      <c r="J34" s="674"/>
      <c r="K34" s="674"/>
      <c r="L34" s="674"/>
      <c r="M34" s="674"/>
      <c r="N34" s="674"/>
      <c r="O34" s="674"/>
      <c r="P34" s="674"/>
      <c r="Q34" s="674"/>
      <c r="R34" s="674"/>
      <c r="S34" s="674"/>
    </row>
  </sheetData>
  <mergeCells count="11">
    <mergeCell ref="A30:S30"/>
    <mergeCell ref="A31:S31"/>
    <mergeCell ref="A32:S32"/>
    <mergeCell ref="A33:S33"/>
    <mergeCell ref="A34:S34"/>
    <mergeCell ref="A29:S29"/>
    <mergeCell ref="A1:S1"/>
    <mergeCell ref="B3:G3"/>
    <mergeCell ref="H3:M3"/>
    <mergeCell ref="N3:S3"/>
    <mergeCell ref="A15:S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 workbookViewId="0">
      <selection sqref="A1:S2"/>
    </sheetView>
  </sheetViews>
  <sheetFormatPr defaultRowHeight="15"/>
  <cols>
    <col min="1" max="1" width="15.28515625" style="364" customWidth="1"/>
    <col min="2" max="16384" width="9.140625" style="364"/>
  </cols>
  <sheetData>
    <row r="1" spans="1:19" ht="15.75" hidden="1" customHeight="1">
      <c r="A1" s="675" t="s">
        <v>1952</v>
      </c>
      <c r="B1" s="675"/>
      <c r="C1" s="675"/>
      <c r="D1" s="675"/>
      <c r="E1" s="675"/>
      <c r="F1" s="675"/>
      <c r="G1" s="675"/>
      <c r="H1" s="675"/>
      <c r="I1" s="675"/>
      <c r="J1" s="675"/>
      <c r="K1" s="675"/>
      <c r="L1" s="675"/>
      <c r="M1" s="675"/>
      <c r="N1" s="675"/>
      <c r="O1" s="675"/>
      <c r="P1" s="675"/>
      <c r="Q1" s="675"/>
      <c r="R1" s="675"/>
      <c r="S1" s="675"/>
    </row>
    <row r="2" spans="1:19" ht="18.75" customHeight="1">
      <c r="A2" s="679"/>
      <c r="B2" s="679"/>
      <c r="C2" s="679"/>
      <c r="D2" s="679"/>
      <c r="E2" s="679"/>
      <c r="F2" s="679"/>
      <c r="G2" s="679"/>
      <c r="H2" s="679"/>
      <c r="I2" s="679"/>
      <c r="J2" s="679"/>
      <c r="K2" s="679"/>
      <c r="L2" s="679"/>
      <c r="M2" s="679"/>
      <c r="N2" s="679"/>
      <c r="O2" s="679"/>
      <c r="P2" s="679"/>
      <c r="Q2" s="679"/>
      <c r="R2" s="679"/>
      <c r="S2" s="679"/>
    </row>
    <row r="3" spans="1:19">
      <c r="A3" s="380" t="s">
        <v>111</v>
      </c>
      <c r="B3" s="567"/>
      <c r="C3" s="567"/>
      <c r="D3" s="676" t="s">
        <v>557</v>
      </c>
      <c r="E3" s="676"/>
      <c r="F3" s="676"/>
      <c r="G3" s="676"/>
      <c r="H3" s="566"/>
      <c r="I3" s="566"/>
      <c r="J3" s="676" t="s">
        <v>556</v>
      </c>
      <c r="K3" s="676"/>
      <c r="L3" s="676"/>
      <c r="M3" s="676"/>
      <c r="N3" s="566"/>
      <c r="O3" s="566"/>
      <c r="P3" s="676" t="s">
        <v>555</v>
      </c>
      <c r="Q3" s="676"/>
      <c r="R3" s="676"/>
      <c r="S3" s="676"/>
    </row>
    <row r="4" spans="1:19">
      <c r="A4" s="184" t="s">
        <v>466</v>
      </c>
      <c r="B4" s="567">
        <v>2001</v>
      </c>
      <c r="C4" s="567">
        <v>2004</v>
      </c>
      <c r="D4" s="380">
        <v>2007</v>
      </c>
      <c r="E4" s="380">
        <v>2010</v>
      </c>
      <c r="F4" s="380">
        <v>2013</v>
      </c>
      <c r="G4" s="380">
        <v>2016</v>
      </c>
      <c r="H4" s="567">
        <v>2001</v>
      </c>
      <c r="I4" s="567">
        <v>2004</v>
      </c>
      <c r="J4" s="380">
        <v>2007</v>
      </c>
      <c r="K4" s="380">
        <v>2010</v>
      </c>
      <c r="L4" s="380">
        <v>2013</v>
      </c>
      <c r="M4" s="380">
        <v>2016</v>
      </c>
      <c r="N4" s="567">
        <v>2001</v>
      </c>
      <c r="O4" s="567">
        <v>2004</v>
      </c>
      <c r="P4" s="380">
        <v>2007</v>
      </c>
      <c r="Q4" s="380">
        <v>2010</v>
      </c>
      <c r="R4" s="380">
        <v>2013</v>
      </c>
      <c r="S4" s="380">
        <v>2016</v>
      </c>
    </row>
    <row r="5" spans="1:19">
      <c r="A5" s="677" t="s">
        <v>29</v>
      </c>
      <c r="B5" s="677"/>
      <c r="C5" s="677"/>
      <c r="D5" s="677"/>
      <c r="E5" s="677"/>
      <c r="F5" s="677"/>
      <c r="G5" s="677"/>
      <c r="H5" s="677"/>
      <c r="I5" s="677"/>
      <c r="J5" s="677"/>
      <c r="K5" s="677"/>
      <c r="L5" s="677"/>
      <c r="M5" s="677"/>
      <c r="N5" s="677"/>
      <c r="O5" s="677"/>
      <c r="P5" s="677"/>
      <c r="Q5" s="677"/>
      <c r="R5" s="677"/>
      <c r="S5" s="677"/>
    </row>
    <row r="6" spans="1:19">
      <c r="A6" s="179" t="s">
        <v>511</v>
      </c>
      <c r="B6" s="180" t="s">
        <v>47</v>
      </c>
      <c r="C6" s="180">
        <v>55.3</v>
      </c>
      <c r="D6" s="180">
        <v>58.2</v>
      </c>
      <c r="E6" s="180">
        <v>64.599999999999994</v>
      </c>
      <c r="F6" s="180">
        <v>71.400000000000006</v>
      </c>
      <c r="G6" s="180" t="s">
        <v>554</v>
      </c>
      <c r="H6" s="180" t="s">
        <v>47</v>
      </c>
      <c r="I6" s="180">
        <v>37.5</v>
      </c>
      <c r="J6" s="180">
        <v>35.700000000000003</v>
      </c>
      <c r="K6" s="180">
        <v>31</v>
      </c>
      <c r="L6" s="180">
        <v>25.2</v>
      </c>
      <c r="M6" s="180" t="s">
        <v>553</v>
      </c>
      <c r="N6" s="180" t="s">
        <v>47</v>
      </c>
      <c r="O6" s="180">
        <v>7.2</v>
      </c>
      <c r="P6" s="180">
        <v>6.1</v>
      </c>
      <c r="Q6" s="180">
        <v>4.4000000000000004</v>
      </c>
      <c r="R6" s="180" t="s">
        <v>552</v>
      </c>
      <c r="S6" s="180" t="s">
        <v>413</v>
      </c>
    </row>
    <row r="7" spans="1:19">
      <c r="A7" s="179" t="s">
        <v>361</v>
      </c>
      <c r="B7" s="180">
        <v>10.199999999999999</v>
      </c>
      <c r="C7" s="180">
        <v>10</v>
      </c>
      <c r="D7" s="180">
        <v>12.1</v>
      </c>
      <c r="E7" s="180">
        <v>14.9</v>
      </c>
      <c r="F7" s="180">
        <v>16.5</v>
      </c>
      <c r="G7" s="180">
        <v>18.8</v>
      </c>
      <c r="H7" s="180">
        <v>49.9</v>
      </c>
      <c r="I7" s="180">
        <v>49.5</v>
      </c>
      <c r="J7" s="180">
        <v>49.2</v>
      </c>
      <c r="K7" s="180">
        <v>46</v>
      </c>
      <c r="L7" s="180">
        <v>55.9</v>
      </c>
      <c r="M7" s="180">
        <v>57.8</v>
      </c>
      <c r="N7" s="180">
        <v>39.9</v>
      </c>
      <c r="O7" s="180">
        <v>40.4</v>
      </c>
      <c r="P7" s="180">
        <v>38.6</v>
      </c>
      <c r="Q7" s="180">
        <v>39.1</v>
      </c>
      <c r="R7" s="180">
        <v>27.6</v>
      </c>
      <c r="S7" s="180">
        <v>23.4</v>
      </c>
    </row>
    <row r="8" spans="1:19">
      <c r="A8" s="179" t="s">
        <v>458</v>
      </c>
      <c r="B8" s="180">
        <v>7</v>
      </c>
      <c r="C8" s="180">
        <v>7.3</v>
      </c>
      <c r="D8" s="180">
        <v>9.1</v>
      </c>
      <c r="E8" s="180">
        <v>12.3</v>
      </c>
      <c r="F8" s="180">
        <v>13.6</v>
      </c>
      <c r="G8" s="180">
        <v>17.5</v>
      </c>
      <c r="H8" s="180">
        <v>58.7</v>
      </c>
      <c r="I8" s="180">
        <v>55</v>
      </c>
      <c r="J8" s="180">
        <v>52.5</v>
      </c>
      <c r="K8" s="180">
        <v>51.8</v>
      </c>
      <c r="L8" s="180">
        <v>54.5</v>
      </c>
      <c r="M8" s="180">
        <v>55.7</v>
      </c>
      <c r="N8" s="180">
        <v>34.299999999999997</v>
      </c>
      <c r="O8" s="180">
        <v>37.700000000000003</v>
      </c>
      <c r="P8" s="180">
        <v>38.4</v>
      </c>
      <c r="Q8" s="180">
        <v>35.9</v>
      </c>
      <c r="R8" s="180">
        <v>31.9</v>
      </c>
      <c r="S8" s="180">
        <v>26.8</v>
      </c>
    </row>
    <row r="9" spans="1:19">
      <c r="A9" s="179" t="s">
        <v>456</v>
      </c>
      <c r="B9" s="180">
        <v>9.9</v>
      </c>
      <c r="C9" s="180">
        <v>9</v>
      </c>
      <c r="D9" s="180">
        <v>11</v>
      </c>
      <c r="E9" s="180">
        <v>13.7</v>
      </c>
      <c r="F9" s="180">
        <v>14.8</v>
      </c>
      <c r="G9" s="180">
        <v>14.2</v>
      </c>
      <c r="H9" s="180">
        <v>58.1</v>
      </c>
      <c r="I9" s="180">
        <v>57.9</v>
      </c>
      <c r="J9" s="180">
        <v>59.2</v>
      </c>
      <c r="K9" s="180">
        <v>54.8</v>
      </c>
      <c r="L9" s="180">
        <v>56.8</v>
      </c>
      <c r="M9" s="180">
        <v>60</v>
      </c>
      <c r="N9" s="180">
        <v>32</v>
      </c>
      <c r="O9" s="180">
        <v>33.1</v>
      </c>
      <c r="P9" s="180">
        <v>29.8</v>
      </c>
      <c r="Q9" s="180">
        <v>31.5</v>
      </c>
      <c r="R9" s="180">
        <v>28.3</v>
      </c>
      <c r="S9" s="180">
        <v>25.8</v>
      </c>
    </row>
    <row r="10" spans="1:19">
      <c r="A10" s="179" t="s">
        <v>455</v>
      </c>
      <c r="B10" s="180">
        <v>11.6</v>
      </c>
      <c r="C10" s="180">
        <v>8.6999999999999993</v>
      </c>
      <c r="D10" s="180">
        <v>10.9</v>
      </c>
      <c r="E10" s="180">
        <v>12.7</v>
      </c>
      <c r="F10" s="180">
        <v>14.5</v>
      </c>
      <c r="G10" s="180">
        <v>14.5</v>
      </c>
      <c r="H10" s="180">
        <v>58.5</v>
      </c>
      <c r="I10" s="180">
        <v>59.2</v>
      </c>
      <c r="J10" s="180">
        <v>57.6</v>
      </c>
      <c r="K10" s="180">
        <v>56.1</v>
      </c>
      <c r="L10" s="180">
        <v>53.9</v>
      </c>
      <c r="M10" s="180">
        <v>56.6</v>
      </c>
      <c r="N10" s="180">
        <v>29.9</v>
      </c>
      <c r="O10" s="180">
        <v>32.1</v>
      </c>
      <c r="P10" s="180">
        <v>31.5</v>
      </c>
      <c r="Q10" s="180">
        <v>31.3</v>
      </c>
      <c r="R10" s="180">
        <v>31.7</v>
      </c>
      <c r="S10" s="180">
        <v>28.9</v>
      </c>
    </row>
    <row r="11" spans="1:19">
      <c r="A11" s="179" t="s">
        <v>454</v>
      </c>
      <c r="B11" s="180">
        <v>12.6</v>
      </c>
      <c r="C11" s="180">
        <v>10.5</v>
      </c>
      <c r="D11" s="180">
        <v>10</v>
      </c>
      <c r="E11" s="180">
        <v>12.8</v>
      </c>
      <c r="F11" s="180">
        <v>15.1</v>
      </c>
      <c r="G11" s="180">
        <v>16.399999999999999</v>
      </c>
      <c r="H11" s="180">
        <v>53</v>
      </c>
      <c r="I11" s="180">
        <v>57.7</v>
      </c>
      <c r="J11" s="180">
        <v>58.7</v>
      </c>
      <c r="K11" s="180">
        <v>56.1</v>
      </c>
      <c r="L11" s="180">
        <v>57</v>
      </c>
      <c r="M11" s="180">
        <v>55.6</v>
      </c>
      <c r="N11" s="180">
        <v>34.5</v>
      </c>
      <c r="O11" s="180">
        <v>31.8</v>
      </c>
      <c r="P11" s="180">
        <v>31.2</v>
      </c>
      <c r="Q11" s="180">
        <v>31</v>
      </c>
      <c r="R11" s="180">
        <v>28</v>
      </c>
      <c r="S11" s="180">
        <v>28.1</v>
      </c>
    </row>
    <row r="12" spans="1:19">
      <c r="A12" s="179" t="s">
        <v>453</v>
      </c>
      <c r="B12" s="180">
        <v>16.2</v>
      </c>
      <c r="C12" s="180">
        <v>15.5</v>
      </c>
      <c r="D12" s="180">
        <v>15.5</v>
      </c>
      <c r="E12" s="180">
        <v>13.7</v>
      </c>
      <c r="F12" s="180">
        <v>18</v>
      </c>
      <c r="G12" s="180">
        <v>17</v>
      </c>
      <c r="H12" s="180">
        <v>56.3</v>
      </c>
      <c r="I12" s="180">
        <v>54</v>
      </c>
      <c r="J12" s="180">
        <v>56.9</v>
      </c>
      <c r="K12" s="180">
        <v>58</v>
      </c>
      <c r="L12" s="180">
        <v>53.5</v>
      </c>
      <c r="M12" s="180">
        <v>55.4</v>
      </c>
      <c r="N12" s="180">
        <v>27.5</v>
      </c>
      <c r="O12" s="180">
        <v>30.5</v>
      </c>
      <c r="P12" s="180">
        <v>27.7</v>
      </c>
      <c r="Q12" s="180">
        <v>28.3</v>
      </c>
      <c r="R12" s="180">
        <v>28.6</v>
      </c>
      <c r="S12" s="180">
        <v>27.7</v>
      </c>
    </row>
    <row r="13" spans="1:19">
      <c r="A13" s="179" t="s">
        <v>452</v>
      </c>
      <c r="B13" s="180">
        <v>25.3</v>
      </c>
      <c r="C13" s="180">
        <v>19.899999999999999</v>
      </c>
      <c r="D13" s="180">
        <v>20.6</v>
      </c>
      <c r="E13" s="180">
        <v>22.4</v>
      </c>
      <c r="F13" s="180">
        <v>23.3</v>
      </c>
      <c r="G13" s="180">
        <v>22.7</v>
      </c>
      <c r="H13" s="180">
        <v>53</v>
      </c>
      <c r="I13" s="180">
        <v>60.2</v>
      </c>
      <c r="J13" s="180">
        <v>58.4</v>
      </c>
      <c r="K13" s="180">
        <v>58.3</v>
      </c>
      <c r="L13" s="180">
        <v>59.3</v>
      </c>
      <c r="M13" s="180">
        <v>57.9</v>
      </c>
      <c r="N13" s="180">
        <v>21.6</v>
      </c>
      <c r="O13" s="180">
        <v>19.899999999999999</v>
      </c>
      <c r="P13" s="180">
        <v>21.1</v>
      </c>
      <c r="Q13" s="180">
        <v>19.3</v>
      </c>
      <c r="R13" s="180">
        <v>17.399999999999999</v>
      </c>
      <c r="S13" s="180">
        <v>19.399999999999999</v>
      </c>
    </row>
    <row r="14" spans="1:19">
      <c r="A14" s="179" t="s">
        <v>449</v>
      </c>
      <c r="B14" s="180">
        <v>14.3</v>
      </c>
      <c r="C14" s="180">
        <v>13</v>
      </c>
      <c r="D14" s="180">
        <v>14.3</v>
      </c>
      <c r="E14" s="180">
        <v>16.7</v>
      </c>
      <c r="F14" s="180">
        <v>19.100000000000001</v>
      </c>
      <c r="G14" s="180">
        <v>20.399999999999999</v>
      </c>
      <c r="H14" s="180">
        <v>55.2</v>
      </c>
      <c r="I14" s="180">
        <v>56</v>
      </c>
      <c r="J14" s="180">
        <v>56</v>
      </c>
      <c r="K14" s="180">
        <v>53.8</v>
      </c>
      <c r="L14" s="180">
        <v>54.5</v>
      </c>
      <c r="M14" s="180">
        <v>55.1</v>
      </c>
      <c r="N14" s="180">
        <v>30.5</v>
      </c>
      <c r="O14" s="180">
        <v>31</v>
      </c>
      <c r="P14" s="180">
        <v>29.7</v>
      </c>
      <c r="Q14" s="180">
        <v>29.6</v>
      </c>
      <c r="R14" s="180">
        <v>26.5</v>
      </c>
      <c r="S14" s="180" t="s">
        <v>551</v>
      </c>
    </row>
    <row r="15" spans="1:19">
      <c r="A15" s="179" t="s">
        <v>486</v>
      </c>
      <c r="B15" s="180">
        <v>12.5</v>
      </c>
      <c r="C15" s="180">
        <v>11</v>
      </c>
      <c r="D15" s="180">
        <v>12.4</v>
      </c>
      <c r="E15" s="180">
        <v>14.3</v>
      </c>
      <c r="F15" s="180">
        <v>16.3</v>
      </c>
      <c r="G15" s="180">
        <v>16.899999999999999</v>
      </c>
      <c r="H15" s="180">
        <v>55.6</v>
      </c>
      <c r="I15" s="180">
        <v>56.5</v>
      </c>
      <c r="J15" s="180">
        <v>56.5</v>
      </c>
      <c r="K15" s="180">
        <v>54.5</v>
      </c>
      <c r="L15" s="180">
        <v>55.8</v>
      </c>
      <c r="M15" s="180">
        <v>57.1</v>
      </c>
      <c r="N15" s="180">
        <v>31.8</v>
      </c>
      <c r="O15" s="180">
        <v>32.5</v>
      </c>
      <c r="P15" s="180">
        <v>31.2</v>
      </c>
      <c r="Q15" s="180">
        <v>31.2</v>
      </c>
      <c r="R15" s="180">
        <v>27.9</v>
      </c>
      <c r="S15" s="180" t="s">
        <v>547</v>
      </c>
    </row>
    <row r="16" spans="1:19">
      <c r="A16" s="570" t="s">
        <v>28</v>
      </c>
      <c r="B16" s="180"/>
      <c r="C16" s="180"/>
      <c r="D16" s="570"/>
      <c r="E16" s="570"/>
      <c r="F16" s="570"/>
      <c r="G16" s="570"/>
      <c r="H16" s="570"/>
      <c r="I16" s="570"/>
      <c r="J16" s="570"/>
      <c r="K16" s="570"/>
      <c r="L16" s="570"/>
      <c r="M16" s="570"/>
      <c r="N16" s="570"/>
      <c r="O16" s="570"/>
      <c r="P16" s="570"/>
      <c r="Q16" s="570"/>
      <c r="R16" s="570"/>
      <c r="S16" s="570"/>
    </row>
    <row r="17" spans="1:19">
      <c r="A17" s="179" t="s">
        <v>511</v>
      </c>
      <c r="B17" s="180" t="s">
        <v>47</v>
      </c>
      <c r="C17" s="180">
        <v>53.1</v>
      </c>
      <c r="D17" s="180">
        <v>54.7</v>
      </c>
      <c r="E17" s="180">
        <v>62.6</v>
      </c>
      <c r="F17" s="180">
        <v>73.3</v>
      </c>
      <c r="G17" s="180" t="s">
        <v>546</v>
      </c>
      <c r="H17" s="180" t="s">
        <v>47</v>
      </c>
      <c r="I17" s="180">
        <v>41.3</v>
      </c>
      <c r="J17" s="180">
        <v>40.700000000000003</v>
      </c>
      <c r="K17" s="180">
        <v>33.4</v>
      </c>
      <c r="L17" s="180">
        <v>25</v>
      </c>
      <c r="M17" s="180" t="s">
        <v>545</v>
      </c>
      <c r="N17" s="180" t="s">
        <v>47</v>
      </c>
      <c r="O17" s="180">
        <v>5.6</v>
      </c>
      <c r="P17" s="180">
        <v>4.5999999999999996</v>
      </c>
      <c r="Q17" s="180">
        <v>4</v>
      </c>
      <c r="R17" s="180" t="s">
        <v>525</v>
      </c>
      <c r="S17" s="180" t="s">
        <v>413</v>
      </c>
    </row>
    <row r="18" spans="1:19">
      <c r="A18" s="179" t="s">
        <v>361</v>
      </c>
      <c r="B18" s="180">
        <v>11.7</v>
      </c>
      <c r="C18" s="180">
        <v>11.3</v>
      </c>
      <c r="D18" s="180">
        <v>14.6</v>
      </c>
      <c r="E18" s="180">
        <v>14.1</v>
      </c>
      <c r="F18" s="180">
        <v>18</v>
      </c>
      <c r="G18" s="180">
        <v>18.3</v>
      </c>
      <c r="H18" s="180">
        <v>67.099999999999994</v>
      </c>
      <c r="I18" s="180">
        <v>68.5</v>
      </c>
      <c r="J18" s="180">
        <v>65.2</v>
      </c>
      <c r="K18" s="180">
        <v>63.8</v>
      </c>
      <c r="L18" s="180">
        <v>67.5</v>
      </c>
      <c r="M18" s="180">
        <v>68.900000000000006</v>
      </c>
      <c r="N18" s="180">
        <v>21.2</v>
      </c>
      <c r="O18" s="180">
        <v>20.2</v>
      </c>
      <c r="P18" s="180">
        <v>20.2</v>
      </c>
      <c r="Q18" s="180">
        <v>22.1</v>
      </c>
      <c r="R18" s="180">
        <v>14.6</v>
      </c>
      <c r="S18" s="180">
        <v>12.8</v>
      </c>
    </row>
    <row r="19" spans="1:19">
      <c r="A19" s="179" t="s">
        <v>458</v>
      </c>
      <c r="B19" s="180">
        <v>12.6</v>
      </c>
      <c r="C19" s="180">
        <v>16.3</v>
      </c>
      <c r="D19" s="180">
        <v>14.4</v>
      </c>
      <c r="E19" s="180">
        <v>18.100000000000001</v>
      </c>
      <c r="F19" s="180">
        <v>20.5</v>
      </c>
      <c r="G19" s="180">
        <v>21.1</v>
      </c>
      <c r="H19" s="180">
        <v>74.8</v>
      </c>
      <c r="I19" s="180">
        <v>70.900000000000006</v>
      </c>
      <c r="J19" s="180">
        <v>71.2</v>
      </c>
      <c r="K19" s="180">
        <v>69</v>
      </c>
      <c r="L19" s="180">
        <v>69.7</v>
      </c>
      <c r="M19" s="180">
        <v>67.8</v>
      </c>
      <c r="N19" s="180">
        <v>12.7</v>
      </c>
      <c r="O19" s="180">
        <v>12.8</v>
      </c>
      <c r="P19" s="180">
        <v>14.4</v>
      </c>
      <c r="Q19" s="180">
        <v>12.9</v>
      </c>
      <c r="R19" s="180">
        <v>9.8000000000000007</v>
      </c>
      <c r="S19" s="180">
        <v>11.1</v>
      </c>
    </row>
    <row r="20" spans="1:19">
      <c r="A20" s="179" t="s">
        <v>456</v>
      </c>
      <c r="B20" s="180">
        <v>16.100000000000001</v>
      </c>
      <c r="C20" s="180">
        <v>13.2</v>
      </c>
      <c r="D20" s="180">
        <v>13.7</v>
      </c>
      <c r="E20" s="180">
        <v>18.2</v>
      </c>
      <c r="F20" s="180">
        <v>21.1</v>
      </c>
      <c r="G20" s="180">
        <v>20</v>
      </c>
      <c r="H20" s="180">
        <v>74</v>
      </c>
      <c r="I20" s="180">
        <v>76.3</v>
      </c>
      <c r="J20" s="180">
        <v>73.900000000000006</v>
      </c>
      <c r="K20" s="180">
        <v>70.400000000000006</v>
      </c>
      <c r="L20" s="180">
        <v>69.599999999999994</v>
      </c>
      <c r="M20" s="180">
        <v>70.400000000000006</v>
      </c>
      <c r="N20" s="180">
        <v>9.9</v>
      </c>
      <c r="O20" s="180">
        <v>10.5</v>
      </c>
      <c r="P20" s="180">
        <v>12.4</v>
      </c>
      <c r="Q20" s="180">
        <v>11.4</v>
      </c>
      <c r="R20" s="180">
        <v>9.3000000000000007</v>
      </c>
      <c r="S20" s="180">
        <v>9.6</v>
      </c>
    </row>
    <row r="21" spans="1:19">
      <c r="A21" s="179" t="s">
        <v>455</v>
      </c>
      <c r="B21" s="180">
        <v>16.5</v>
      </c>
      <c r="C21" s="180">
        <v>13.9</v>
      </c>
      <c r="D21" s="180">
        <v>14.1</v>
      </c>
      <c r="E21" s="180">
        <v>16.2</v>
      </c>
      <c r="F21" s="180">
        <v>17.100000000000001</v>
      </c>
      <c r="G21" s="180">
        <v>18</v>
      </c>
      <c r="H21" s="180">
        <v>72.2</v>
      </c>
      <c r="I21" s="180">
        <v>74</v>
      </c>
      <c r="J21" s="180">
        <v>72.099999999999994</v>
      </c>
      <c r="K21" s="180">
        <v>70.900000000000006</v>
      </c>
      <c r="L21" s="180">
        <v>69.400000000000006</v>
      </c>
      <c r="M21" s="180">
        <v>69.5</v>
      </c>
      <c r="N21" s="180">
        <v>11.3</v>
      </c>
      <c r="O21" s="180">
        <v>12</v>
      </c>
      <c r="P21" s="180">
        <v>13.8</v>
      </c>
      <c r="Q21" s="180">
        <v>12.9</v>
      </c>
      <c r="R21" s="180">
        <v>13.5</v>
      </c>
      <c r="S21" s="180">
        <v>12.5</v>
      </c>
    </row>
    <row r="22" spans="1:19">
      <c r="A22" s="179" t="s">
        <v>454</v>
      </c>
      <c r="B22" s="180">
        <v>22.1</v>
      </c>
      <c r="C22" s="180">
        <v>19.7</v>
      </c>
      <c r="D22" s="180">
        <v>18.399999999999999</v>
      </c>
      <c r="E22" s="180">
        <v>20.6</v>
      </c>
      <c r="F22" s="180">
        <v>19</v>
      </c>
      <c r="G22" s="180">
        <v>19</v>
      </c>
      <c r="H22" s="180">
        <v>69.099999999999994</v>
      </c>
      <c r="I22" s="180">
        <v>71.2</v>
      </c>
      <c r="J22" s="180">
        <v>70.3</v>
      </c>
      <c r="K22" s="180">
        <v>67.3</v>
      </c>
      <c r="L22" s="180">
        <v>68.8</v>
      </c>
      <c r="M22" s="180">
        <v>68.099999999999994</v>
      </c>
      <c r="N22" s="180">
        <v>8.8000000000000007</v>
      </c>
      <c r="O22" s="180">
        <v>9</v>
      </c>
      <c r="P22" s="180">
        <v>11.2</v>
      </c>
      <c r="Q22" s="180">
        <v>12.1</v>
      </c>
      <c r="R22" s="180">
        <v>12.2</v>
      </c>
      <c r="S22" s="180">
        <v>13</v>
      </c>
    </row>
    <row r="23" spans="1:19">
      <c r="A23" s="179" t="s">
        <v>453</v>
      </c>
      <c r="B23" s="180">
        <v>29.5</v>
      </c>
      <c r="C23" s="180">
        <v>27.2</v>
      </c>
      <c r="D23" s="180">
        <v>26.8</v>
      </c>
      <c r="E23" s="180">
        <v>26.5</v>
      </c>
      <c r="F23" s="180">
        <v>24.4</v>
      </c>
      <c r="G23" s="180">
        <v>26.2</v>
      </c>
      <c r="H23" s="180">
        <v>64.7</v>
      </c>
      <c r="I23" s="180">
        <v>64.8</v>
      </c>
      <c r="J23" s="180">
        <v>64.8</v>
      </c>
      <c r="K23" s="180">
        <v>65.900000000000006</v>
      </c>
      <c r="L23" s="180">
        <v>67</v>
      </c>
      <c r="M23" s="180">
        <v>64.7</v>
      </c>
      <c r="N23" s="180">
        <v>5.9</v>
      </c>
      <c r="O23" s="180">
        <v>7.9</v>
      </c>
      <c r="P23" s="180">
        <v>8.4</v>
      </c>
      <c r="Q23" s="180">
        <v>7.7</v>
      </c>
      <c r="R23" s="180">
        <v>8.6</v>
      </c>
      <c r="S23" s="180">
        <v>9.1</v>
      </c>
    </row>
    <row r="24" spans="1:19">
      <c r="A24" s="179" t="s">
        <v>452</v>
      </c>
      <c r="B24" s="180">
        <v>39.5</v>
      </c>
      <c r="C24" s="180">
        <v>39</v>
      </c>
      <c r="D24" s="180">
        <v>39</v>
      </c>
      <c r="E24" s="180">
        <v>38.799999999999997</v>
      </c>
      <c r="F24" s="180">
        <v>40.299999999999997</v>
      </c>
      <c r="G24" s="180">
        <v>37.200000000000003</v>
      </c>
      <c r="H24" s="180">
        <v>56.3</v>
      </c>
      <c r="I24" s="180">
        <v>56.7</v>
      </c>
      <c r="J24" s="180">
        <v>56.4</v>
      </c>
      <c r="K24" s="180">
        <v>56.3</v>
      </c>
      <c r="L24" s="180">
        <v>55.6</v>
      </c>
      <c r="M24" s="180">
        <v>58.8</v>
      </c>
      <c r="N24" s="180">
        <v>4.3</v>
      </c>
      <c r="O24" s="180">
        <v>4.3</v>
      </c>
      <c r="P24" s="180">
        <v>4.5999999999999996</v>
      </c>
      <c r="Q24" s="180">
        <v>4.9000000000000004</v>
      </c>
      <c r="R24" s="180">
        <v>4.0999999999999996</v>
      </c>
      <c r="S24" s="180">
        <v>4</v>
      </c>
    </row>
    <row r="25" spans="1:19">
      <c r="A25" s="179" t="s">
        <v>449</v>
      </c>
      <c r="B25" s="180">
        <v>21</v>
      </c>
      <c r="C25" s="180">
        <v>20.2</v>
      </c>
      <c r="D25" s="180">
        <v>20.5</v>
      </c>
      <c r="E25" s="180">
        <v>23</v>
      </c>
      <c r="F25" s="180">
        <v>24.8</v>
      </c>
      <c r="G25" s="180">
        <v>25.4</v>
      </c>
      <c r="H25" s="180">
        <v>68.3</v>
      </c>
      <c r="I25" s="180">
        <v>69</v>
      </c>
      <c r="J25" s="180">
        <v>67.599999999999994</v>
      </c>
      <c r="K25" s="180">
        <v>65.400000000000006</v>
      </c>
      <c r="L25" s="180">
        <v>65.2</v>
      </c>
      <c r="M25" s="180">
        <v>64.8</v>
      </c>
      <c r="N25" s="180">
        <v>10.7</v>
      </c>
      <c r="O25" s="180">
        <v>10.8</v>
      </c>
      <c r="P25" s="180">
        <v>11.9</v>
      </c>
      <c r="Q25" s="180">
        <v>11.6</v>
      </c>
      <c r="R25" s="180">
        <v>10</v>
      </c>
      <c r="S25" s="180">
        <v>9.8000000000000007</v>
      </c>
    </row>
    <row r="26" spans="1:19">
      <c r="A26" s="179" t="s">
        <v>486</v>
      </c>
      <c r="B26" s="180">
        <v>20.3</v>
      </c>
      <c r="C26" s="180">
        <v>19</v>
      </c>
      <c r="D26" s="180">
        <v>19.3</v>
      </c>
      <c r="E26" s="180">
        <v>21.4</v>
      </c>
      <c r="F26" s="180">
        <v>22.6</v>
      </c>
      <c r="G26" s="180">
        <v>22.7</v>
      </c>
      <c r="H26" s="180">
        <v>69.099999999999994</v>
      </c>
      <c r="I26" s="180">
        <v>70</v>
      </c>
      <c r="J26" s="180">
        <v>68.400000000000006</v>
      </c>
      <c r="K26" s="180">
        <v>66.599999999999994</v>
      </c>
      <c r="L26" s="180">
        <v>67</v>
      </c>
      <c r="M26" s="180">
        <v>67</v>
      </c>
      <c r="N26" s="180">
        <v>10.6</v>
      </c>
      <c r="O26" s="180">
        <v>11</v>
      </c>
      <c r="P26" s="180">
        <v>12.2</v>
      </c>
      <c r="Q26" s="180">
        <v>12</v>
      </c>
      <c r="R26" s="180">
        <v>10.4</v>
      </c>
      <c r="S26" s="180">
        <v>10.3</v>
      </c>
    </row>
    <row r="27" spans="1:19">
      <c r="A27" s="570" t="s">
        <v>27</v>
      </c>
      <c r="B27" s="180"/>
      <c r="C27" s="180"/>
      <c r="D27" s="570"/>
      <c r="E27" s="570"/>
      <c r="F27" s="570"/>
      <c r="G27" s="570"/>
      <c r="H27" s="570"/>
      <c r="I27" s="570"/>
      <c r="J27" s="570"/>
      <c r="K27" s="570"/>
      <c r="L27" s="570"/>
      <c r="M27" s="570"/>
      <c r="N27" s="570"/>
      <c r="O27" s="570"/>
      <c r="P27" s="570"/>
      <c r="Q27" s="570"/>
      <c r="R27" s="570"/>
      <c r="S27" s="570"/>
    </row>
    <row r="28" spans="1:19">
      <c r="A28" s="179" t="s">
        <v>511</v>
      </c>
      <c r="B28" s="180" t="s">
        <v>47</v>
      </c>
      <c r="C28" s="180">
        <v>54.3</v>
      </c>
      <c r="D28" s="180">
        <v>56.5</v>
      </c>
      <c r="E28" s="180">
        <v>63.6</v>
      </c>
      <c r="F28" s="180">
        <v>72.3</v>
      </c>
      <c r="G28" s="180" t="s">
        <v>543</v>
      </c>
      <c r="H28" s="180" t="s">
        <v>47</v>
      </c>
      <c r="I28" s="180">
        <v>39.299999999999997</v>
      </c>
      <c r="J28" s="180">
        <v>38.1</v>
      </c>
      <c r="K28" s="180">
        <v>32.200000000000003</v>
      </c>
      <c r="L28" s="180">
        <v>25.1</v>
      </c>
      <c r="M28" s="180" t="s">
        <v>542</v>
      </c>
      <c r="N28" s="180" t="s">
        <v>47</v>
      </c>
      <c r="O28" s="180">
        <v>6.4</v>
      </c>
      <c r="P28" s="180">
        <v>5.4</v>
      </c>
      <c r="Q28" s="180">
        <v>4.2</v>
      </c>
      <c r="R28" s="180">
        <v>2.6</v>
      </c>
      <c r="S28" s="180" t="s">
        <v>541</v>
      </c>
    </row>
    <row r="29" spans="1:19">
      <c r="A29" s="179" t="s">
        <v>361</v>
      </c>
      <c r="B29" s="180">
        <v>10.9</v>
      </c>
      <c r="C29" s="180">
        <v>10.6</v>
      </c>
      <c r="D29" s="180">
        <v>13.3</v>
      </c>
      <c r="E29" s="180">
        <v>14.6</v>
      </c>
      <c r="F29" s="180">
        <v>17.2</v>
      </c>
      <c r="G29" s="180">
        <v>18.5</v>
      </c>
      <c r="H29" s="180">
        <v>58.4</v>
      </c>
      <c r="I29" s="180">
        <v>58.7</v>
      </c>
      <c r="J29" s="180">
        <v>56.9</v>
      </c>
      <c r="K29" s="180">
        <v>54.4</v>
      </c>
      <c r="L29" s="180">
        <v>61.5</v>
      </c>
      <c r="M29" s="180">
        <v>63</v>
      </c>
      <c r="N29" s="180">
        <v>30.7</v>
      </c>
      <c r="O29" s="180">
        <v>30.7</v>
      </c>
      <c r="P29" s="180">
        <v>29.8</v>
      </c>
      <c r="Q29" s="180">
        <v>31</v>
      </c>
      <c r="R29" s="180">
        <v>21.3</v>
      </c>
      <c r="S29" s="180">
        <v>18.5</v>
      </c>
    </row>
    <row r="30" spans="1:19">
      <c r="A30" s="179" t="s">
        <v>458</v>
      </c>
      <c r="B30" s="180">
        <v>9.8000000000000007</v>
      </c>
      <c r="C30" s="180">
        <v>11.9</v>
      </c>
      <c r="D30" s="180">
        <v>11.8</v>
      </c>
      <c r="E30" s="180">
        <v>15.3</v>
      </c>
      <c r="F30" s="180">
        <v>17.100000000000001</v>
      </c>
      <c r="G30" s="180">
        <v>19.399999999999999</v>
      </c>
      <c r="H30" s="180">
        <v>66.8</v>
      </c>
      <c r="I30" s="180">
        <v>63.1</v>
      </c>
      <c r="J30" s="180">
        <v>62</v>
      </c>
      <c r="K30" s="180">
        <v>60.5</v>
      </c>
      <c r="L30" s="180">
        <v>62.2</v>
      </c>
      <c r="M30" s="180">
        <v>62.2</v>
      </c>
      <c r="N30" s="180">
        <v>23.4</v>
      </c>
      <c r="O30" s="180">
        <v>25</v>
      </c>
      <c r="P30" s="180">
        <v>26.2</v>
      </c>
      <c r="Q30" s="180">
        <v>24.2</v>
      </c>
      <c r="R30" s="180">
        <v>20.8</v>
      </c>
      <c r="S30" s="180">
        <v>18.3</v>
      </c>
    </row>
    <row r="31" spans="1:19">
      <c r="A31" s="179" t="s">
        <v>456</v>
      </c>
      <c r="B31" s="180">
        <v>13.1</v>
      </c>
      <c r="C31" s="180">
        <v>11.1</v>
      </c>
      <c r="D31" s="180">
        <v>12.4</v>
      </c>
      <c r="E31" s="180">
        <v>15.9</v>
      </c>
      <c r="F31" s="180">
        <v>18</v>
      </c>
      <c r="G31" s="180">
        <v>17.2</v>
      </c>
      <c r="H31" s="180">
        <v>66.2</v>
      </c>
      <c r="I31" s="180">
        <v>67.2</v>
      </c>
      <c r="J31" s="180">
        <v>66.599999999999994</v>
      </c>
      <c r="K31" s="180">
        <v>62.6</v>
      </c>
      <c r="L31" s="180">
        <v>63.2</v>
      </c>
      <c r="M31" s="180">
        <v>65.2</v>
      </c>
      <c r="N31" s="180">
        <v>20.7</v>
      </c>
      <c r="O31" s="180">
        <v>21.7</v>
      </c>
      <c r="P31" s="180">
        <v>21.1</v>
      </c>
      <c r="Q31" s="180">
        <v>21.5</v>
      </c>
      <c r="R31" s="180">
        <v>18.8</v>
      </c>
      <c r="S31" s="180">
        <v>17.7</v>
      </c>
    </row>
    <row r="32" spans="1:19">
      <c r="A32" s="179" t="s">
        <v>455</v>
      </c>
      <c r="B32" s="180">
        <v>14</v>
      </c>
      <c r="C32" s="180">
        <v>11.3</v>
      </c>
      <c r="D32" s="180">
        <v>12.5</v>
      </c>
      <c r="E32" s="180">
        <v>14.4</v>
      </c>
      <c r="F32" s="180">
        <v>15.8</v>
      </c>
      <c r="G32" s="180">
        <v>16.3</v>
      </c>
      <c r="H32" s="180">
        <v>65.3</v>
      </c>
      <c r="I32" s="180">
        <v>66.7</v>
      </c>
      <c r="J32" s="180">
        <v>64.8</v>
      </c>
      <c r="K32" s="180">
        <v>63.6</v>
      </c>
      <c r="L32" s="180">
        <v>61.7</v>
      </c>
      <c r="M32" s="180">
        <v>63.1</v>
      </c>
      <c r="N32" s="180">
        <v>20.8</v>
      </c>
      <c r="O32" s="180">
        <v>22</v>
      </c>
      <c r="P32" s="180">
        <v>22.6</v>
      </c>
      <c r="Q32" s="180">
        <v>22</v>
      </c>
      <c r="R32" s="180">
        <v>22.5</v>
      </c>
      <c r="S32" s="180">
        <v>20.6</v>
      </c>
    </row>
    <row r="33" spans="1:19">
      <c r="A33" s="179" t="s">
        <v>454</v>
      </c>
      <c r="B33" s="180">
        <v>17.3</v>
      </c>
      <c r="C33" s="180">
        <v>15.1</v>
      </c>
      <c r="D33" s="180">
        <v>14.2</v>
      </c>
      <c r="E33" s="180">
        <v>16.7</v>
      </c>
      <c r="F33" s="180">
        <v>17</v>
      </c>
      <c r="G33" s="180">
        <v>17.7</v>
      </c>
      <c r="H33" s="180">
        <v>60.9</v>
      </c>
      <c r="I33" s="180">
        <v>64.400000000000006</v>
      </c>
      <c r="J33" s="180">
        <v>64.5</v>
      </c>
      <c r="K33" s="180">
        <v>61.7</v>
      </c>
      <c r="L33" s="180">
        <v>62.9</v>
      </c>
      <c r="M33" s="180">
        <v>61.9</v>
      </c>
      <c r="N33" s="180">
        <v>21.8</v>
      </c>
      <c r="O33" s="180">
        <v>20.399999999999999</v>
      </c>
      <c r="P33" s="180">
        <v>21.2</v>
      </c>
      <c r="Q33" s="180">
        <v>21.6</v>
      </c>
      <c r="R33" s="180">
        <v>20.100000000000001</v>
      </c>
      <c r="S33" s="180">
        <v>20.399999999999999</v>
      </c>
    </row>
    <row r="34" spans="1:19">
      <c r="A34" s="179" t="s">
        <v>453</v>
      </c>
      <c r="B34" s="180">
        <v>23.6</v>
      </c>
      <c r="C34" s="180">
        <v>21.9</v>
      </c>
      <c r="D34" s="180">
        <v>21.5</v>
      </c>
      <c r="E34" s="180">
        <v>20.100000000000001</v>
      </c>
      <c r="F34" s="180">
        <v>21.2</v>
      </c>
      <c r="G34" s="180">
        <v>21.6</v>
      </c>
      <c r="H34" s="180">
        <v>61</v>
      </c>
      <c r="I34" s="180">
        <v>59.9</v>
      </c>
      <c r="J34" s="180">
        <v>61.1</v>
      </c>
      <c r="K34" s="180">
        <v>61.9</v>
      </c>
      <c r="L34" s="180">
        <v>60.2</v>
      </c>
      <c r="M34" s="180">
        <v>60.1</v>
      </c>
      <c r="N34" s="180">
        <v>15.5</v>
      </c>
      <c r="O34" s="180">
        <v>18.2</v>
      </c>
      <c r="P34" s="180">
        <v>17.399999999999999</v>
      </c>
      <c r="Q34" s="180">
        <v>18</v>
      </c>
      <c r="R34" s="180">
        <v>18.600000000000001</v>
      </c>
      <c r="S34" s="180">
        <v>18.2</v>
      </c>
    </row>
    <row r="35" spans="1:19">
      <c r="A35" s="179" t="s">
        <v>452</v>
      </c>
      <c r="B35" s="180">
        <v>32.799999999999997</v>
      </c>
      <c r="C35" s="180">
        <v>29.9</v>
      </c>
      <c r="D35" s="180">
        <v>30.3</v>
      </c>
      <c r="E35" s="180">
        <v>31.6</v>
      </c>
      <c r="F35" s="180">
        <v>32.700000000000003</v>
      </c>
      <c r="G35" s="180">
        <v>30.6</v>
      </c>
      <c r="H35" s="180">
        <v>54.7</v>
      </c>
      <c r="I35" s="180">
        <v>58.4</v>
      </c>
      <c r="J35" s="180">
        <v>57.3</v>
      </c>
      <c r="K35" s="180">
        <v>57.2</v>
      </c>
      <c r="L35" s="180">
        <v>57.2</v>
      </c>
      <c r="M35" s="180">
        <v>58.4</v>
      </c>
      <c r="N35" s="180">
        <v>12.4</v>
      </c>
      <c r="O35" s="180">
        <v>11.8</v>
      </c>
      <c r="P35" s="180">
        <v>12.4</v>
      </c>
      <c r="Q35" s="180">
        <v>11.3</v>
      </c>
      <c r="R35" s="180">
        <v>10.1</v>
      </c>
      <c r="S35" s="180">
        <v>11</v>
      </c>
    </row>
    <row r="36" spans="1:19">
      <c r="A36" s="179" t="s">
        <v>449</v>
      </c>
      <c r="B36" s="180">
        <v>17.7</v>
      </c>
      <c r="C36" s="180">
        <v>16.600000000000001</v>
      </c>
      <c r="D36" s="180">
        <v>17.399999999999999</v>
      </c>
      <c r="E36" s="180">
        <v>19.899999999999999</v>
      </c>
      <c r="F36" s="180">
        <v>22</v>
      </c>
      <c r="G36" s="180">
        <v>22.9</v>
      </c>
      <c r="H36" s="180">
        <v>61.8</v>
      </c>
      <c r="I36" s="180">
        <v>62.6</v>
      </c>
      <c r="J36" s="180">
        <v>61.9</v>
      </c>
      <c r="K36" s="180">
        <v>59.6</v>
      </c>
      <c r="L36" s="180">
        <v>59.9</v>
      </c>
      <c r="M36" s="180">
        <v>60</v>
      </c>
      <c r="N36" s="180">
        <v>20.5</v>
      </c>
      <c r="O36" s="180">
        <v>20.8</v>
      </c>
      <c r="P36" s="180">
        <v>20.7</v>
      </c>
      <c r="Q36" s="180">
        <v>20.5</v>
      </c>
      <c r="R36" s="180">
        <v>18.2</v>
      </c>
      <c r="S36" s="180" t="s">
        <v>84</v>
      </c>
    </row>
    <row r="37" spans="1:19">
      <c r="A37" s="179" t="s">
        <v>486</v>
      </c>
      <c r="B37" s="178">
        <v>16.5</v>
      </c>
      <c r="C37" s="178">
        <v>15.1</v>
      </c>
      <c r="D37" s="178">
        <v>15.9</v>
      </c>
      <c r="E37" s="178">
        <v>17.899999999999999</v>
      </c>
      <c r="F37" s="178">
        <v>19.5</v>
      </c>
      <c r="G37" s="178">
        <v>19.8</v>
      </c>
      <c r="H37" s="178">
        <v>62.5</v>
      </c>
      <c r="I37" s="178">
        <v>63.3</v>
      </c>
      <c r="J37" s="178">
        <v>62.5</v>
      </c>
      <c r="K37" s="178">
        <v>60.6</v>
      </c>
      <c r="L37" s="178">
        <v>61.4</v>
      </c>
      <c r="M37" s="178">
        <v>62.2</v>
      </c>
      <c r="N37" s="178">
        <v>21.1</v>
      </c>
      <c r="O37" s="178">
        <v>21.6</v>
      </c>
      <c r="P37" s="178">
        <v>21.6</v>
      </c>
      <c r="Q37" s="178">
        <v>21.5</v>
      </c>
      <c r="R37" s="178">
        <v>19.100000000000001</v>
      </c>
      <c r="S37" s="178" t="s">
        <v>540</v>
      </c>
    </row>
    <row r="38" spans="1:19">
      <c r="A38" s="673" t="s">
        <v>46</v>
      </c>
      <c r="B38" s="678"/>
      <c r="C38" s="678"/>
      <c r="D38" s="674"/>
      <c r="E38" s="674"/>
      <c r="F38" s="674"/>
      <c r="G38" s="674"/>
      <c r="H38" s="674"/>
      <c r="I38" s="674"/>
      <c r="J38" s="674"/>
      <c r="K38" s="674"/>
      <c r="L38" s="674"/>
      <c r="M38" s="674"/>
      <c r="N38" s="674"/>
      <c r="O38" s="674"/>
      <c r="P38" s="674"/>
      <c r="Q38" s="674"/>
      <c r="R38" s="674"/>
      <c r="S38" s="674"/>
    </row>
    <row r="39" spans="1:19">
      <c r="A39" s="678" t="s">
        <v>44</v>
      </c>
      <c r="B39" s="678"/>
      <c r="C39" s="678"/>
      <c r="D39" s="674"/>
      <c r="E39" s="674"/>
      <c r="F39" s="674"/>
      <c r="G39" s="674"/>
      <c r="H39" s="674"/>
      <c r="I39" s="674"/>
      <c r="J39" s="674"/>
      <c r="K39" s="674"/>
      <c r="L39" s="674"/>
      <c r="M39" s="674"/>
      <c r="N39" s="674"/>
      <c r="O39" s="674"/>
      <c r="P39" s="674"/>
      <c r="Q39" s="674"/>
      <c r="R39" s="674"/>
      <c r="S39" s="674"/>
    </row>
    <row r="40" spans="1:19">
      <c r="A40" s="678" t="s">
        <v>499</v>
      </c>
      <c r="B40" s="678"/>
      <c r="C40" s="678"/>
      <c r="D40" s="678"/>
      <c r="E40" s="678"/>
      <c r="F40" s="678"/>
      <c r="G40" s="678"/>
      <c r="H40" s="678"/>
      <c r="I40" s="678"/>
      <c r="J40" s="678"/>
      <c r="K40" s="678"/>
      <c r="L40" s="678"/>
      <c r="M40" s="678"/>
      <c r="N40" s="678"/>
      <c r="O40" s="678"/>
      <c r="P40" s="678"/>
      <c r="Q40" s="678"/>
      <c r="R40" s="678"/>
      <c r="S40" s="678"/>
    </row>
    <row r="41" spans="1:19">
      <c r="A41" s="678" t="s">
        <v>536</v>
      </c>
      <c r="B41" s="678"/>
      <c r="C41" s="678"/>
      <c r="D41" s="674"/>
      <c r="E41" s="674"/>
      <c r="F41" s="674"/>
      <c r="G41" s="674"/>
      <c r="H41" s="674"/>
      <c r="I41" s="674"/>
      <c r="J41" s="674"/>
      <c r="K41" s="674"/>
      <c r="L41" s="674"/>
      <c r="M41" s="674"/>
      <c r="N41" s="674"/>
      <c r="O41" s="674"/>
      <c r="P41" s="674"/>
      <c r="Q41" s="674"/>
      <c r="R41" s="674"/>
      <c r="S41" s="674"/>
    </row>
    <row r="42" spans="1:19">
      <c r="A42" s="678" t="s">
        <v>535</v>
      </c>
      <c r="B42" s="678"/>
      <c r="C42" s="678"/>
      <c r="D42" s="674"/>
      <c r="E42" s="674"/>
      <c r="F42" s="674"/>
      <c r="G42" s="674"/>
      <c r="H42" s="674"/>
      <c r="I42" s="674"/>
      <c r="J42" s="674"/>
      <c r="K42" s="674"/>
      <c r="L42" s="674"/>
      <c r="M42" s="674"/>
      <c r="N42" s="674"/>
      <c r="O42" s="674"/>
      <c r="P42" s="674"/>
      <c r="Q42" s="674"/>
      <c r="R42" s="674"/>
      <c r="S42" s="674"/>
    </row>
    <row r="43" spans="1:19">
      <c r="A43" s="678" t="s">
        <v>534</v>
      </c>
      <c r="B43" s="678"/>
      <c r="C43" s="678"/>
      <c r="D43" s="674"/>
      <c r="E43" s="674"/>
      <c r="F43" s="674"/>
      <c r="G43" s="674"/>
      <c r="H43" s="674"/>
      <c r="I43" s="674"/>
      <c r="J43" s="674"/>
      <c r="K43" s="674"/>
      <c r="L43" s="674"/>
      <c r="M43" s="674"/>
      <c r="N43" s="674"/>
      <c r="O43" s="674"/>
      <c r="P43" s="674"/>
      <c r="Q43" s="674"/>
      <c r="R43" s="674"/>
      <c r="S43" s="674"/>
    </row>
    <row r="44" spans="1:19">
      <c r="A44" s="678" t="s">
        <v>533</v>
      </c>
      <c r="B44" s="678"/>
      <c r="C44" s="678"/>
      <c r="D44" s="674"/>
      <c r="E44" s="674"/>
      <c r="F44" s="674"/>
      <c r="G44" s="674"/>
      <c r="H44" s="674"/>
      <c r="I44" s="674"/>
      <c r="J44" s="674"/>
      <c r="K44" s="674"/>
      <c r="L44" s="674"/>
      <c r="M44" s="674"/>
      <c r="N44" s="674"/>
      <c r="O44" s="674"/>
      <c r="P44" s="674"/>
      <c r="Q44" s="674"/>
      <c r="R44" s="674"/>
      <c r="S44" s="674"/>
    </row>
    <row r="45" spans="1:19">
      <c r="A45" s="678" t="s">
        <v>498</v>
      </c>
      <c r="B45" s="678"/>
      <c r="C45" s="678"/>
      <c r="D45" s="674"/>
      <c r="E45" s="674"/>
      <c r="F45" s="674"/>
      <c r="G45" s="674"/>
      <c r="H45" s="674"/>
      <c r="I45" s="674"/>
      <c r="J45" s="674"/>
      <c r="K45" s="674"/>
      <c r="L45" s="674"/>
      <c r="M45" s="674"/>
      <c r="N45" s="674"/>
      <c r="O45" s="674"/>
      <c r="P45" s="674"/>
      <c r="Q45" s="674"/>
      <c r="R45" s="674"/>
      <c r="S45" s="674"/>
    </row>
    <row r="46" spans="1:19">
      <c r="A46" s="378"/>
      <c r="B46" s="565"/>
      <c r="C46" s="565"/>
      <c r="D46" s="378"/>
      <c r="E46" s="378"/>
      <c r="F46" s="378"/>
      <c r="G46" s="378"/>
      <c r="H46" s="565"/>
      <c r="I46" s="565"/>
      <c r="J46" s="378"/>
      <c r="K46" s="378"/>
      <c r="L46" s="378"/>
      <c r="M46" s="378"/>
      <c r="N46" s="565"/>
      <c r="O46" s="565"/>
      <c r="P46" s="378"/>
      <c r="Q46" s="378"/>
      <c r="R46" s="378"/>
      <c r="S46" s="378"/>
    </row>
  </sheetData>
  <mergeCells count="13">
    <mergeCell ref="A45:S45"/>
    <mergeCell ref="A38:S38"/>
    <mergeCell ref="A39:S39"/>
    <mergeCell ref="A40:S40"/>
    <mergeCell ref="A41:S41"/>
    <mergeCell ref="A42:S42"/>
    <mergeCell ref="A43:S43"/>
    <mergeCell ref="A44:S44"/>
    <mergeCell ref="A1:S2"/>
    <mergeCell ref="D3:G3"/>
    <mergeCell ref="J3:M3"/>
    <mergeCell ref="P3:S3"/>
    <mergeCell ref="A5:S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workbookViewId="0">
      <selection sqref="A1:AK1"/>
    </sheetView>
  </sheetViews>
  <sheetFormatPr defaultRowHeight="15"/>
  <cols>
    <col min="1" max="1" width="13.140625" style="364" bestFit="1" customWidth="1"/>
    <col min="2" max="3" width="13.140625" style="364" customWidth="1"/>
    <col min="4" max="16384" width="9.140625" style="364"/>
  </cols>
  <sheetData>
    <row r="1" spans="1:37" ht="15.75">
      <c r="A1" s="675" t="s">
        <v>1953</v>
      </c>
      <c r="B1" s="675"/>
      <c r="C1" s="675"/>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row>
    <row r="2" spans="1:37" ht="3" hidden="1" customHeight="1">
      <c r="A2" s="378"/>
      <c r="B2" s="565"/>
      <c r="C2" s="565"/>
      <c r="D2" s="378"/>
      <c r="E2" s="378"/>
      <c r="F2" s="378"/>
      <c r="G2" s="378"/>
      <c r="H2" s="565"/>
      <c r="I2" s="565"/>
      <c r="J2" s="378"/>
      <c r="K2" s="378"/>
      <c r="L2" s="378"/>
      <c r="M2" s="378"/>
      <c r="N2" s="565"/>
      <c r="O2" s="565"/>
      <c r="P2" s="378"/>
      <c r="Q2" s="378"/>
      <c r="R2" s="378"/>
      <c r="S2" s="378"/>
      <c r="T2" s="565"/>
      <c r="U2" s="565"/>
      <c r="V2" s="378"/>
      <c r="W2" s="378"/>
      <c r="X2" s="378"/>
      <c r="Y2" s="378"/>
      <c r="Z2" s="565"/>
      <c r="AA2" s="565"/>
      <c r="AB2" s="378"/>
      <c r="AC2" s="378"/>
      <c r="AD2" s="378"/>
      <c r="AE2" s="378"/>
      <c r="AF2" s="565"/>
      <c r="AG2" s="565"/>
      <c r="AH2" s="378"/>
      <c r="AI2" s="378"/>
      <c r="AJ2" s="378"/>
      <c r="AK2" s="378"/>
    </row>
    <row r="3" spans="1:37">
      <c r="A3" s="380" t="s">
        <v>111</v>
      </c>
      <c r="B3" s="567"/>
      <c r="C3" s="567"/>
      <c r="D3" s="681" t="s">
        <v>557</v>
      </c>
      <c r="E3" s="681"/>
      <c r="F3" s="681"/>
      <c r="G3" s="681"/>
      <c r="H3" s="567"/>
      <c r="I3" s="567"/>
      <c r="J3" s="681" t="s">
        <v>556</v>
      </c>
      <c r="K3" s="681"/>
      <c r="L3" s="681"/>
      <c r="M3" s="681"/>
      <c r="N3" s="567"/>
      <c r="O3" s="567"/>
      <c r="P3" s="682" t="s">
        <v>596</v>
      </c>
      <c r="Q3" s="682"/>
      <c r="R3" s="682"/>
      <c r="S3" s="682"/>
      <c r="T3" s="568"/>
      <c r="U3" s="568"/>
      <c r="V3" s="681" t="s">
        <v>595</v>
      </c>
      <c r="W3" s="681"/>
      <c r="X3" s="681"/>
      <c r="Y3" s="681"/>
      <c r="Z3" s="567"/>
      <c r="AA3" s="567"/>
      <c r="AB3" s="682" t="s">
        <v>594</v>
      </c>
      <c r="AC3" s="682"/>
      <c r="AD3" s="682"/>
      <c r="AE3" s="682"/>
      <c r="AF3" s="568"/>
      <c r="AG3" s="568"/>
      <c r="AH3" s="681" t="s">
        <v>593</v>
      </c>
      <c r="AI3" s="681"/>
      <c r="AJ3" s="681"/>
      <c r="AK3" s="681"/>
    </row>
    <row r="4" spans="1:37">
      <c r="A4" s="184" t="s">
        <v>592</v>
      </c>
      <c r="B4" s="567">
        <v>2001</v>
      </c>
      <c r="C4" s="567">
        <v>2004</v>
      </c>
      <c r="D4" s="380">
        <v>2007</v>
      </c>
      <c r="E4" s="380">
        <v>2010</v>
      </c>
      <c r="F4" s="380">
        <v>2013</v>
      </c>
      <c r="G4" s="380">
        <v>2016</v>
      </c>
      <c r="H4" s="567">
        <v>2001</v>
      </c>
      <c r="I4" s="567">
        <v>2004</v>
      </c>
      <c r="J4" s="380">
        <v>2007</v>
      </c>
      <c r="K4" s="380">
        <v>2010</v>
      </c>
      <c r="L4" s="380">
        <v>2013</v>
      </c>
      <c r="M4" s="380">
        <v>2016</v>
      </c>
      <c r="N4" s="567">
        <v>2001</v>
      </c>
      <c r="O4" s="567">
        <v>2004</v>
      </c>
      <c r="P4" s="380">
        <v>2007</v>
      </c>
      <c r="Q4" s="380">
        <v>2010</v>
      </c>
      <c r="R4" s="380">
        <v>2013</v>
      </c>
      <c r="S4" s="380">
        <v>2016</v>
      </c>
      <c r="T4" s="567">
        <v>2001</v>
      </c>
      <c r="U4" s="567">
        <v>2004</v>
      </c>
      <c r="V4" s="380">
        <v>2007</v>
      </c>
      <c r="W4" s="380">
        <v>2010</v>
      </c>
      <c r="X4" s="380">
        <v>2013</v>
      </c>
      <c r="Y4" s="380">
        <v>2016</v>
      </c>
      <c r="Z4" s="567">
        <v>2001</v>
      </c>
      <c r="AA4" s="567">
        <v>2004</v>
      </c>
      <c r="AB4" s="380">
        <v>2007</v>
      </c>
      <c r="AC4" s="380">
        <v>2010</v>
      </c>
      <c r="AD4" s="380">
        <v>2013</v>
      </c>
      <c r="AE4" s="380">
        <v>2016</v>
      </c>
      <c r="AF4" s="567">
        <v>2001</v>
      </c>
      <c r="AG4" s="567">
        <v>2004</v>
      </c>
      <c r="AH4" s="380">
        <v>2007</v>
      </c>
      <c r="AI4" s="380">
        <v>2010</v>
      </c>
      <c r="AJ4" s="380">
        <v>2013</v>
      </c>
      <c r="AK4" s="380">
        <v>2016</v>
      </c>
    </row>
    <row r="5" spans="1:37">
      <c r="A5" s="677" t="s">
        <v>29</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row>
    <row r="6" spans="1:37">
      <c r="A6" s="179" t="s">
        <v>511</v>
      </c>
      <c r="B6" s="180" t="s">
        <v>47</v>
      </c>
      <c r="C6" s="180">
        <v>55.3</v>
      </c>
      <c r="D6" s="180">
        <v>58.2</v>
      </c>
      <c r="E6" s="180">
        <v>64.599999999999994</v>
      </c>
      <c r="F6" s="180">
        <v>71.400000000000006</v>
      </c>
      <c r="G6" s="180" t="s">
        <v>554</v>
      </c>
      <c r="H6" s="180" t="s">
        <v>47</v>
      </c>
      <c r="I6" s="180">
        <v>20.399999999999999</v>
      </c>
      <c r="J6" s="180">
        <v>18.899999999999999</v>
      </c>
      <c r="K6" s="180">
        <v>15.4</v>
      </c>
      <c r="L6" s="180">
        <v>13.1</v>
      </c>
      <c r="M6" s="180" t="s">
        <v>398</v>
      </c>
      <c r="N6" s="180" t="s">
        <v>47</v>
      </c>
      <c r="O6" s="180">
        <v>6</v>
      </c>
      <c r="P6" s="180">
        <v>4.8</v>
      </c>
      <c r="Q6" s="180">
        <v>5.4</v>
      </c>
      <c r="R6" s="180">
        <v>4.7</v>
      </c>
      <c r="S6" s="180" t="s">
        <v>552</v>
      </c>
      <c r="T6" s="180" t="s">
        <v>47</v>
      </c>
      <c r="U6" s="180">
        <v>10.7</v>
      </c>
      <c r="V6" s="180">
        <v>10.8</v>
      </c>
      <c r="W6" s="180">
        <v>9.6</v>
      </c>
      <c r="X6" s="180">
        <v>7.1</v>
      </c>
      <c r="Y6" s="180">
        <v>5</v>
      </c>
      <c r="Z6" s="180" t="s">
        <v>47</v>
      </c>
      <c r="AA6" s="180">
        <v>7.2</v>
      </c>
      <c r="AB6" s="180">
        <v>6.4</v>
      </c>
      <c r="AC6" s="180">
        <v>4.5</v>
      </c>
      <c r="AD6" s="180" t="s">
        <v>552</v>
      </c>
      <c r="AE6" s="180" t="s">
        <v>591</v>
      </c>
      <c r="AF6" s="180" t="s">
        <v>47</v>
      </c>
      <c r="AG6" s="180" t="s">
        <v>572</v>
      </c>
      <c r="AH6" s="180" t="s">
        <v>505</v>
      </c>
      <c r="AI6" s="180" t="s">
        <v>442</v>
      </c>
      <c r="AJ6" s="180" t="s">
        <v>500</v>
      </c>
      <c r="AK6" s="180" t="s">
        <v>500</v>
      </c>
    </row>
    <row r="7" spans="1:37">
      <c r="A7" s="179" t="s">
        <v>361</v>
      </c>
      <c r="B7" s="180">
        <v>10.199999999999999</v>
      </c>
      <c r="C7" s="180">
        <v>10</v>
      </c>
      <c r="D7" s="180">
        <v>12.1</v>
      </c>
      <c r="E7" s="180">
        <v>14.9</v>
      </c>
      <c r="F7" s="180">
        <v>16.5</v>
      </c>
      <c r="G7" s="180">
        <v>18.8</v>
      </c>
      <c r="H7" s="180">
        <v>13.9</v>
      </c>
      <c r="I7" s="180">
        <v>14.2</v>
      </c>
      <c r="J7" s="180">
        <v>14.5</v>
      </c>
      <c r="K7" s="180">
        <v>15.8</v>
      </c>
      <c r="L7" s="180">
        <v>17.2</v>
      </c>
      <c r="M7" s="180">
        <v>21.2</v>
      </c>
      <c r="N7" s="180">
        <v>11.9</v>
      </c>
      <c r="O7" s="180">
        <v>11.8</v>
      </c>
      <c r="P7" s="180">
        <v>12.3</v>
      </c>
      <c r="Q7" s="180">
        <v>9.1999999999999993</v>
      </c>
      <c r="R7" s="180">
        <v>13.1</v>
      </c>
      <c r="S7" s="180">
        <v>13.7</v>
      </c>
      <c r="T7" s="180">
        <v>23.7</v>
      </c>
      <c r="U7" s="180">
        <v>22.9</v>
      </c>
      <c r="V7" s="180">
        <v>18.899999999999999</v>
      </c>
      <c r="W7" s="180">
        <v>22.5</v>
      </c>
      <c r="X7" s="180">
        <v>25.4</v>
      </c>
      <c r="Y7" s="180">
        <v>23.7</v>
      </c>
      <c r="Z7" s="180">
        <v>34.299999999999997</v>
      </c>
      <c r="AA7" s="180">
        <v>35.5</v>
      </c>
      <c r="AB7" s="180">
        <v>36.5</v>
      </c>
      <c r="AC7" s="180">
        <v>32.6</v>
      </c>
      <c r="AD7" s="180">
        <v>25.7</v>
      </c>
      <c r="AE7" s="180">
        <v>21.3</v>
      </c>
      <c r="AF7" s="180">
        <v>6</v>
      </c>
      <c r="AG7" s="180">
        <v>5.7</v>
      </c>
      <c r="AH7" s="180">
        <v>5.7</v>
      </c>
      <c r="AI7" s="180">
        <v>5</v>
      </c>
      <c r="AJ7" s="180">
        <v>2.1</v>
      </c>
      <c r="AK7" s="180" t="s">
        <v>413</v>
      </c>
    </row>
    <row r="8" spans="1:37">
      <c r="A8" s="179" t="s">
        <v>458</v>
      </c>
      <c r="B8" s="180">
        <v>7</v>
      </c>
      <c r="C8" s="180">
        <v>7.3</v>
      </c>
      <c r="D8" s="180">
        <v>9.1</v>
      </c>
      <c r="E8" s="180">
        <v>12.3</v>
      </c>
      <c r="F8" s="180">
        <v>13.6</v>
      </c>
      <c r="G8" s="180">
        <v>17.5</v>
      </c>
      <c r="H8" s="180">
        <v>16.5</v>
      </c>
      <c r="I8" s="180">
        <v>18</v>
      </c>
      <c r="J8" s="180">
        <v>16.600000000000001</v>
      </c>
      <c r="K8" s="180">
        <v>20.9</v>
      </c>
      <c r="L8" s="180">
        <v>22.3</v>
      </c>
      <c r="M8" s="180">
        <v>23.2</v>
      </c>
      <c r="N8" s="180">
        <v>19.3</v>
      </c>
      <c r="O8" s="180">
        <v>17.3</v>
      </c>
      <c r="P8" s="180">
        <v>14</v>
      </c>
      <c r="Q8" s="180">
        <v>13.2</v>
      </c>
      <c r="R8" s="180">
        <v>14.5</v>
      </c>
      <c r="S8" s="180">
        <v>13.3</v>
      </c>
      <c r="T8" s="180">
        <v>26.3</v>
      </c>
      <c r="U8" s="180">
        <v>24</v>
      </c>
      <c r="V8" s="180">
        <v>26.6</v>
      </c>
      <c r="W8" s="180">
        <v>23.1</v>
      </c>
      <c r="X8" s="180">
        <v>20.100000000000001</v>
      </c>
      <c r="Y8" s="180">
        <v>23.3</v>
      </c>
      <c r="Z8" s="180">
        <v>25.1</v>
      </c>
      <c r="AA8" s="180">
        <v>27.4</v>
      </c>
      <c r="AB8" s="180">
        <v>26.5</v>
      </c>
      <c r="AC8" s="180">
        <v>23.2</v>
      </c>
      <c r="AD8" s="180">
        <v>23.8</v>
      </c>
      <c r="AE8" s="180" t="s">
        <v>590</v>
      </c>
      <c r="AF8" s="180">
        <v>5.8</v>
      </c>
      <c r="AG8" s="180">
        <v>6.1</v>
      </c>
      <c r="AH8" s="180">
        <v>7.1</v>
      </c>
      <c r="AI8" s="180">
        <v>7.3</v>
      </c>
      <c r="AJ8" s="180">
        <v>5.7</v>
      </c>
      <c r="AK8" s="180">
        <v>4.8</v>
      </c>
    </row>
    <row r="9" spans="1:37">
      <c r="A9" s="179" t="s">
        <v>456</v>
      </c>
      <c r="B9" s="180">
        <v>9.9</v>
      </c>
      <c r="C9" s="180">
        <v>9</v>
      </c>
      <c r="D9" s="180">
        <v>11</v>
      </c>
      <c r="E9" s="180">
        <v>13.7</v>
      </c>
      <c r="F9" s="180">
        <v>14.8</v>
      </c>
      <c r="G9" s="180">
        <v>14.2</v>
      </c>
      <c r="H9" s="180">
        <v>25.6</v>
      </c>
      <c r="I9" s="180">
        <v>24.7</v>
      </c>
      <c r="J9" s="180">
        <v>25.9</v>
      </c>
      <c r="K9" s="180">
        <v>23.7</v>
      </c>
      <c r="L9" s="180">
        <v>24.2</v>
      </c>
      <c r="M9" s="180">
        <v>26.4</v>
      </c>
      <c r="N9" s="180">
        <v>18.3</v>
      </c>
      <c r="O9" s="180">
        <v>19.2</v>
      </c>
      <c r="P9" s="180">
        <v>17.600000000000001</v>
      </c>
      <c r="Q9" s="180">
        <v>16.8</v>
      </c>
      <c r="R9" s="180">
        <v>17.3</v>
      </c>
      <c r="S9" s="180">
        <v>17.8</v>
      </c>
      <c r="T9" s="180">
        <v>22</v>
      </c>
      <c r="U9" s="180">
        <v>22</v>
      </c>
      <c r="V9" s="180">
        <v>19.399999999999999</v>
      </c>
      <c r="W9" s="180">
        <v>19.600000000000001</v>
      </c>
      <c r="X9" s="180">
        <v>20.3</v>
      </c>
      <c r="Y9" s="180">
        <v>20.100000000000001</v>
      </c>
      <c r="Z9" s="180">
        <v>18.600000000000001</v>
      </c>
      <c r="AA9" s="180">
        <v>17.399999999999999</v>
      </c>
      <c r="AB9" s="180">
        <v>18.7</v>
      </c>
      <c r="AC9" s="180">
        <v>17.899999999999999</v>
      </c>
      <c r="AD9" s="180">
        <v>16.600000000000001</v>
      </c>
      <c r="AE9" s="180">
        <v>16</v>
      </c>
      <c r="AF9" s="180">
        <v>5.7</v>
      </c>
      <c r="AG9" s="180">
        <v>7.7</v>
      </c>
      <c r="AH9" s="180">
        <v>7.5</v>
      </c>
      <c r="AI9" s="180">
        <v>8.3000000000000007</v>
      </c>
      <c r="AJ9" s="180">
        <v>6.8</v>
      </c>
      <c r="AK9" s="180">
        <v>5.3</v>
      </c>
    </row>
    <row r="10" spans="1:37">
      <c r="A10" s="179" t="s">
        <v>455</v>
      </c>
      <c r="B10" s="180">
        <v>11.6</v>
      </c>
      <c r="C10" s="180">
        <v>8.6999999999999993</v>
      </c>
      <c r="D10" s="180">
        <v>10.9</v>
      </c>
      <c r="E10" s="180">
        <v>12.7</v>
      </c>
      <c r="F10" s="180">
        <v>14.5</v>
      </c>
      <c r="G10" s="180">
        <v>14.5</v>
      </c>
      <c r="H10" s="180">
        <v>32.5</v>
      </c>
      <c r="I10" s="180">
        <v>31.3</v>
      </c>
      <c r="J10" s="180">
        <v>32.299999999999997</v>
      </c>
      <c r="K10" s="180">
        <v>32.1</v>
      </c>
      <c r="L10" s="180">
        <v>29.7</v>
      </c>
      <c r="M10" s="180">
        <v>29.8</v>
      </c>
      <c r="N10" s="180">
        <v>17.3</v>
      </c>
      <c r="O10" s="180">
        <v>19.100000000000001</v>
      </c>
      <c r="P10" s="180">
        <v>15.6</v>
      </c>
      <c r="Q10" s="180">
        <v>14.5</v>
      </c>
      <c r="R10" s="180">
        <v>14.7</v>
      </c>
      <c r="S10" s="180">
        <v>15</v>
      </c>
      <c r="T10" s="180">
        <v>16.899999999999999</v>
      </c>
      <c r="U10" s="180">
        <v>17.7</v>
      </c>
      <c r="V10" s="180">
        <v>16.399999999999999</v>
      </c>
      <c r="W10" s="180">
        <v>14.9</v>
      </c>
      <c r="X10" s="180">
        <v>16</v>
      </c>
      <c r="Y10" s="180">
        <v>16.7</v>
      </c>
      <c r="Z10" s="180">
        <v>13.9</v>
      </c>
      <c r="AA10" s="180">
        <v>15.2</v>
      </c>
      <c r="AB10" s="180">
        <v>15.5</v>
      </c>
      <c r="AC10" s="180">
        <v>16.3</v>
      </c>
      <c r="AD10" s="180">
        <v>16</v>
      </c>
      <c r="AE10" s="180">
        <v>15.6</v>
      </c>
      <c r="AF10" s="180">
        <v>7.8</v>
      </c>
      <c r="AG10" s="180">
        <v>8</v>
      </c>
      <c r="AH10" s="180">
        <v>9.1999999999999993</v>
      </c>
      <c r="AI10" s="180">
        <v>9.6</v>
      </c>
      <c r="AJ10" s="180">
        <v>9.1999999999999993</v>
      </c>
      <c r="AK10" s="180">
        <v>8.5</v>
      </c>
    </row>
    <row r="11" spans="1:37">
      <c r="A11" s="179" t="s">
        <v>454</v>
      </c>
      <c r="B11" s="180">
        <v>12.6</v>
      </c>
      <c r="C11" s="180">
        <v>10.5</v>
      </c>
      <c r="D11" s="180">
        <v>10</v>
      </c>
      <c r="E11" s="180">
        <v>12.8</v>
      </c>
      <c r="F11" s="180">
        <v>15.1</v>
      </c>
      <c r="G11" s="180">
        <v>16.399999999999999</v>
      </c>
      <c r="H11" s="180">
        <v>39.9</v>
      </c>
      <c r="I11" s="180">
        <v>39.1</v>
      </c>
      <c r="J11" s="180">
        <v>38.9</v>
      </c>
      <c r="K11" s="180">
        <v>37.6</v>
      </c>
      <c r="L11" s="180">
        <v>39.700000000000003</v>
      </c>
      <c r="M11" s="180">
        <v>36.700000000000003</v>
      </c>
      <c r="N11" s="180">
        <v>12.8</v>
      </c>
      <c r="O11" s="180">
        <v>15.2</v>
      </c>
      <c r="P11" s="180">
        <v>14.9</v>
      </c>
      <c r="Q11" s="180">
        <v>13.9</v>
      </c>
      <c r="R11" s="180">
        <v>10.9</v>
      </c>
      <c r="S11" s="180">
        <v>11.9</v>
      </c>
      <c r="T11" s="180">
        <v>13.1</v>
      </c>
      <c r="U11" s="180">
        <v>14.3</v>
      </c>
      <c r="V11" s="180">
        <v>14.8</v>
      </c>
      <c r="W11" s="180">
        <v>12.1</v>
      </c>
      <c r="X11" s="180">
        <v>13.7</v>
      </c>
      <c r="Y11" s="180">
        <v>12.3</v>
      </c>
      <c r="Z11" s="180">
        <v>9.1</v>
      </c>
      <c r="AA11" s="180">
        <v>10.199999999999999</v>
      </c>
      <c r="AB11" s="180">
        <v>10.1</v>
      </c>
      <c r="AC11" s="180">
        <v>12.4</v>
      </c>
      <c r="AD11" s="180">
        <v>11.4</v>
      </c>
      <c r="AE11" s="180">
        <v>12.7</v>
      </c>
      <c r="AF11" s="180">
        <v>12.5</v>
      </c>
      <c r="AG11" s="180">
        <v>10.6</v>
      </c>
      <c r="AH11" s="180">
        <v>11.3</v>
      </c>
      <c r="AI11" s="180">
        <v>11.1</v>
      </c>
      <c r="AJ11" s="180">
        <v>9.1999999999999993</v>
      </c>
      <c r="AK11" s="180">
        <v>10</v>
      </c>
    </row>
    <row r="12" spans="1:37">
      <c r="A12" s="179" t="s">
        <v>453</v>
      </c>
      <c r="B12" s="180">
        <v>16.2</v>
      </c>
      <c r="C12" s="180">
        <v>15.5</v>
      </c>
      <c r="D12" s="180">
        <v>15.5</v>
      </c>
      <c r="E12" s="180">
        <v>13.7</v>
      </c>
      <c r="F12" s="180">
        <v>18</v>
      </c>
      <c r="G12" s="180">
        <v>17</v>
      </c>
      <c r="H12" s="180">
        <v>49.1</v>
      </c>
      <c r="I12" s="180">
        <v>46.7</v>
      </c>
      <c r="J12" s="180">
        <v>49.1</v>
      </c>
      <c r="K12" s="180">
        <v>50</v>
      </c>
      <c r="L12" s="180">
        <v>47.6</v>
      </c>
      <c r="M12" s="180">
        <v>45.9</v>
      </c>
      <c r="N12" s="180">
        <v>11.1</v>
      </c>
      <c r="O12" s="180">
        <v>11.1</v>
      </c>
      <c r="P12" s="180">
        <v>10</v>
      </c>
      <c r="Q12" s="180">
        <v>9.1</v>
      </c>
      <c r="R12" s="180">
        <v>8.6</v>
      </c>
      <c r="S12" s="180">
        <v>9.6</v>
      </c>
      <c r="T12" s="180">
        <v>8</v>
      </c>
      <c r="U12" s="180">
        <v>10.1</v>
      </c>
      <c r="V12" s="180">
        <v>9.4</v>
      </c>
      <c r="W12" s="180">
        <v>9.6999999999999993</v>
      </c>
      <c r="X12" s="180">
        <v>9.1999999999999993</v>
      </c>
      <c r="Y12" s="180">
        <v>8.1</v>
      </c>
      <c r="Z12" s="180">
        <v>6.4</v>
      </c>
      <c r="AA12" s="180">
        <v>6.4</v>
      </c>
      <c r="AB12" s="180">
        <v>6.2</v>
      </c>
      <c r="AC12" s="180">
        <v>7.3</v>
      </c>
      <c r="AD12" s="180">
        <v>7</v>
      </c>
      <c r="AE12" s="180">
        <v>7.9</v>
      </c>
      <c r="AF12" s="180">
        <v>9.1</v>
      </c>
      <c r="AG12" s="180">
        <v>10.1</v>
      </c>
      <c r="AH12" s="180">
        <v>9.9</v>
      </c>
      <c r="AI12" s="180">
        <v>10.199999999999999</v>
      </c>
      <c r="AJ12" s="180">
        <v>9.6999999999999993</v>
      </c>
      <c r="AK12" s="180">
        <v>11.6</v>
      </c>
    </row>
    <row r="13" spans="1:37">
      <c r="A13" s="179" t="s">
        <v>452</v>
      </c>
      <c r="B13" s="180">
        <v>25.3</v>
      </c>
      <c r="C13" s="180">
        <v>19.899999999999999</v>
      </c>
      <c r="D13" s="180">
        <v>20.6</v>
      </c>
      <c r="E13" s="180">
        <v>22.4</v>
      </c>
      <c r="F13" s="180">
        <v>23.3</v>
      </c>
      <c r="G13" s="180">
        <v>22.7</v>
      </c>
      <c r="H13" s="180">
        <v>54.2</v>
      </c>
      <c r="I13" s="180">
        <v>59.8</v>
      </c>
      <c r="J13" s="180">
        <v>60.3</v>
      </c>
      <c r="K13" s="180">
        <v>60.9</v>
      </c>
      <c r="L13" s="180">
        <v>60.5</v>
      </c>
      <c r="M13" s="180">
        <v>58.8</v>
      </c>
      <c r="N13" s="180">
        <v>6.7</v>
      </c>
      <c r="O13" s="180">
        <v>6.8</v>
      </c>
      <c r="P13" s="180">
        <v>6</v>
      </c>
      <c r="Q13" s="180">
        <v>4.8</v>
      </c>
      <c r="R13" s="180">
        <v>4.8</v>
      </c>
      <c r="S13" s="180">
        <v>4.7</v>
      </c>
      <c r="T13" s="180">
        <v>4.0999999999999996</v>
      </c>
      <c r="U13" s="180">
        <v>4</v>
      </c>
      <c r="V13" s="180">
        <v>3.7</v>
      </c>
      <c r="W13" s="180">
        <v>3.5</v>
      </c>
      <c r="X13" s="180">
        <v>3.4</v>
      </c>
      <c r="Y13" s="180">
        <v>3.8</v>
      </c>
      <c r="Z13" s="180">
        <v>3.1</v>
      </c>
      <c r="AA13" s="180">
        <v>3.4</v>
      </c>
      <c r="AB13" s="180">
        <v>3.4</v>
      </c>
      <c r="AC13" s="180">
        <v>3.2</v>
      </c>
      <c r="AD13" s="180">
        <v>2.6</v>
      </c>
      <c r="AE13" s="180">
        <v>2.8</v>
      </c>
      <c r="AF13" s="180">
        <v>6.5</v>
      </c>
      <c r="AG13" s="180">
        <v>6.1</v>
      </c>
      <c r="AH13" s="180">
        <v>6</v>
      </c>
      <c r="AI13" s="180">
        <v>5.3</v>
      </c>
      <c r="AJ13" s="180">
        <v>5.4</v>
      </c>
      <c r="AK13" s="180">
        <v>7.1</v>
      </c>
    </row>
    <row r="14" spans="1:37">
      <c r="A14" s="179" t="s">
        <v>449</v>
      </c>
      <c r="B14" s="180">
        <v>14.3</v>
      </c>
      <c r="C14" s="180">
        <v>13</v>
      </c>
      <c r="D14" s="180">
        <v>14.3</v>
      </c>
      <c r="E14" s="180">
        <v>16.7</v>
      </c>
      <c r="F14" s="180">
        <v>19.100000000000001</v>
      </c>
      <c r="G14" s="180">
        <v>20.399999999999999</v>
      </c>
      <c r="H14" s="180">
        <v>31.2</v>
      </c>
      <c r="I14" s="180">
        <v>32</v>
      </c>
      <c r="J14" s="180">
        <v>32.799999999999997</v>
      </c>
      <c r="K14" s="180">
        <v>32.5</v>
      </c>
      <c r="L14" s="180">
        <v>32.700000000000003</v>
      </c>
      <c r="M14" s="180">
        <v>32.9</v>
      </c>
      <c r="N14" s="180">
        <v>14.4</v>
      </c>
      <c r="O14" s="180">
        <v>14.6</v>
      </c>
      <c r="P14" s="180">
        <v>13.1</v>
      </c>
      <c r="Q14" s="180">
        <v>12</v>
      </c>
      <c r="R14" s="180">
        <v>12.1</v>
      </c>
      <c r="S14" s="180">
        <v>12.2</v>
      </c>
      <c r="T14" s="180">
        <v>17</v>
      </c>
      <c r="U14" s="180">
        <v>16.899999999999999</v>
      </c>
      <c r="V14" s="180">
        <v>15.7</v>
      </c>
      <c r="W14" s="180">
        <v>15.2</v>
      </c>
      <c r="X14" s="180">
        <v>15.4</v>
      </c>
      <c r="Y14" s="180">
        <v>14.9</v>
      </c>
      <c r="Z14" s="180">
        <v>15.8</v>
      </c>
      <c r="AA14" s="180">
        <v>16.100000000000001</v>
      </c>
      <c r="AB14" s="180">
        <v>16.2</v>
      </c>
      <c r="AC14" s="180">
        <v>15.8</v>
      </c>
      <c r="AD14" s="180">
        <v>14.1</v>
      </c>
      <c r="AE14" s="180">
        <v>12.9</v>
      </c>
      <c r="AF14" s="180">
        <v>7.3</v>
      </c>
      <c r="AG14" s="180">
        <v>7.5</v>
      </c>
      <c r="AH14" s="180">
        <v>7.9</v>
      </c>
      <c r="AI14" s="180">
        <v>7.9</v>
      </c>
      <c r="AJ14" s="180">
        <v>6.7</v>
      </c>
      <c r="AK14" s="180">
        <v>6.7</v>
      </c>
    </row>
    <row r="15" spans="1:37">
      <c r="A15" s="179" t="s">
        <v>486</v>
      </c>
      <c r="B15" s="180">
        <v>12.5</v>
      </c>
      <c r="C15" s="180">
        <v>11</v>
      </c>
      <c r="D15" s="180">
        <v>12.4</v>
      </c>
      <c r="E15" s="180">
        <v>14.3</v>
      </c>
      <c r="F15" s="180">
        <v>16.3</v>
      </c>
      <c r="G15" s="180">
        <v>16.899999999999999</v>
      </c>
      <c r="H15" s="180">
        <v>32.1</v>
      </c>
      <c r="I15" s="180">
        <v>32.4</v>
      </c>
      <c r="J15" s="180">
        <v>33.299999999999997</v>
      </c>
      <c r="K15" s="180">
        <v>33.299999999999997</v>
      </c>
      <c r="L15" s="180">
        <v>33.700000000000003</v>
      </c>
      <c r="M15" s="180">
        <v>34.200000000000003</v>
      </c>
      <c r="N15" s="180">
        <v>14.6</v>
      </c>
      <c r="O15" s="180">
        <v>15.1</v>
      </c>
      <c r="P15" s="180">
        <v>13.6</v>
      </c>
      <c r="Q15" s="180">
        <v>12.3</v>
      </c>
      <c r="R15" s="180">
        <v>12.4</v>
      </c>
      <c r="S15" s="180">
        <v>12.7</v>
      </c>
      <c r="T15" s="180">
        <v>17</v>
      </c>
      <c r="U15" s="180">
        <v>17</v>
      </c>
      <c r="V15" s="180">
        <v>15.7</v>
      </c>
      <c r="W15" s="180">
        <v>15.3</v>
      </c>
      <c r="X15" s="180">
        <v>15.8</v>
      </c>
      <c r="Y15" s="180">
        <v>15.4</v>
      </c>
      <c r="Z15" s="180">
        <v>16.100000000000001</v>
      </c>
      <c r="AA15" s="180">
        <v>16.5</v>
      </c>
      <c r="AB15" s="180">
        <v>16.7</v>
      </c>
      <c r="AC15" s="180">
        <v>16.399999999999999</v>
      </c>
      <c r="AD15" s="180">
        <v>14.7</v>
      </c>
      <c r="AE15" s="180">
        <v>13.6</v>
      </c>
      <c r="AF15" s="180">
        <v>7.8</v>
      </c>
      <c r="AG15" s="180">
        <v>8</v>
      </c>
      <c r="AH15" s="180">
        <v>8.3000000000000007</v>
      </c>
      <c r="AI15" s="180">
        <v>8.4</v>
      </c>
      <c r="AJ15" s="180">
        <v>7.1</v>
      </c>
      <c r="AK15" s="180">
        <v>7.1</v>
      </c>
    </row>
    <row r="16" spans="1:37">
      <c r="A16" s="570" t="s">
        <v>28</v>
      </c>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row>
    <row r="17" spans="1:37">
      <c r="A17" s="179" t="s">
        <v>511</v>
      </c>
      <c r="B17" s="180" t="s">
        <v>47</v>
      </c>
      <c r="C17" s="180">
        <v>53.1</v>
      </c>
      <c r="D17" s="180">
        <v>54.7</v>
      </c>
      <c r="E17" s="180">
        <v>62.6</v>
      </c>
      <c r="F17" s="180">
        <v>73.3</v>
      </c>
      <c r="G17" s="180" t="s">
        <v>546</v>
      </c>
      <c r="H17" s="180" t="s">
        <v>47</v>
      </c>
      <c r="I17" s="180">
        <v>23.5</v>
      </c>
      <c r="J17" s="180">
        <v>23.9</v>
      </c>
      <c r="K17" s="180">
        <v>17.8</v>
      </c>
      <c r="L17" s="180">
        <v>15.4</v>
      </c>
      <c r="M17" s="180">
        <v>13</v>
      </c>
      <c r="N17" s="180" t="s">
        <v>47</v>
      </c>
      <c r="O17" s="180">
        <v>7.4</v>
      </c>
      <c r="P17" s="180">
        <v>6.4</v>
      </c>
      <c r="Q17" s="180">
        <v>6</v>
      </c>
      <c r="R17" s="180">
        <v>4.7</v>
      </c>
      <c r="S17" s="180" t="s">
        <v>581</v>
      </c>
      <c r="T17" s="180" t="s">
        <v>47</v>
      </c>
      <c r="U17" s="180">
        <v>9.3000000000000007</v>
      </c>
      <c r="V17" s="180">
        <v>10</v>
      </c>
      <c r="W17" s="180">
        <v>9.8000000000000007</v>
      </c>
      <c r="X17" s="180">
        <v>4.5</v>
      </c>
      <c r="Y17" s="180">
        <v>3.6</v>
      </c>
      <c r="Z17" s="180" t="s">
        <v>47</v>
      </c>
      <c r="AA17" s="180">
        <v>6.5</v>
      </c>
      <c r="AB17" s="180">
        <v>4.3</v>
      </c>
      <c r="AC17" s="180">
        <v>3.7</v>
      </c>
      <c r="AD17" s="180" t="s">
        <v>69</v>
      </c>
      <c r="AE17" s="180" t="s">
        <v>423</v>
      </c>
      <c r="AF17" s="180" t="s">
        <v>47</v>
      </c>
      <c r="AG17" s="180" t="s">
        <v>507</v>
      </c>
      <c r="AH17" s="180" t="s">
        <v>505</v>
      </c>
      <c r="AI17" s="180" t="s">
        <v>507</v>
      </c>
      <c r="AJ17" s="180" t="s">
        <v>500</v>
      </c>
      <c r="AK17" s="180" t="s">
        <v>500</v>
      </c>
    </row>
    <row r="18" spans="1:37">
      <c r="A18" s="179" t="s">
        <v>361</v>
      </c>
      <c r="B18" s="180">
        <v>11.7</v>
      </c>
      <c r="C18" s="180">
        <v>11.3</v>
      </c>
      <c r="D18" s="180">
        <v>14.6</v>
      </c>
      <c r="E18" s="180">
        <v>14.1</v>
      </c>
      <c r="F18" s="180">
        <v>18</v>
      </c>
      <c r="G18" s="180">
        <v>18.3</v>
      </c>
      <c r="H18" s="180">
        <v>23.1</v>
      </c>
      <c r="I18" s="180">
        <v>23.2</v>
      </c>
      <c r="J18" s="180">
        <v>21.9</v>
      </c>
      <c r="K18" s="180">
        <v>25.1</v>
      </c>
      <c r="L18" s="180">
        <v>26</v>
      </c>
      <c r="M18" s="180">
        <v>30.2</v>
      </c>
      <c r="N18" s="180">
        <v>16</v>
      </c>
      <c r="O18" s="180">
        <v>17.100000000000001</v>
      </c>
      <c r="P18" s="180">
        <v>17.8</v>
      </c>
      <c r="Q18" s="180">
        <v>13.5</v>
      </c>
      <c r="R18" s="180">
        <v>15.8</v>
      </c>
      <c r="S18" s="180">
        <v>14.4</v>
      </c>
      <c r="T18" s="180">
        <v>25.5</v>
      </c>
      <c r="U18" s="180">
        <v>24.1</v>
      </c>
      <c r="V18" s="180">
        <v>22.6</v>
      </c>
      <c r="W18" s="180">
        <v>22.5</v>
      </c>
      <c r="X18" s="180">
        <v>24.3</v>
      </c>
      <c r="Y18" s="180">
        <v>22.7</v>
      </c>
      <c r="Z18" s="180">
        <v>22.3</v>
      </c>
      <c r="AA18" s="180">
        <v>22.9</v>
      </c>
      <c r="AB18" s="180">
        <v>21.7</v>
      </c>
      <c r="AC18" s="180">
        <v>22.8</v>
      </c>
      <c r="AD18" s="180">
        <v>14.4</v>
      </c>
      <c r="AE18" s="180">
        <v>13.1</v>
      </c>
      <c r="AF18" s="180">
        <v>1.3</v>
      </c>
      <c r="AG18" s="180" t="s">
        <v>451</v>
      </c>
      <c r="AH18" s="180">
        <v>1.4</v>
      </c>
      <c r="AI18" s="180">
        <v>1.9</v>
      </c>
      <c r="AJ18" s="180" t="s">
        <v>124</v>
      </c>
      <c r="AK18" s="180" t="s">
        <v>541</v>
      </c>
    </row>
    <row r="19" spans="1:37">
      <c r="A19" s="179" t="s">
        <v>458</v>
      </c>
      <c r="B19" s="180">
        <v>12.6</v>
      </c>
      <c r="C19" s="180">
        <v>16.3</v>
      </c>
      <c r="D19" s="180">
        <v>14.4</v>
      </c>
      <c r="E19" s="180">
        <v>18.100000000000001</v>
      </c>
      <c r="F19" s="180">
        <v>20.5</v>
      </c>
      <c r="G19" s="180">
        <v>21.1</v>
      </c>
      <c r="H19" s="180">
        <v>34.6</v>
      </c>
      <c r="I19" s="180">
        <v>31.4</v>
      </c>
      <c r="J19" s="180">
        <v>33.9</v>
      </c>
      <c r="K19" s="180">
        <v>30.9</v>
      </c>
      <c r="L19" s="180">
        <v>35.6</v>
      </c>
      <c r="M19" s="180">
        <v>31.9</v>
      </c>
      <c r="N19" s="180">
        <v>21.2</v>
      </c>
      <c r="O19" s="180">
        <v>19.100000000000001</v>
      </c>
      <c r="P19" s="180">
        <v>20</v>
      </c>
      <c r="Q19" s="180">
        <v>20.2</v>
      </c>
      <c r="R19" s="180">
        <v>19.3</v>
      </c>
      <c r="S19" s="180">
        <v>19.7</v>
      </c>
      <c r="T19" s="180">
        <v>20.2</v>
      </c>
      <c r="U19" s="180">
        <v>20.2</v>
      </c>
      <c r="V19" s="180">
        <v>17.5</v>
      </c>
      <c r="W19" s="180">
        <v>18</v>
      </c>
      <c r="X19" s="180">
        <v>15.5</v>
      </c>
      <c r="Y19" s="180">
        <v>17.100000000000001</v>
      </c>
      <c r="Z19" s="180">
        <v>10.199999999999999</v>
      </c>
      <c r="AA19" s="180">
        <v>11.4</v>
      </c>
      <c r="AB19" s="180">
        <v>11.6</v>
      </c>
      <c r="AC19" s="180">
        <v>11.5</v>
      </c>
      <c r="AD19" s="180">
        <v>7.4</v>
      </c>
      <c r="AE19" s="180">
        <v>9.3000000000000007</v>
      </c>
      <c r="AF19" s="180" t="s">
        <v>413</v>
      </c>
      <c r="AG19" s="180" t="s">
        <v>525</v>
      </c>
      <c r="AH19" s="180" t="s">
        <v>521</v>
      </c>
      <c r="AI19" s="180" t="s">
        <v>541</v>
      </c>
      <c r="AJ19" s="180" t="s">
        <v>69</v>
      </c>
      <c r="AK19" s="180" t="s">
        <v>438</v>
      </c>
    </row>
    <row r="20" spans="1:37">
      <c r="A20" s="179" t="s">
        <v>456</v>
      </c>
      <c r="B20" s="180">
        <v>16.100000000000001</v>
      </c>
      <c r="C20" s="180">
        <v>13.2</v>
      </c>
      <c r="D20" s="180">
        <v>13.7</v>
      </c>
      <c r="E20" s="180">
        <v>18.2</v>
      </c>
      <c r="F20" s="180">
        <v>21.1</v>
      </c>
      <c r="G20" s="180">
        <v>20</v>
      </c>
      <c r="H20" s="180">
        <v>46.1</v>
      </c>
      <c r="I20" s="180">
        <v>46.5</v>
      </c>
      <c r="J20" s="180">
        <v>44.8</v>
      </c>
      <c r="K20" s="180">
        <v>42.5</v>
      </c>
      <c r="L20" s="180">
        <v>46.7</v>
      </c>
      <c r="M20" s="180" t="s">
        <v>580</v>
      </c>
      <c r="N20" s="180">
        <v>18.600000000000001</v>
      </c>
      <c r="O20" s="180">
        <v>18.8</v>
      </c>
      <c r="P20" s="180">
        <v>19.3</v>
      </c>
      <c r="Q20" s="180">
        <v>16.7</v>
      </c>
      <c r="R20" s="180">
        <v>15</v>
      </c>
      <c r="S20" s="180">
        <v>17</v>
      </c>
      <c r="T20" s="180">
        <v>12.3</v>
      </c>
      <c r="U20" s="180">
        <v>12.8</v>
      </c>
      <c r="V20" s="180">
        <v>12.7</v>
      </c>
      <c r="W20" s="180">
        <v>12.9</v>
      </c>
      <c r="X20" s="180">
        <v>8.9</v>
      </c>
      <c r="Y20" s="180" t="s">
        <v>579</v>
      </c>
      <c r="Z20" s="180">
        <v>5.4</v>
      </c>
      <c r="AA20" s="180">
        <v>6.9</v>
      </c>
      <c r="AB20" s="180">
        <v>7.3</v>
      </c>
      <c r="AC20" s="180">
        <v>7.7</v>
      </c>
      <c r="AD20" s="180">
        <v>6.4</v>
      </c>
      <c r="AE20" s="180">
        <v>6.6</v>
      </c>
      <c r="AF20" s="180">
        <v>1.4</v>
      </c>
      <c r="AG20" s="180">
        <v>1.9</v>
      </c>
      <c r="AH20" s="180">
        <v>2.2000000000000002</v>
      </c>
      <c r="AI20" s="180">
        <v>2</v>
      </c>
      <c r="AJ20" s="180">
        <v>1.9</v>
      </c>
      <c r="AK20" s="180">
        <v>1.8</v>
      </c>
    </row>
    <row r="21" spans="1:37">
      <c r="A21" s="179" t="s">
        <v>455</v>
      </c>
      <c r="B21" s="180">
        <v>16.5</v>
      </c>
      <c r="C21" s="180">
        <v>13.9</v>
      </c>
      <c r="D21" s="180">
        <v>14.1</v>
      </c>
      <c r="E21" s="180">
        <v>16.2</v>
      </c>
      <c r="F21" s="180">
        <v>17.100000000000001</v>
      </c>
      <c r="G21" s="180">
        <v>18</v>
      </c>
      <c r="H21" s="180">
        <v>53.7</v>
      </c>
      <c r="I21" s="180">
        <v>52.1</v>
      </c>
      <c r="J21" s="180">
        <v>52.2</v>
      </c>
      <c r="K21" s="180">
        <v>51.6</v>
      </c>
      <c r="L21" s="180">
        <v>49.9</v>
      </c>
      <c r="M21" s="180">
        <v>49.3</v>
      </c>
      <c r="N21" s="180">
        <v>14.5</v>
      </c>
      <c r="O21" s="180">
        <v>16.600000000000001</v>
      </c>
      <c r="P21" s="180">
        <v>15.7</v>
      </c>
      <c r="Q21" s="180">
        <v>13.5</v>
      </c>
      <c r="R21" s="180">
        <v>13</v>
      </c>
      <c r="S21" s="180">
        <v>13.8</v>
      </c>
      <c r="T21" s="180">
        <v>9</v>
      </c>
      <c r="U21" s="180">
        <v>10.199999999999999</v>
      </c>
      <c r="V21" s="180">
        <v>9.1</v>
      </c>
      <c r="W21" s="180">
        <v>10</v>
      </c>
      <c r="X21" s="180">
        <v>9.6999999999999993</v>
      </c>
      <c r="Y21" s="180">
        <v>9.8000000000000007</v>
      </c>
      <c r="Z21" s="180">
        <v>4.5</v>
      </c>
      <c r="AA21" s="180">
        <v>4.5999999999999996</v>
      </c>
      <c r="AB21" s="180">
        <v>5.9</v>
      </c>
      <c r="AC21" s="180">
        <v>6.2</v>
      </c>
      <c r="AD21" s="180">
        <v>7</v>
      </c>
      <c r="AE21" s="180">
        <v>6.5</v>
      </c>
      <c r="AF21" s="180">
        <v>1.8</v>
      </c>
      <c r="AG21" s="180">
        <v>2.6</v>
      </c>
      <c r="AH21" s="180">
        <v>2.9</v>
      </c>
      <c r="AI21" s="180">
        <v>2.6</v>
      </c>
      <c r="AJ21" s="180">
        <v>3.4</v>
      </c>
      <c r="AK21" s="180">
        <v>2.6</v>
      </c>
    </row>
    <row r="22" spans="1:37">
      <c r="A22" s="179" t="s">
        <v>454</v>
      </c>
      <c r="B22" s="180">
        <v>22.1</v>
      </c>
      <c r="C22" s="180">
        <v>19.7</v>
      </c>
      <c r="D22" s="180">
        <v>18.399999999999999</v>
      </c>
      <c r="E22" s="180">
        <v>20.6</v>
      </c>
      <c r="F22" s="180">
        <v>19</v>
      </c>
      <c r="G22" s="180">
        <v>19</v>
      </c>
      <c r="H22" s="180">
        <v>61.3</v>
      </c>
      <c r="I22" s="180">
        <v>62.6</v>
      </c>
      <c r="J22" s="180">
        <v>61.4</v>
      </c>
      <c r="K22" s="180">
        <v>58.1</v>
      </c>
      <c r="L22" s="180">
        <v>58.6</v>
      </c>
      <c r="M22" s="180">
        <v>55.9</v>
      </c>
      <c r="N22" s="180">
        <v>8.6</v>
      </c>
      <c r="O22" s="180">
        <v>9.5</v>
      </c>
      <c r="P22" s="180">
        <v>10.199999999999999</v>
      </c>
      <c r="Q22" s="180">
        <v>9.3000000000000007</v>
      </c>
      <c r="R22" s="180">
        <v>9.1</v>
      </c>
      <c r="S22" s="180">
        <v>10.7</v>
      </c>
      <c r="T22" s="180">
        <v>4.3</v>
      </c>
      <c r="U22" s="180">
        <v>4.5</v>
      </c>
      <c r="V22" s="180">
        <v>4.5</v>
      </c>
      <c r="W22" s="180">
        <v>5.7</v>
      </c>
      <c r="X22" s="180">
        <v>5.5</v>
      </c>
      <c r="Y22" s="180" t="s">
        <v>578</v>
      </c>
      <c r="Z22" s="180">
        <v>2.5</v>
      </c>
      <c r="AA22" s="180">
        <v>2.1</v>
      </c>
      <c r="AB22" s="180">
        <v>2.9</v>
      </c>
      <c r="AC22" s="180">
        <v>3.3</v>
      </c>
      <c r="AD22" s="180">
        <v>4.5999999999999996</v>
      </c>
      <c r="AE22" s="180">
        <v>4.2</v>
      </c>
      <c r="AF22" s="180">
        <v>1.4</v>
      </c>
      <c r="AG22" s="180">
        <v>1.6</v>
      </c>
      <c r="AH22" s="180">
        <v>2.6</v>
      </c>
      <c r="AI22" s="180">
        <v>3</v>
      </c>
      <c r="AJ22" s="180">
        <v>3.2</v>
      </c>
      <c r="AK22" s="180">
        <v>2.9</v>
      </c>
    </row>
    <row r="23" spans="1:37">
      <c r="A23" s="179" t="s">
        <v>453</v>
      </c>
      <c r="B23" s="180">
        <v>29.5</v>
      </c>
      <c r="C23" s="180">
        <v>27.2</v>
      </c>
      <c r="D23" s="180">
        <v>26.8</v>
      </c>
      <c r="E23" s="180">
        <v>26.5</v>
      </c>
      <c r="F23" s="180">
        <v>24.4</v>
      </c>
      <c r="G23" s="180">
        <v>26.2</v>
      </c>
      <c r="H23" s="180">
        <v>64.2</v>
      </c>
      <c r="I23" s="180">
        <v>62.6</v>
      </c>
      <c r="J23" s="180">
        <v>62</v>
      </c>
      <c r="K23" s="180">
        <v>64.5</v>
      </c>
      <c r="L23" s="180">
        <v>64.599999999999994</v>
      </c>
      <c r="M23" s="180">
        <v>61.8</v>
      </c>
      <c r="N23" s="180">
        <v>2.7</v>
      </c>
      <c r="O23" s="180">
        <v>5.5</v>
      </c>
      <c r="P23" s="180">
        <v>5.7</v>
      </c>
      <c r="Q23" s="180">
        <v>4.2</v>
      </c>
      <c r="R23" s="180">
        <v>4.3</v>
      </c>
      <c r="S23" s="180">
        <v>4.7</v>
      </c>
      <c r="T23" s="180">
        <v>1.5</v>
      </c>
      <c r="U23" s="180">
        <v>2</v>
      </c>
      <c r="V23" s="180">
        <v>3.1</v>
      </c>
      <c r="W23" s="180">
        <v>2.7</v>
      </c>
      <c r="X23" s="180">
        <v>3.6</v>
      </c>
      <c r="Y23" s="180">
        <v>3.3</v>
      </c>
      <c r="Z23" s="180" t="s">
        <v>424</v>
      </c>
      <c r="AA23" s="180" t="s">
        <v>424</v>
      </c>
      <c r="AB23" s="180">
        <v>1.3</v>
      </c>
      <c r="AC23" s="180">
        <v>1</v>
      </c>
      <c r="AD23" s="180">
        <v>1.3</v>
      </c>
      <c r="AE23" s="180">
        <v>1.5</v>
      </c>
      <c r="AF23" s="180" t="s">
        <v>423</v>
      </c>
      <c r="AG23" s="180">
        <v>1.5</v>
      </c>
      <c r="AH23" s="180" t="s">
        <v>424</v>
      </c>
      <c r="AI23" s="180">
        <v>1.2</v>
      </c>
      <c r="AJ23" s="180">
        <v>1.8</v>
      </c>
      <c r="AK23" s="180">
        <v>2.4</v>
      </c>
    </row>
    <row r="24" spans="1:37">
      <c r="A24" s="179" t="s">
        <v>452</v>
      </c>
      <c r="B24" s="180">
        <v>39.5</v>
      </c>
      <c r="C24" s="180">
        <v>39</v>
      </c>
      <c r="D24" s="180">
        <v>39</v>
      </c>
      <c r="E24" s="180">
        <v>38.799999999999997</v>
      </c>
      <c r="F24" s="180">
        <v>40.299999999999997</v>
      </c>
      <c r="G24" s="180">
        <v>37.200000000000003</v>
      </c>
      <c r="H24" s="180">
        <v>57.3</v>
      </c>
      <c r="I24" s="180">
        <v>57</v>
      </c>
      <c r="J24" s="180">
        <v>57.4</v>
      </c>
      <c r="K24" s="180">
        <v>57.4</v>
      </c>
      <c r="L24" s="180">
        <v>56</v>
      </c>
      <c r="M24" s="180">
        <v>58.1</v>
      </c>
      <c r="N24" s="180" t="s">
        <v>413</v>
      </c>
      <c r="O24" s="180">
        <v>2.2999999999999998</v>
      </c>
      <c r="P24" s="180">
        <v>1.4</v>
      </c>
      <c r="Q24" s="180">
        <v>1.3</v>
      </c>
      <c r="R24" s="180">
        <v>1.7</v>
      </c>
      <c r="S24" s="180" t="s">
        <v>573</v>
      </c>
      <c r="T24" s="180" t="s">
        <v>423</v>
      </c>
      <c r="U24" s="180" t="s">
        <v>420</v>
      </c>
      <c r="V24" s="180" t="s">
        <v>438</v>
      </c>
      <c r="W24" s="180" t="s">
        <v>423</v>
      </c>
      <c r="X24" s="180" t="s">
        <v>438</v>
      </c>
      <c r="Y24" s="180" t="s">
        <v>410</v>
      </c>
      <c r="Z24" s="180" t="s">
        <v>410</v>
      </c>
      <c r="AA24" s="180" t="s">
        <v>417</v>
      </c>
      <c r="AB24" s="180" t="s">
        <v>412</v>
      </c>
      <c r="AC24" s="180" t="s">
        <v>417</v>
      </c>
      <c r="AD24" s="180" t="s">
        <v>417</v>
      </c>
      <c r="AE24" s="180" t="s">
        <v>410</v>
      </c>
      <c r="AF24" s="180" t="s">
        <v>416</v>
      </c>
      <c r="AG24" s="180" t="s">
        <v>417</v>
      </c>
      <c r="AH24" s="180" t="s">
        <v>438</v>
      </c>
      <c r="AI24" s="180" t="s">
        <v>423</v>
      </c>
      <c r="AJ24" s="180" t="s">
        <v>420</v>
      </c>
      <c r="AK24" s="180" t="s">
        <v>412</v>
      </c>
    </row>
    <row r="25" spans="1:37">
      <c r="A25" s="179" t="s">
        <v>449</v>
      </c>
      <c r="B25" s="180">
        <v>21</v>
      </c>
      <c r="C25" s="180">
        <v>20.2</v>
      </c>
      <c r="D25" s="180">
        <v>20.5</v>
      </c>
      <c r="E25" s="180">
        <v>23</v>
      </c>
      <c r="F25" s="180">
        <v>24.8</v>
      </c>
      <c r="G25" s="180">
        <v>25.4</v>
      </c>
      <c r="H25" s="180">
        <v>48.1</v>
      </c>
      <c r="I25" s="180">
        <v>47.9</v>
      </c>
      <c r="J25" s="180">
        <v>47.7</v>
      </c>
      <c r="K25" s="180">
        <v>46.5</v>
      </c>
      <c r="L25" s="180">
        <v>47.6</v>
      </c>
      <c r="M25" s="180">
        <v>46.4</v>
      </c>
      <c r="N25" s="180">
        <v>12.4</v>
      </c>
      <c r="O25" s="180">
        <v>13</v>
      </c>
      <c r="P25" s="180">
        <v>12.9</v>
      </c>
      <c r="Q25" s="180">
        <v>11.1</v>
      </c>
      <c r="R25" s="180">
        <v>10.8</v>
      </c>
      <c r="S25" s="180">
        <v>11.3</v>
      </c>
      <c r="T25" s="180">
        <v>10.6</v>
      </c>
      <c r="U25" s="180">
        <v>10.5</v>
      </c>
      <c r="V25" s="180">
        <v>10</v>
      </c>
      <c r="W25" s="180">
        <v>10.3</v>
      </c>
      <c r="X25" s="180">
        <v>9.1</v>
      </c>
      <c r="Y25" s="180">
        <v>9.6</v>
      </c>
      <c r="Z25" s="180">
        <v>6.6</v>
      </c>
      <c r="AA25" s="180">
        <v>6.8</v>
      </c>
      <c r="AB25" s="180">
        <v>6.8</v>
      </c>
      <c r="AC25" s="180">
        <v>7.1</v>
      </c>
      <c r="AD25" s="180">
        <v>5.7</v>
      </c>
      <c r="AE25" s="180">
        <v>5.5</v>
      </c>
      <c r="AF25" s="180">
        <v>1.3</v>
      </c>
      <c r="AG25" s="180">
        <v>1.6</v>
      </c>
      <c r="AH25" s="180">
        <v>2</v>
      </c>
      <c r="AI25" s="180">
        <v>1.9</v>
      </c>
      <c r="AJ25" s="180">
        <v>2</v>
      </c>
      <c r="AK25" s="180">
        <v>1.8</v>
      </c>
    </row>
    <row r="26" spans="1:37">
      <c r="A26" s="179" t="s">
        <v>486</v>
      </c>
      <c r="B26" s="180">
        <v>20.3</v>
      </c>
      <c r="C26" s="180">
        <v>19</v>
      </c>
      <c r="D26" s="180">
        <v>19.3</v>
      </c>
      <c r="E26" s="180">
        <v>21.4</v>
      </c>
      <c r="F26" s="180">
        <v>22.6</v>
      </c>
      <c r="G26" s="180">
        <v>22.7</v>
      </c>
      <c r="H26" s="180">
        <v>49.4</v>
      </c>
      <c r="I26" s="180">
        <v>49.2</v>
      </c>
      <c r="J26" s="180">
        <v>48.9</v>
      </c>
      <c r="K26" s="180">
        <v>48</v>
      </c>
      <c r="L26" s="180">
        <v>49.2</v>
      </c>
      <c r="M26" s="180">
        <v>48.1</v>
      </c>
      <c r="N26" s="180">
        <v>12.4</v>
      </c>
      <c r="O26" s="180">
        <v>13.1</v>
      </c>
      <c r="P26" s="180">
        <v>13.1</v>
      </c>
      <c r="Q26" s="180">
        <v>11.3</v>
      </c>
      <c r="R26" s="180">
        <v>11</v>
      </c>
      <c r="S26" s="180">
        <v>11.8</v>
      </c>
      <c r="T26" s="180">
        <v>10.3</v>
      </c>
      <c r="U26" s="180">
        <v>10.3</v>
      </c>
      <c r="V26" s="180">
        <v>9.6999999999999993</v>
      </c>
      <c r="W26" s="180">
        <v>10.1</v>
      </c>
      <c r="X26" s="180">
        <v>9.1999999999999993</v>
      </c>
      <c r="Y26" s="180">
        <v>9.9</v>
      </c>
      <c r="Z26" s="180">
        <v>6.3</v>
      </c>
      <c r="AA26" s="180">
        <v>6.6</v>
      </c>
      <c r="AB26" s="180">
        <v>6.9</v>
      </c>
      <c r="AC26" s="180">
        <v>7.2</v>
      </c>
      <c r="AD26" s="180">
        <v>5.9</v>
      </c>
      <c r="AE26" s="180">
        <v>5.7</v>
      </c>
      <c r="AF26" s="180">
        <v>1.3</v>
      </c>
      <c r="AG26" s="180">
        <v>1.7</v>
      </c>
      <c r="AH26" s="180">
        <v>2</v>
      </c>
      <c r="AI26" s="180">
        <v>2</v>
      </c>
      <c r="AJ26" s="180">
        <v>2.1</v>
      </c>
      <c r="AK26" s="180">
        <v>1.9</v>
      </c>
    </row>
    <row r="27" spans="1:37">
      <c r="A27" s="570" t="s">
        <v>27</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row>
    <row r="28" spans="1:37">
      <c r="A28" s="179" t="s">
        <v>511</v>
      </c>
      <c r="B28" s="180" t="s">
        <v>47</v>
      </c>
      <c r="C28" s="180">
        <v>54.3</v>
      </c>
      <c r="D28" s="180">
        <v>56.5</v>
      </c>
      <c r="E28" s="180">
        <v>63.6</v>
      </c>
      <c r="F28" s="180">
        <v>72.3</v>
      </c>
      <c r="G28" s="180" t="s">
        <v>543</v>
      </c>
      <c r="H28" s="180" t="s">
        <v>47</v>
      </c>
      <c r="I28" s="180">
        <v>21.9</v>
      </c>
      <c r="J28" s="180">
        <v>21.4</v>
      </c>
      <c r="K28" s="180">
        <v>16.600000000000001</v>
      </c>
      <c r="L28" s="180">
        <v>14.2</v>
      </c>
      <c r="M28" s="180" t="s">
        <v>570</v>
      </c>
      <c r="N28" s="180" t="s">
        <v>47</v>
      </c>
      <c r="O28" s="180">
        <v>6.7</v>
      </c>
      <c r="P28" s="180">
        <v>5.6</v>
      </c>
      <c r="Q28" s="180">
        <v>5.7</v>
      </c>
      <c r="R28" s="180">
        <v>4.7</v>
      </c>
      <c r="S28" s="180" t="s">
        <v>569</v>
      </c>
      <c r="T28" s="180" t="s">
        <v>47</v>
      </c>
      <c r="U28" s="180">
        <v>10</v>
      </c>
      <c r="V28" s="180">
        <v>10.4</v>
      </c>
      <c r="W28" s="180">
        <v>9.6999999999999993</v>
      </c>
      <c r="X28" s="180">
        <v>5.9</v>
      </c>
      <c r="Y28" s="180">
        <v>4.3</v>
      </c>
      <c r="Z28" s="180" t="s">
        <v>47</v>
      </c>
      <c r="AA28" s="180">
        <v>6.8</v>
      </c>
      <c r="AB28" s="180">
        <v>5.3</v>
      </c>
      <c r="AC28" s="180">
        <v>4.0999999999999996</v>
      </c>
      <c r="AD28" s="180">
        <v>2.6</v>
      </c>
      <c r="AE28" s="180" t="s">
        <v>568</v>
      </c>
      <c r="AF28" s="180" t="s">
        <v>47</v>
      </c>
      <c r="AG28" s="180" t="s">
        <v>412</v>
      </c>
      <c r="AH28" s="180" t="s">
        <v>411</v>
      </c>
      <c r="AI28" s="180" t="s">
        <v>461</v>
      </c>
      <c r="AJ28" s="180" t="s">
        <v>416</v>
      </c>
      <c r="AK28" s="180" t="s">
        <v>507</v>
      </c>
    </row>
    <row r="29" spans="1:37">
      <c r="A29" s="179" t="s">
        <v>361</v>
      </c>
      <c r="B29" s="180">
        <v>10.9</v>
      </c>
      <c r="C29" s="180">
        <v>10.6</v>
      </c>
      <c r="D29" s="180">
        <v>13.3</v>
      </c>
      <c r="E29" s="180">
        <v>14.6</v>
      </c>
      <c r="F29" s="180">
        <v>17.2</v>
      </c>
      <c r="G29" s="180">
        <v>18.5</v>
      </c>
      <c r="H29" s="180">
        <v>18.399999999999999</v>
      </c>
      <c r="I29" s="180">
        <v>18.5</v>
      </c>
      <c r="J29" s="180">
        <v>18</v>
      </c>
      <c r="K29" s="180">
        <v>20.2</v>
      </c>
      <c r="L29" s="180">
        <v>21.4</v>
      </c>
      <c r="M29" s="180" t="s">
        <v>567</v>
      </c>
      <c r="N29" s="180">
        <v>13.9</v>
      </c>
      <c r="O29" s="180">
        <v>14.3</v>
      </c>
      <c r="P29" s="180">
        <v>14.9</v>
      </c>
      <c r="Q29" s="180">
        <v>11.2</v>
      </c>
      <c r="R29" s="180">
        <v>14.4</v>
      </c>
      <c r="S29" s="180">
        <v>14.1</v>
      </c>
      <c r="T29" s="180">
        <v>24.6</v>
      </c>
      <c r="U29" s="180">
        <v>23.4</v>
      </c>
      <c r="V29" s="180">
        <v>20.7</v>
      </c>
      <c r="W29" s="180">
        <v>22.5</v>
      </c>
      <c r="X29" s="180">
        <v>24.9</v>
      </c>
      <c r="Y29" s="180">
        <v>23.2</v>
      </c>
      <c r="Z29" s="180">
        <v>28.4</v>
      </c>
      <c r="AA29" s="180">
        <v>29.4</v>
      </c>
      <c r="AB29" s="180">
        <v>29.4</v>
      </c>
      <c r="AC29" s="180">
        <v>27.9</v>
      </c>
      <c r="AD29" s="180">
        <v>20.3</v>
      </c>
      <c r="AE29" s="180">
        <v>17.5</v>
      </c>
      <c r="AF29" s="180">
        <v>3.7</v>
      </c>
      <c r="AG29" s="180">
        <v>3.7</v>
      </c>
      <c r="AH29" s="180">
        <v>3.7</v>
      </c>
      <c r="AI29" s="180">
        <v>3.6</v>
      </c>
      <c r="AJ29" s="180">
        <v>1.8</v>
      </c>
      <c r="AK29" s="180">
        <v>1.3</v>
      </c>
    </row>
    <row r="30" spans="1:37">
      <c r="A30" s="179" t="s">
        <v>458</v>
      </c>
      <c r="B30" s="180">
        <v>9.8000000000000007</v>
      </c>
      <c r="C30" s="180">
        <v>11.9</v>
      </c>
      <c r="D30" s="180">
        <v>11.8</v>
      </c>
      <c r="E30" s="180">
        <v>15.3</v>
      </c>
      <c r="F30" s="180">
        <v>17.100000000000001</v>
      </c>
      <c r="G30" s="180">
        <v>19.399999999999999</v>
      </c>
      <c r="H30" s="180">
        <v>25.6</v>
      </c>
      <c r="I30" s="180">
        <v>24.8</v>
      </c>
      <c r="J30" s="180">
        <v>25.4</v>
      </c>
      <c r="K30" s="180">
        <v>26</v>
      </c>
      <c r="L30" s="180">
        <v>29</v>
      </c>
      <c r="M30" s="180">
        <v>27.9</v>
      </c>
      <c r="N30" s="180">
        <v>20.2</v>
      </c>
      <c r="O30" s="180">
        <v>18.2</v>
      </c>
      <c r="P30" s="180">
        <v>17</v>
      </c>
      <c r="Q30" s="180">
        <v>16.8</v>
      </c>
      <c r="R30" s="180">
        <v>16.899999999999999</v>
      </c>
      <c r="S30" s="180">
        <v>16.8</v>
      </c>
      <c r="T30" s="180">
        <v>23.2</v>
      </c>
      <c r="U30" s="180">
        <v>22</v>
      </c>
      <c r="V30" s="180">
        <v>22</v>
      </c>
      <c r="W30" s="180">
        <v>20.5</v>
      </c>
      <c r="X30" s="180">
        <v>17.7</v>
      </c>
      <c r="Y30" s="180">
        <v>19.899999999999999</v>
      </c>
      <c r="Z30" s="180">
        <v>17.7</v>
      </c>
      <c r="AA30" s="180">
        <v>19.2</v>
      </c>
      <c r="AB30" s="180">
        <v>18.899999999999999</v>
      </c>
      <c r="AC30" s="180">
        <v>17.2</v>
      </c>
      <c r="AD30" s="180">
        <v>15.6</v>
      </c>
      <c r="AE30" s="180">
        <v>13.3</v>
      </c>
      <c r="AF30" s="180">
        <v>3.5</v>
      </c>
      <c r="AG30" s="180">
        <v>3.8</v>
      </c>
      <c r="AH30" s="180">
        <v>4.8</v>
      </c>
      <c r="AI30" s="180">
        <v>4.3</v>
      </c>
      <c r="AJ30" s="180">
        <v>3.7</v>
      </c>
      <c r="AK30" s="180">
        <v>2.7</v>
      </c>
    </row>
    <row r="31" spans="1:37">
      <c r="A31" s="179" t="s">
        <v>456</v>
      </c>
      <c r="B31" s="180">
        <v>13.1</v>
      </c>
      <c r="C31" s="180">
        <v>11.1</v>
      </c>
      <c r="D31" s="180">
        <v>12.4</v>
      </c>
      <c r="E31" s="180">
        <v>15.9</v>
      </c>
      <c r="F31" s="180">
        <v>18</v>
      </c>
      <c r="G31" s="180">
        <v>17.2</v>
      </c>
      <c r="H31" s="180">
        <v>36.1</v>
      </c>
      <c r="I31" s="180">
        <v>35.700000000000003</v>
      </c>
      <c r="J31" s="180">
        <v>35.4</v>
      </c>
      <c r="K31" s="180">
        <v>33.1</v>
      </c>
      <c r="L31" s="180">
        <v>35.4</v>
      </c>
      <c r="M31" s="180">
        <v>34.4</v>
      </c>
      <c r="N31" s="180">
        <v>18.5</v>
      </c>
      <c r="O31" s="180">
        <v>19</v>
      </c>
      <c r="P31" s="180">
        <v>18.399999999999999</v>
      </c>
      <c r="Q31" s="180">
        <v>16.7</v>
      </c>
      <c r="R31" s="180">
        <v>16.100000000000001</v>
      </c>
      <c r="S31" s="180">
        <v>17.399999999999999</v>
      </c>
      <c r="T31" s="180">
        <v>17.100000000000001</v>
      </c>
      <c r="U31" s="180">
        <v>17.3</v>
      </c>
      <c r="V31" s="180">
        <v>16</v>
      </c>
      <c r="W31" s="180">
        <v>16.2</v>
      </c>
      <c r="X31" s="180">
        <v>14.6</v>
      </c>
      <c r="Y31" s="180">
        <v>16.2</v>
      </c>
      <c r="Z31" s="180">
        <v>11.8</v>
      </c>
      <c r="AA31" s="180">
        <v>12.1</v>
      </c>
      <c r="AB31" s="180">
        <v>13</v>
      </c>
      <c r="AC31" s="180">
        <v>12.8</v>
      </c>
      <c r="AD31" s="180">
        <v>11.5</v>
      </c>
      <c r="AE31" s="180">
        <v>11.3</v>
      </c>
      <c r="AF31" s="180">
        <v>3.5</v>
      </c>
      <c r="AG31" s="180">
        <v>4.8</v>
      </c>
      <c r="AH31" s="180">
        <v>4.8</v>
      </c>
      <c r="AI31" s="180">
        <v>5.0999999999999996</v>
      </c>
      <c r="AJ31" s="180">
        <v>4.3</v>
      </c>
      <c r="AK31" s="180">
        <v>3.6</v>
      </c>
    </row>
    <row r="32" spans="1:37">
      <c r="A32" s="179" t="s">
        <v>455</v>
      </c>
      <c r="B32" s="180">
        <v>14</v>
      </c>
      <c r="C32" s="180">
        <v>11.3</v>
      </c>
      <c r="D32" s="180">
        <v>12.5</v>
      </c>
      <c r="E32" s="180">
        <v>14.4</v>
      </c>
      <c r="F32" s="180">
        <v>15.8</v>
      </c>
      <c r="G32" s="180">
        <v>16.3</v>
      </c>
      <c r="H32" s="180">
        <v>42.9</v>
      </c>
      <c r="I32" s="180">
        <v>41.8</v>
      </c>
      <c r="J32" s="180">
        <v>42.3</v>
      </c>
      <c r="K32" s="180">
        <v>41.9</v>
      </c>
      <c r="L32" s="180">
        <v>39.9</v>
      </c>
      <c r="M32" s="180">
        <v>39.700000000000003</v>
      </c>
      <c r="N32" s="180">
        <v>16</v>
      </c>
      <c r="O32" s="180">
        <v>17.8</v>
      </c>
      <c r="P32" s="180">
        <v>15.7</v>
      </c>
      <c r="Q32" s="180">
        <v>14</v>
      </c>
      <c r="R32" s="180">
        <v>13.8</v>
      </c>
      <c r="S32" s="180">
        <v>14.4</v>
      </c>
      <c r="T32" s="180">
        <v>13</v>
      </c>
      <c r="U32" s="180">
        <v>13.9</v>
      </c>
      <c r="V32" s="180">
        <v>12.8</v>
      </c>
      <c r="W32" s="180">
        <v>12.4</v>
      </c>
      <c r="X32" s="180">
        <v>12.8</v>
      </c>
      <c r="Y32" s="180">
        <v>13.2</v>
      </c>
      <c r="Z32" s="180">
        <v>9.3000000000000007</v>
      </c>
      <c r="AA32" s="180">
        <v>9.8000000000000007</v>
      </c>
      <c r="AB32" s="180">
        <v>10.7</v>
      </c>
      <c r="AC32" s="180">
        <v>11.2</v>
      </c>
      <c r="AD32" s="180">
        <v>11.4</v>
      </c>
      <c r="AE32" s="180">
        <v>11</v>
      </c>
      <c r="AF32" s="180">
        <v>4.9000000000000004</v>
      </c>
      <c r="AG32" s="180">
        <v>5.3</v>
      </c>
      <c r="AH32" s="180">
        <v>6</v>
      </c>
      <c r="AI32" s="180">
        <v>6.1</v>
      </c>
      <c r="AJ32" s="180">
        <v>6.3</v>
      </c>
      <c r="AK32" s="180">
        <v>5.5</v>
      </c>
    </row>
    <row r="33" spans="1:37">
      <c r="A33" s="179" t="s">
        <v>454</v>
      </c>
      <c r="B33" s="180">
        <v>17.3</v>
      </c>
      <c r="C33" s="180">
        <v>15.1</v>
      </c>
      <c r="D33" s="180">
        <v>14.2</v>
      </c>
      <c r="E33" s="180">
        <v>16.7</v>
      </c>
      <c r="F33" s="180">
        <v>17</v>
      </c>
      <c r="G33" s="180">
        <v>17.7</v>
      </c>
      <c r="H33" s="180">
        <v>50.5</v>
      </c>
      <c r="I33" s="180">
        <v>50.8</v>
      </c>
      <c r="J33" s="180">
        <v>50.1</v>
      </c>
      <c r="K33" s="180">
        <v>47.9</v>
      </c>
      <c r="L33" s="180">
        <v>49.2</v>
      </c>
      <c r="M33" s="180" t="s">
        <v>566</v>
      </c>
      <c r="N33" s="180">
        <v>10.7</v>
      </c>
      <c r="O33" s="180">
        <v>12.4</v>
      </c>
      <c r="P33" s="180">
        <v>12.6</v>
      </c>
      <c r="Q33" s="180">
        <v>11.6</v>
      </c>
      <c r="R33" s="180">
        <v>10</v>
      </c>
      <c r="S33" s="180">
        <v>11.3</v>
      </c>
      <c r="T33" s="180">
        <v>8.8000000000000007</v>
      </c>
      <c r="U33" s="180">
        <v>9.5</v>
      </c>
      <c r="V33" s="180">
        <v>9.6</v>
      </c>
      <c r="W33" s="180">
        <v>8.9</v>
      </c>
      <c r="X33" s="180">
        <v>9.6</v>
      </c>
      <c r="Y33" s="180">
        <v>9.8000000000000007</v>
      </c>
      <c r="Z33" s="180">
        <v>5.8</v>
      </c>
      <c r="AA33" s="180">
        <v>6.1</v>
      </c>
      <c r="AB33" s="180">
        <v>6.5</v>
      </c>
      <c r="AC33" s="180">
        <v>7.8</v>
      </c>
      <c r="AD33" s="180">
        <v>8</v>
      </c>
      <c r="AE33" s="180">
        <v>8.4</v>
      </c>
      <c r="AF33" s="180">
        <v>7</v>
      </c>
      <c r="AG33" s="180">
        <v>6.1</v>
      </c>
      <c r="AH33" s="180">
        <v>6.9</v>
      </c>
      <c r="AI33" s="180">
        <v>7.1</v>
      </c>
      <c r="AJ33" s="180">
        <v>6.2</v>
      </c>
      <c r="AK33" s="180">
        <v>6.4</v>
      </c>
    </row>
    <row r="34" spans="1:37">
      <c r="A34" s="179" t="s">
        <v>453</v>
      </c>
      <c r="B34" s="180">
        <v>23.6</v>
      </c>
      <c r="C34" s="180">
        <v>21.9</v>
      </c>
      <c r="D34" s="180">
        <v>21.5</v>
      </c>
      <c r="E34" s="180">
        <v>20.100000000000001</v>
      </c>
      <c r="F34" s="180">
        <v>21.2</v>
      </c>
      <c r="G34" s="180">
        <v>21.6</v>
      </c>
      <c r="H34" s="180">
        <v>57.5</v>
      </c>
      <c r="I34" s="180">
        <v>55.4</v>
      </c>
      <c r="J34" s="180">
        <v>56</v>
      </c>
      <c r="K34" s="180">
        <v>57.3</v>
      </c>
      <c r="L34" s="180">
        <v>56.1</v>
      </c>
      <c r="M34" s="180">
        <v>53.9</v>
      </c>
      <c r="N34" s="180">
        <v>6.4</v>
      </c>
      <c r="O34" s="180">
        <v>8</v>
      </c>
      <c r="P34" s="180">
        <v>7.7</v>
      </c>
      <c r="Q34" s="180">
        <v>6.6</v>
      </c>
      <c r="R34" s="180">
        <v>6.5</v>
      </c>
      <c r="S34" s="180">
        <v>7.1</v>
      </c>
      <c r="T34" s="180">
        <v>4.4000000000000004</v>
      </c>
      <c r="U34" s="180">
        <v>5.7</v>
      </c>
      <c r="V34" s="180">
        <v>6</v>
      </c>
      <c r="W34" s="180">
        <v>6.2</v>
      </c>
      <c r="X34" s="180">
        <v>6.4</v>
      </c>
      <c r="Y34" s="180">
        <v>5.7</v>
      </c>
      <c r="Z34" s="180">
        <v>3.5</v>
      </c>
      <c r="AA34" s="180">
        <v>3.5</v>
      </c>
      <c r="AB34" s="180">
        <v>3.6</v>
      </c>
      <c r="AC34" s="180">
        <v>4.0999999999999996</v>
      </c>
      <c r="AD34" s="180">
        <v>4.0999999999999996</v>
      </c>
      <c r="AE34" s="180">
        <v>4.5999999999999996</v>
      </c>
      <c r="AF34" s="180">
        <v>4.5999999999999996</v>
      </c>
      <c r="AG34" s="180">
        <v>5.4</v>
      </c>
      <c r="AH34" s="180">
        <v>5.2</v>
      </c>
      <c r="AI34" s="180">
        <v>5.7</v>
      </c>
      <c r="AJ34" s="180">
        <v>5.7</v>
      </c>
      <c r="AK34" s="180" t="s">
        <v>565</v>
      </c>
    </row>
    <row r="35" spans="1:37">
      <c r="A35" s="179" t="s">
        <v>452</v>
      </c>
      <c r="B35" s="180">
        <v>32.799999999999997</v>
      </c>
      <c r="C35" s="180">
        <v>29.9</v>
      </c>
      <c r="D35" s="180">
        <v>30.3</v>
      </c>
      <c r="E35" s="180">
        <v>31.6</v>
      </c>
      <c r="F35" s="180">
        <v>32.700000000000003</v>
      </c>
      <c r="G35" s="180">
        <v>30.6</v>
      </c>
      <c r="H35" s="180">
        <v>55.9</v>
      </c>
      <c r="I35" s="180">
        <v>58.3</v>
      </c>
      <c r="J35" s="180">
        <v>58.8</v>
      </c>
      <c r="K35" s="180">
        <v>59</v>
      </c>
      <c r="L35" s="180">
        <v>58</v>
      </c>
      <c r="M35" s="180">
        <v>58.4</v>
      </c>
      <c r="N35" s="180">
        <v>3.8</v>
      </c>
      <c r="O35" s="180">
        <v>4.5</v>
      </c>
      <c r="P35" s="180">
        <v>3.6</v>
      </c>
      <c r="Q35" s="180">
        <v>2.8</v>
      </c>
      <c r="R35" s="180">
        <v>3.1</v>
      </c>
      <c r="S35" s="180">
        <v>3.8</v>
      </c>
      <c r="T35" s="180">
        <v>2.5</v>
      </c>
      <c r="U35" s="180">
        <v>2.2999999999999998</v>
      </c>
      <c r="V35" s="180">
        <v>2.2999999999999998</v>
      </c>
      <c r="W35" s="180">
        <v>2.1</v>
      </c>
      <c r="X35" s="180">
        <v>2</v>
      </c>
      <c r="Y35" s="180">
        <v>2.1</v>
      </c>
      <c r="Z35" s="180">
        <v>1.8</v>
      </c>
      <c r="AA35" s="180">
        <v>1.9</v>
      </c>
      <c r="AB35" s="180">
        <v>1.8</v>
      </c>
      <c r="AC35" s="180">
        <v>1.7</v>
      </c>
      <c r="AD35" s="180">
        <v>1.4</v>
      </c>
      <c r="AE35" s="180">
        <v>1.6</v>
      </c>
      <c r="AF35" s="180">
        <v>3.2</v>
      </c>
      <c r="AG35" s="180">
        <v>3.2</v>
      </c>
      <c r="AH35" s="180">
        <v>3.3</v>
      </c>
      <c r="AI35" s="180">
        <v>2.9</v>
      </c>
      <c r="AJ35" s="180">
        <v>2.8</v>
      </c>
      <c r="AK35" s="180">
        <v>3.5</v>
      </c>
    </row>
    <row r="36" spans="1:37">
      <c r="A36" s="179" t="s">
        <v>449</v>
      </c>
      <c r="B36" s="180">
        <v>17.7</v>
      </c>
      <c r="C36" s="180">
        <v>16.600000000000001</v>
      </c>
      <c r="D36" s="180">
        <v>17.399999999999999</v>
      </c>
      <c r="E36" s="180">
        <v>19.899999999999999</v>
      </c>
      <c r="F36" s="180">
        <v>22</v>
      </c>
      <c r="G36" s="180">
        <v>22.9</v>
      </c>
      <c r="H36" s="180">
        <v>39.799999999999997</v>
      </c>
      <c r="I36" s="180">
        <v>40.1</v>
      </c>
      <c r="J36" s="180">
        <v>40.4</v>
      </c>
      <c r="K36" s="180">
        <v>39.6</v>
      </c>
      <c r="L36" s="180">
        <v>40.200000000000003</v>
      </c>
      <c r="M36" s="180">
        <v>39.700000000000003</v>
      </c>
      <c r="N36" s="180">
        <v>13.4</v>
      </c>
      <c r="O36" s="180">
        <v>13.8</v>
      </c>
      <c r="P36" s="180">
        <v>13</v>
      </c>
      <c r="Q36" s="180">
        <v>11.6</v>
      </c>
      <c r="R36" s="180">
        <v>11.4</v>
      </c>
      <c r="S36" s="180">
        <v>11.8</v>
      </c>
      <c r="T36" s="180">
        <v>13.8</v>
      </c>
      <c r="U36" s="180">
        <v>13.7</v>
      </c>
      <c r="V36" s="180">
        <v>12.9</v>
      </c>
      <c r="W36" s="180">
        <v>12.8</v>
      </c>
      <c r="X36" s="180">
        <v>12.2</v>
      </c>
      <c r="Y36" s="180">
        <v>12.2</v>
      </c>
      <c r="Z36" s="180">
        <v>11.2</v>
      </c>
      <c r="AA36" s="180">
        <v>11.4</v>
      </c>
      <c r="AB36" s="180">
        <v>11.5</v>
      </c>
      <c r="AC36" s="180">
        <v>11.4</v>
      </c>
      <c r="AD36" s="180">
        <v>9.9</v>
      </c>
      <c r="AE36" s="180">
        <v>9.1</v>
      </c>
      <c r="AF36" s="180">
        <v>4.2</v>
      </c>
      <c r="AG36" s="180">
        <v>4.5</v>
      </c>
      <c r="AH36" s="180">
        <v>4.9000000000000004</v>
      </c>
      <c r="AI36" s="180">
        <v>4.8</v>
      </c>
      <c r="AJ36" s="180">
        <v>4.4000000000000004</v>
      </c>
      <c r="AK36" s="180">
        <v>4.2</v>
      </c>
    </row>
    <row r="37" spans="1:37">
      <c r="A37" s="179" t="s">
        <v>486</v>
      </c>
      <c r="B37" s="178">
        <v>16.5</v>
      </c>
      <c r="C37" s="178">
        <v>15.1</v>
      </c>
      <c r="D37" s="178">
        <v>15.9</v>
      </c>
      <c r="E37" s="178">
        <v>17.899999999999999</v>
      </c>
      <c r="F37" s="178">
        <v>19.5</v>
      </c>
      <c r="G37" s="178">
        <v>19.8</v>
      </c>
      <c r="H37" s="178">
        <v>40.9</v>
      </c>
      <c r="I37" s="178">
        <v>40.9</v>
      </c>
      <c r="J37" s="178">
        <v>41.2</v>
      </c>
      <c r="K37" s="178">
        <v>40.799999999999997</v>
      </c>
      <c r="L37" s="178">
        <v>41.5</v>
      </c>
      <c r="M37" s="178">
        <v>41.3</v>
      </c>
      <c r="N37" s="178">
        <v>13.5</v>
      </c>
      <c r="O37" s="178">
        <v>14.1</v>
      </c>
      <c r="P37" s="178">
        <v>13.3</v>
      </c>
      <c r="Q37" s="178">
        <v>11.8</v>
      </c>
      <c r="R37" s="178">
        <v>11.7</v>
      </c>
      <c r="S37" s="178">
        <v>12.2</v>
      </c>
      <c r="T37" s="178">
        <v>13.6</v>
      </c>
      <c r="U37" s="178">
        <v>13.6</v>
      </c>
      <c r="V37" s="178">
        <v>12.7</v>
      </c>
      <c r="W37" s="178">
        <v>12.7</v>
      </c>
      <c r="X37" s="178">
        <v>12.5</v>
      </c>
      <c r="Y37" s="178">
        <v>12.6</v>
      </c>
      <c r="Z37" s="178">
        <v>11.1</v>
      </c>
      <c r="AA37" s="178">
        <v>11.5</v>
      </c>
      <c r="AB37" s="178">
        <v>11.7</v>
      </c>
      <c r="AC37" s="178">
        <v>11.8</v>
      </c>
      <c r="AD37" s="178">
        <v>10.199999999999999</v>
      </c>
      <c r="AE37" s="178">
        <v>9.6</v>
      </c>
      <c r="AF37" s="178">
        <v>4.5</v>
      </c>
      <c r="AG37" s="178">
        <v>4.8</v>
      </c>
      <c r="AH37" s="178">
        <v>5.0999999999999996</v>
      </c>
      <c r="AI37" s="178">
        <v>5.0999999999999996</v>
      </c>
      <c r="AJ37" s="178">
        <v>4.5999999999999996</v>
      </c>
      <c r="AK37" s="178">
        <v>4.4000000000000004</v>
      </c>
    </row>
    <row r="38" spans="1:37">
      <c r="A38" s="673" t="s">
        <v>563</v>
      </c>
      <c r="B38" s="678"/>
      <c r="C38" s="678"/>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row>
    <row r="39" spans="1:37">
      <c r="A39" s="678" t="s">
        <v>45</v>
      </c>
      <c r="B39" s="678"/>
      <c r="C39" s="678"/>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row>
    <row r="40" spans="1:37">
      <c r="A40" s="678" t="s">
        <v>44</v>
      </c>
      <c r="B40" s="678"/>
      <c r="C40" s="678"/>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row>
    <row r="41" spans="1:37">
      <c r="A41" s="664" t="s">
        <v>499</v>
      </c>
      <c r="B41" s="664"/>
      <c r="C41" s="664"/>
      <c r="D41" s="664"/>
      <c r="E41" s="664"/>
      <c r="F41" s="664"/>
      <c r="G41" s="664"/>
      <c r="H41" s="664"/>
      <c r="I41" s="664"/>
      <c r="J41" s="664"/>
      <c r="K41" s="376"/>
      <c r="L41" s="376"/>
      <c r="M41" s="376"/>
      <c r="N41" s="564"/>
      <c r="O41" s="564"/>
      <c r="P41" s="376"/>
      <c r="Q41" s="376"/>
      <c r="R41" s="376"/>
      <c r="S41" s="376"/>
      <c r="T41" s="564"/>
      <c r="U41" s="564"/>
      <c r="V41" s="376"/>
      <c r="W41" s="376"/>
      <c r="X41" s="376"/>
      <c r="Y41" s="376"/>
      <c r="Z41" s="564"/>
      <c r="AA41" s="564"/>
      <c r="AB41" s="376"/>
      <c r="AC41" s="376"/>
      <c r="AD41" s="376"/>
      <c r="AE41" s="376"/>
      <c r="AF41" s="564"/>
      <c r="AG41" s="564"/>
      <c r="AH41" s="376"/>
      <c r="AI41" s="376"/>
      <c r="AJ41" s="376"/>
      <c r="AK41" s="376"/>
    </row>
    <row r="42" spans="1:37">
      <c r="A42" s="678" t="s">
        <v>536</v>
      </c>
      <c r="B42" s="678"/>
      <c r="C42" s="678"/>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row>
    <row r="43" spans="1:37">
      <c r="A43" s="678" t="s">
        <v>562</v>
      </c>
      <c r="B43" s="678"/>
      <c r="C43" s="678"/>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row>
    <row r="44" spans="1:37">
      <c r="A44" s="678" t="s">
        <v>561</v>
      </c>
      <c r="B44" s="678"/>
      <c r="C44" s="678"/>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row>
    <row r="45" spans="1:37">
      <c r="A45" s="678" t="s">
        <v>560</v>
      </c>
      <c r="B45" s="678"/>
      <c r="C45" s="678"/>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row>
    <row r="46" spans="1:37">
      <c r="A46" s="678" t="s">
        <v>559</v>
      </c>
      <c r="B46" s="678"/>
      <c r="C46" s="678"/>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row>
    <row r="47" spans="1:37">
      <c r="A47" s="678" t="s">
        <v>558</v>
      </c>
      <c r="B47" s="678"/>
      <c r="C47" s="678"/>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row>
    <row r="48" spans="1:37">
      <c r="A48" s="678" t="s">
        <v>533</v>
      </c>
      <c r="B48" s="678"/>
      <c r="C48" s="678"/>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row>
    <row r="49" spans="1:37">
      <c r="A49" s="678" t="s">
        <v>498</v>
      </c>
      <c r="B49" s="678"/>
      <c r="C49" s="678"/>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row>
  </sheetData>
  <mergeCells count="20">
    <mergeCell ref="A49:AK49"/>
    <mergeCell ref="A38:AK38"/>
    <mergeCell ref="A39:AK39"/>
    <mergeCell ref="A40:AK40"/>
    <mergeCell ref="A41:J41"/>
    <mergeCell ref="A42:AK42"/>
    <mergeCell ref="A43:AK43"/>
    <mergeCell ref="A44:AK44"/>
    <mergeCell ref="A45:AK45"/>
    <mergeCell ref="A46:AK46"/>
    <mergeCell ref="A47:AK47"/>
    <mergeCell ref="A48:AK48"/>
    <mergeCell ref="A5:AK5"/>
    <mergeCell ref="A1:AK1"/>
    <mergeCell ref="D3:G3"/>
    <mergeCell ref="J3:M3"/>
    <mergeCell ref="P3:S3"/>
    <mergeCell ref="V3:Y3"/>
    <mergeCell ref="AB3:AE3"/>
    <mergeCell ref="AH3:AK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G2"/>
    </sheetView>
  </sheetViews>
  <sheetFormatPr defaultRowHeight="15"/>
  <cols>
    <col min="1" max="16384" width="9.140625" style="1"/>
  </cols>
  <sheetData>
    <row r="1" spans="1:7" ht="15.75" customHeight="1">
      <c r="A1" s="675" t="s">
        <v>1617</v>
      </c>
      <c r="B1" s="675"/>
      <c r="C1" s="675"/>
      <c r="D1" s="675"/>
      <c r="E1" s="675"/>
      <c r="F1" s="675"/>
      <c r="G1" s="675"/>
    </row>
    <row r="2" spans="1:7" ht="33.75" customHeight="1">
      <c r="A2" s="679"/>
      <c r="B2" s="679"/>
      <c r="C2" s="679"/>
      <c r="D2" s="679"/>
      <c r="E2" s="679"/>
      <c r="F2" s="679"/>
      <c r="G2" s="679"/>
    </row>
    <row r="3" spans="1:7">
      <c r="A3" s="182" t="s">
        <v>111</v>
      </c>
      <c r="B3" s="676" t="s">
        <v>608</v>
      </c>
      <c r="C3" s="676"/>
      <c r="D3" s="676"/>
      <c r="E3" s="676" t="s">
        <v>607</v>
      </c>
      <c r="F3" s="676"/>
      <c r="G3" s="676"/>
    </row>
    <row r="4" spans="1:7">
      <c r="A4" s="184" t="s">
        <v>466</v>
      </c>
      <c r="B4" s="182">
        <v>2010</v>
      </c>
      <c r="C4" s="182">
        <v>2013</v>
      </c>
      <c r="D4" s="182">
        <v>2016</v>
      </c>
      <c r="E4" s="182">
        <v>2010</v>
      </c>
      <c r="F4" s="182">
        <v>2013</v>
      </c>
      <c r="G4" s="182">
        <v>2016</v>
      </c>
    </row>
    <row r="5" spans="1:7">
      <c r="A5" s="179" t="s">
        <v>511</v>
      </c>
      <c r="B5" s="180">
        <v>7.8</v>
      </c>
      <c r="C5" s="180">
        <v>5.5</v>
      </c>
      <c r="D5" s="180" t="s">
        <v>107</v>
      </c>
      <c r="E5" s="180">
        <v>4.0999999999999996</v>
      </c>
      <c r="F5" s="180">
        <v>3.7</v>
      </c>
      <c r="G5" s="180" t="s">
        <v>418</v>
      </c>
    </row>
    <row r="6" spans="1:7">
      <c r="A6" s="179" t="s">
        <v>361</v>
      </c>
      <c r="B6" s="180">
        <v>37.6</v>
      </c>
      <c r="C6" s="180">
        <v>32.799999999999997</v>
      </c>
      <c r="D6" s="180" t="s">
        <v>606</v>
      </c>
      <c r="E6" s="180">
        <v>23.6</v>
      </c>
      <c r="F6" s="180">
        <v>17.8</v>
      </c>
      <c r="G6" s="180">
        <v>15.3</v>
      </c>
    </row>
    <row r="7" spans="1:7">
      <c r="A7" s="179" t="s">
        <v>458</v>
      </c>
      <c r="B7" s="180">
        <v>30.7</v>
      </c>
      <c r="C7" s="180">
        <v>29.1</v>
      </c>
      <c r="D7" s="180">
        <v>26.8</v>
      </c>
      <c r="E7" s="180">
        <v>15.1</v>
      </c>
      <c r="F7" s="180">
        <v>12.9</v>
      </c>
      <c r="G7" s="180">
        <v>12.7</v>
      </c>
    </row>
    <row r="8" spans="1:7">
      <c r="A8" s="179" t="s">
        <v>456</v>
      </c>
      <c r="B8" s="180">
        <v>23.7</v>
      </c>
      <c r="C8" s="180">
        <v>23.3</v>
      </c>
      <c r="D8" s="180">
        <v>21.8</v>
      </c>
      <c r="E8" s="180">
        <v>9.6999999999999993</v>
      </c>
      <c r="F8" s="180">
        <v>10</v>
      </c>
      <c r="G8" s="180">
        <v>8.9</v>
      </c>
    </row>
    <row r="9" spans="1:7">
      <c r="A9" s="179" t="s">
        <v>455</v>
      </c>
      <c r="B9" s="180">
        <v>16.3</v>
      </c>
      <c r="C9" s="180">
        <v>16.8</v>
      </c>
      <c r="D9" s="180">
        <v>17.600000000000001</v>
      </c>
      <c r="E9" s="180">
        <v>6.9</v>
      </c>
      <c r="F9" s="180">
        <v>6.8</v>
      </c>
      <c r="G9" s="180">
        <v>7.1</v>
      </c>
    </row>
    <row r="10" spans="1:7">
      <c r="A10" s="179" t="s">
        <v>454</v>
      </c>
      <c r="B10" s="180">
        <v>9.6999999999999993</v>
      </c>
      <c r="C10" s="180">
        <v>9.1</v>
      </c>
      <c r="D10" s="180" t="s">
        <v>605</v>
      </c>
      <c r="E10" s="180">
        <v>5.0999999999999996</v>
      </c>
      <c r="F10" s="180">
        <v>4.0999999999999996</v>
      </c>
      <c r="G10" s="180" t="s">
        <v>582</v>
      </c>
    </row>
    <row r="11" spans="1:7">
      <c r="A11" s="179" t="s">
        <v>453</v>
      </c>
      <c r="B11" s="180">
        <v>4.8</v>
      </c>
      <c r="C11" s="180">
        <v>4.7</v>
      </c>
      <c r="D11" s="180" t="s">
        <v>404</v>
      </c>
      <c r="E11" s="180">
        <v>2.2999999999999998</v>
      </c>
      <c r="F11" s="180">
        <v>2.4</v>
      </c>
      <c r="G11" s="180">
        <v>2.6</v>
      </c>
    </row>
    <row r="12" spans="1:7">
      <c r="A12" s="179" t="s">
        <v>452</v>
      </c>
      <c r="B12" s="180">
        <v>2.2999999999999998</v>
      </c>
      <c r="C12" s="180">
        <v>2.2000000000000002</v>
      </c>
      <c r="D12" s="180">
        <v>2.2000000000000002</v>
      </c>
      <c r="E12" s="180">
        <v>1.2</v>
      </c>
      <c r="F12" s="180">
        <v>1.1000000000000001</v>
      </c>
      <c r="G12" s="180">
        <v>1.1000000000000001</v>
      </c>
    </row>
    <row r="13" spans="1:7">
      <c r="A13" s="179" t="s">
        <v>449</v>
      </c>
      <c r="B13" s="180">
        <v>17.3</v>
      </c>
      <c r="C13" s="180">
        <v>16.100000000000001</v>
      </c>
      <c r="D13" s="180">
        <v>15.4</v>
      </c>
      <c r="E13" s="180">
        <v>8.6999999999999993</v>
      </c>
      <c r="F13" s="180">
        <v>7.5</v>
      </c>
      <c r="G13" s="180">
        <v>7.1</v>
      </c>
    </row>
    <row r="14" spans="1:7">
      <c r="A14" s="179" t="s">
        <v>486</v>
      </c>
      <c r="B14" s="180">
        <v>17.8</v>
      </c>
      <c r="C14" s="180">
        <v>16.600000000000001</v>
      </c>
      <c r="D14" s="180">
        <v>16.100000000000001</v>
      </c>
      <c r="E14" s="180">
        <v>8.9</v>
      </c>
      <c r="F14" s="180">
        <v>7.7</v>
      </c>
      <c r="G14" s="180">
        <v>7.4</v>
      </c>
    </row>
    <row r="15" spans="1:7">
      <c r="A15" s="677" t="s">
        <v>485</v>
      </c>
      <c r="B15" s="677"/>
      <c r="C15" s="677"/>
      <c r="D15" s="677"/>
      <c r="E15" s="677"/>
      <c r="F15" s="677"/>
      <c r="G15" s="677"/>
    </row>
    <row r="16" spans="1:7">
      <c r="A16" s="179" t="s">
        <v>508</v>
      </c>
      <c r="B16" s="180">
        <v>2.8</v>
      </c>
      <c r="C16" s="180" t="s">
        <v>451</v>
      </c>
      <c r="D16" s="180" t="s">
        <v>420</v>
      </c>
      <c r="E16" s="180" t="s">
        <v>424</v>
      </c>
      <c r="F16" s="180" t="s">
        <v>500</v>
      </c>
      <c r="G16" s="180" t="s">
        <v>500</v>
      </c>
    </row>
    <row r="17" spans="1:7">
      <c r="A17" s="179" t="s">
        <v>506</v>
      </c>
      <c r="B17" s="180">
        <v>17.600000000000001</v>
      </c>
      <c r="C17" s="180">
        <v>13.4</v>
      </c>
      <c r="D17" s="180" t="s">
        <v>604</v>
      </c>
      <c r="E17" s="180">
        <v>9.9</v>
      </c>
      <c r="F17" s="180">
        <v>10.4</v>
      </c>
      <c r="G17" s="180" t="s">
        <v>564</v>
      </c>
    </row>
    <row r="18" spans="1:7">
      <c r="A18" s="179" t="s">
        <v>484</v>
      </c>
      <c r="B18" s="180">
        <v>38.299999999999997</v>
      </c>
      <c r="C18" s="180">
        <v>29.7</v>
      </c>
      <c r="D18" s="180" t="s">
        <v>603</v>
      </c>
      <c r="E18" s="180">
        <v>26.7</v>
      </c>
      <c r="F18" s="180">
        <v>16.399999999999999</v>
      </c>
      <c r="G18" s="180">
        <v>12.7</v>
      </c>
    </row>
    <row r="19" spans="1:7">
      <c r="A19" s="179" t="s">
        <v>482</v>
      </c>
      <c r="B19" s="180">
        <v>37.299999999999997</v>
      </c>
      <c r="C19" s="180">
        <v>33.9</v>
      </c>
      <c r="D19" s="180">
        <v>31.2</v>
      </c>
      <c r="E19" s="180">
        <v>22.5</v>
      </c>
      <c r="F19" s="180">
        <v>18.2</v>
      </c>
      <c r="G19" s="180">
        <v>16.100000000000001</v>
      </c>
    </row>
    <row r="20" spans="1:7">
      <c r="A20" s="179" t="s">
        <v>360</v>
      </c>
      <c r="B20" s="180">
        <v>29.1</v>
      </c>
      <c r="C20" s="180">
        <v>27.7</v>
      </c>
      <c r="D20" s="180" t="s">
        <v>602</v>
      </c>
      <c r="E20" s="180">
        <v>13</v>
      </c>
      <c r="F20" s="180">
        <v>12.4</v>
      </c>
      <c r="G20" s="180">
        <v>11.3</v>
      </c>
    </row>
    <row r="21" spans="1:7">
      <c r="A21" s="179" t="s">
        <v>359</v>
      </c>
      <c r="B21" s="180">
        <v>19.600000000000001</v>
      </c>
      <c r="C21" s="180">
        <v>19.8</v>
      </c>
      <c r="D21" s="180">
        <v>20.2</v>
      </c>
      <c r="E21" s="180">
        <v>8.1</v>
      </c>
      <c r="F21" s="180">
        <v>8.3000000000000007</v>
      </c>
      <c r="G21" s="180">
        <v>8.1999999999999993</v>
      </c>
    </row>
    <row r="22" spans="1:7">
      <c r="A22" s="179" t="s">
        <v>358</v>
      </c>
      <c r="B22" s="180">
        <v>13.2</v>
      </c>
      <c r="C22" s="180">
        <v>12.6</v>
      </c>
      <c r="D22" s="180">
        <v>14.5</v>
      </c>
      <c r="E22" s="180">
        <v>6.3</v>
      </c>
      <c r="F22" s="180">
        <v>5.2</v>
      </c>
      <c r="G22" s="180">
        <v>6.1</v>
      </c>
    </row>
    <row r="23" spans="1:7">
      <c r="A23" s="179" t="s">
        <v>480</v>
      </c>
      <c r="B23" s="180">
        <v>7</v>
      </c>
      <c r="C23" s="180">
        <v>6.5</v>
      </c>
      <c r="D23" s="180" t="s">
        <v>601</v>
      </c>
      <c r="E23" s="180">
        <v>3.4</v>
      </c>
      <c r="F23" s="180">
        <v>2.8</v>
      </c>
      <c r="G23" s="180" t="s">
        <v>600</v>
      </c>
    </row>
    <row r="24" spans="1:7">
      <c r="A24" s="179" t="s">
        <v>479</v>
      </c>
      <c r="B24" s="180">
        <v>2.6</v>
      </c>
      <c r="C24" s="180">
        <v>3.5</v>
      </c>
      <c r="D24" s="180">
        <v>3.4</v>
      </c>
      <c r="E24" s="180">
        <v>1.4</v>
      </c>
      <c r="F24" s="180">
        <v>2</v>
      </c>
      <c r="G24" s="180">
        <v>1.6</v>
      </c>
    </row>
    <row r="25" spans="1:7">
      <c r="A25" s="179" t="s">
        <v>478</v>
      </c>
      <c r="B25" s="180">
        <v>2.1</v>
      </c>
      <c r="C25" s="180">
        <v>1.7</v>
      </c>
      <c r="D25" s="180">
        <v>2.1</v>
      </c>
      <c r="E25" s="180" t="s">
        <v>424</v>
      </c>
      <c r="F25" s="180">
        <v>0.9</v>
      </c>
      <c r="G25" s="180">
        <v>0.9</v>
      </c>
    </row>
    <row r="26" spans="1:7">
      <c r="A26" s="179" t="s">
        <v>477</v>
      </c>
      <c r="B26" s="180">
        <v>16.8</v>
      </c>
      <c r="C26" s="180">
        <v>15.6</v>
      </c>
      <c r="D26" s="180">
        <v>15</v>
      </c>
      <c r="E26" s="180">
        <v>8.5</v>
      </c>
      <c r="F26" s="180">
        <v>7.3</v>
      </c>
      <c r="G26" s="180">
        <v>6.9</v>
      </c>
    </row>
    <row r="27" spans="1:7">
      <c r="A27" s="179" t="s">
        <v>476</v>
      </c>
      <c r="B27" s="180">
        <v>20.6</v>
      </c>
      <c r="C27" s="180">
        <v>15.5</v>
      </c>
      <c r="D27" s="180" t="s">
        <v>571</v>
      </c>
      <c r="E27" s="180">
        <v>13.1</v>
      </c>
      <c r="F27" s="180">
        <v>9.1999999999999993</v>
      </c>
      <c r="G27" s="180" t="s">
        <v>439</v>
      </c>
    </row>
    <row r="28" spans="1:7">
      <c r="A28" s="179" t="s">
        <v>474</v>
      </c>
      <c r="B28" s="178">
        <v>34.1</v>
      </c>
      <c r="C28" s="178">
        <v>31.5</v>
      </c>
      <c r="D28" s="178">
        <v>29</v>
      </c>
      <c r="E28" s="178">
        <v>18.899999999999999</v>
      </c>
      <c r="F28" s="178">
        <v>15.5</v>
      </c>
      <c r="G28" s="178">
        <v>14.4</v>
      </c>
    </row>
    <row r="29" spans="1:7">
      <c r="A29" s="673" t="s">
        <v>44</v>
      </c>
      <c r="B29" s="674"/>
      <c r="C29" s="674"/>
      <c r="D29" s="674"/>
      <c r="E29" s="674"/>
      <c r="F29" s="674"/>
      <c r="G29" s="674"/>
    </row>
    <row r="30" spans="1:7">
      <c r="A30" s="664" t="s">
        <v>499</v>
      </c>
      <c r="B30" s="664"/>
      <c r="C30" s="664"/>
      <c r="D30" s="664"/>
      <c r="E30" s="664"/>
      <c r="F30" s="664"/>
      <c r="G30" s="156"/>
    </row>
    <row r="31" spans="1:7">
      <c r="A31" s="678" t="s">
        <v>599</v>
      </c>
      <c r="B31" s="678"/>
      <c r="C31" s="678"/>
      <c r="D31" s="678"/>
      <c r="E31" s="678"/>
      <c r="F31" s="678"/>
      <c r="G31" s="678"/>
    </row>
    <row r="32" spans="1:7">
      <c r="A32" s="678" t="s">
        <v>598</v>
      </c>
      <c r="B32" s="678"/>
      <c r="C32" s="678"/>
      <c r="D32" s="678"/>
      <c r="E32" s="678"/>
      <c r="F32" s="678"/>
      <c r="G32" s="678"/>
    </row>
    <row r="33" spans="1:7">
      <c r="A33" s="678" t="s">
        <v>597</v>
      </c>
      <c r="B33" s="678"/>
      <c r="C33" s="678"/>
      <c r="D33" s="678"/>
      <c r="E33" s="678"/>
      <c r="F33" s="678"/>
      <c r="G33" s="678"/>
    </row>
    <row r="34" spans="1:7">
      <c r="A34" s="678" t="s">
        <v>498</v>
      </c>
      <c r="B34" s="678"/>
      <c r="C34" s="678"/>
      <c r="D34" s="678"/>
      <c r="E34" s="678"/>
      <c r="F34" s="678"/>
      <c r="G34" s="678"/>
    </row>
  </sheetData>
  <mergeCells count="10">
    <mergeCell ref="A31:G31"/>
    <mergeCell ref="A32:G32"/>
    <mergeCell ref="A33:G33"/>
    <mergeCell ref="A34:G34"/>
    <mergeCell ref="A1:G2"/>
    <mergeCell ref="B3:D3"/>
    <mergeCell ref="E3:G3"/>
    <mergeCell ref="A15:G15"/>
    <mergeCell ref="A29:G29"/>
    <mergeCell ref="A30:F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sqref="A1:J1"/>
    </sheetView>
  </sheetViews>
  <sheetFormatPr defaultColWidth="11.42578125" defaultRowHeight="9.9499999999999993" customHeight="1"/>
  <cols>
    <col min="1" max="1" width="44.5703125" style="20" customWidth="1"/>
    <col min="2" max="10" width="7.7109375" style="20" customWidth="1"/>
    <col min="11" max="16384" width="11.42578125" style="20"/>
  </cols>
  <sheetData>
    <row r="1" spans="1:10" ht="18" customHeight="1">
      <c r="A1" s="581" t="s">
        <v>1602</v>
      </c>
      <c r="B1" s="581"/>
      <c r="C1" s="581"/>
      <c r="D1" s="581"/>
      <c r="E1" s="581"/>
      <c r="F1" s="581"/>
      <c r="G1" s="581"/>
      <c r="H1" s="581"/>
      <c r="I1" s="581"/>
      <c r="J1" s="581"/>
    </row>
    <row r="2" spans="1:10" ht="9.9499999999999993" hidden="1" customHeight="1"/>
    <row r="3" spans="1:10" ht="22.5" customHeight="1">
      <c r="A3" s="24" t="s">
        <v>111</v>
      </c>
      <c r="B3" s="582" t="s">
        <v>110</v>
      </c>
      <c r="C3" s="582"/>
      <c r="D3" s="582"/>
      <c r="E3" s="583" t="s">
        <v>21</v>
      </c>
      <c r="F3" s="583"/>
      <c r="G3" s="583"/>
      <c r="H3" s="583" t="s">
        <v>109</v>
      </c>
      <c r="I3" s="583"/>
      <c r="J3" s="583"/>
    </row>
    <row r="4" spans="1:10" ht="12" customHeight="1">
      <c r="A4" s="25" t="s">
        <v>108</v>
      </c>
      <c r="B4" s="24">
        <v>2010</v>
      </c>
      <c r="C4" s="24">
        <v>2013</v>
      </c>
      <c r="D4" s="24">
        <v>2016</v>
      </c>
      <c r="E4" s="24">
        <v>2010</v>
      </c>
      <c r="F4" s="24">
        <v>2013</v>
      </c>
      <c r="G4" s="24">
        <v>2016</v>
      </c>
      <c r="H4" s="24">
        <v>2010</v>
      </c>
      <c r="I4" s="24">
        <v>2013</v>
      </c>
      <c r="J4" s="24">
        <v>2016</v>
      </c>
    </row>
    <row r="5" spans="1:10" ht="12" customHeight="1">
      <c r="A5" s="21" t="s">
        <v>27</v>
      </c>
      <c r="B5" s="23">
        <v>1.8</v>
      </c>
      <c r="C5" s="23">
        <v>1.9</v>
      </c>
      <c r="D5" s="23" t="s">
        <v>107</v>
      </c>
      <c r="E5" s="23">
        <v>98.2</v>
      </c>
      <c r="F5" s="23">
        <v>98.1</v>
      </c>
      <c r="G5" s="23" t="s">
        <v>106</v>
      </c>
      <c r="H5" s="23">
        <v>100</v>
      </c>
      <c r="I5" s="23">
        <v>100</v>
      </c>
      <c r="J5" s="23">
        <v>100</v>
      </c>
    </row>
    <row r="6" spans="1:10" ht="12" customHeight="1">
      <c r="A6" s="579" t="s">
        <v>105</v>
      </c>
      <c r="B6" s="579"/>
      <c r="C6" s="579"/>
      <c r="D6" s="579"/>
      <c r="E6" s="579"/>
      <c r="F6" s="579"/>
      <c r="G6" s="579"/>
      <c r="H6" s="579"/>
      <c r="I6" s="579"/>
      <c r="J6" s="579"/>
    </row>
    <row r="7" spans="1:10" ht="12" customHeight="1">
      <c r="A7" s="21" t="s">
        <v>104</v>
      </c>
      <c r="B7" s="22">
        <v>34.799999999999997</v>
      </c>
      <c r="C7" s="22">
        <v>31.6</v>
      </c>
      <c r="D7" s="22">
        <v>27.4</v>
      </c>
      <c r="E7" s="22">
        <v>14.5</v>
      </c>
      <c r="F7" s="22">
        <v>12.4</v>
      </c>
      <c r="G7" s="22">
        <v>11.8</v>
      </c>
      <c r="H7" s="22">
        <v>15.1</v>
      </c>
      <c r="I7" s="22">
        <v>12.8</v>
      </c>
      <c r="J7" s="22">
        <v>12.2</v>
      </c>
    </row>
    <row r="8" spans="1:10" ht="12" customHeight="1">
      <c r="A8" s="21" t="s">
        <v>103</v>
      </c>
      <c r="B8" s="22" t="s">
        <v>101</v>
      </c>
      <c r="C8" s="22" t="s">
        <v>102</v>
      </c>
      <c r="D8" s="22" t="s">
        <v>101</v>
      </c>
      <c r="E8" s="22">
        <v>1.5</v>
      </c>
      <c r="F8" s="22">
        <v>1.4</v>
      </c>
      <c r="G8" s="22">
        <v>1.3</v>
      </c>
      <c r="H8" s="22">
        <v>1.5</v>
      </c>
      <c r="I8" s="22">
        <v>1.4</v>
      </c>
      <c r="J8" s="22">
        <v>1.3</v>
      </c>
    </row>
    <row r="9" spans="1:10" ht="12" customHeight="1">
      <c r="A9" s="21" t="s">
        <v>100</v>
      </c>
      <c r="B9" s="22" t="s">
        <v>99</v>
      </c>
      <c r="C9" s="22" t="s">
        <v>99</v>
      </c>
      <c r="D9" s="22" t="s">
        <v>98</v>
      </c>
      <c r="E9" s="22">
        <v>1.4</v>
      </c>
      <c r="F9" s="22">
        <v>1.6</v>
      </c>
      <c r="G9" s="22" t="s">
        <v>97</v>
      </c>
      <c r="H9" s="22">
        <v>1.4</v>
      </c>
      <c r="I9" s="22">
        <v>1.6</v>
      </c>
      <c r="J9" s="22">
        <v>1.4</v>
      </c>
    </row>
    <row r="10" spans="1:10" ht="12" customHeight="1">
      <c r="A10" s="21" t="s">
        <v>96</v>
      </c>
      <c r="B10" s="22">
        <v>14.6</v>
      </c>
      <c r="C10" s="22">
        <v>14.3</v>
      </c>
      <c r="D10" s="22">
        <v>14.1</v>
      </c>
      <c r="E10" s="22">
        <v>24.6</v>
      </c>
      <c r="F10" s="22">
        <v>24.3</v>
      </c>
      <c r="G10" s="22" t="s">
        <v>95</v>
      </c>
      <c r="H10" s="22">
        <v>24.1</v>
      </c>
      <c r="I10" s="22">
        <v>24</v>
      </c>
      <c r="J10" s="22" t="s">
        <v>94</v>
      </c>
    </row>
    <row r="11" spans="1:10" ht="12" customHeight="1">
      <c r="A11" s="21" t="s">
        <v>93</v>
      </c>
      <c r="B11" s="22">
        <v>47.8</v>
      </c>
      <c r="C11" s="22">
        <v>51</v>
      </c>
      <c r="D11" s="22">
        <v>53.5</v>
      </c>
      <c r="E11" s="22">
        <v>58</v>
      </c>
      <c r="F11" s="22">
        <v>60.3</v>
      </c>
      <c r="G11" s="22" t="s">
        <v>92</v>
      </c>
      <c r="H11" s="22">
        <v>57.8</v>
      </c>
      <c r="I11" s="22">
        <v>60.1</v>
      </c>
      <c r="J11" s="22" t="s">
        <v>91</v>
      </c>
    </row>
    <row r="12" spans="1:10" ht="12" customHeight="1">
      <c r="A12" s="21" t="s">
        <v>90</v>
      </c>
      <c r="B12" s="22">
        <v>153.80000000000001</v>
      </c>
      <c r="C12" s="22">
        <v>115</v>
      </c>
      <c r="D12" s="22">
        <v>115.1</v>
      </c>
      <c r="E12" s="22">
        <v>108.5</v>
      </c>
      <c r="F12" s="22">
        <v>95</v>
      </c>
      <c r="G12" s="22">
        <v>92.1</v>
      </c>
      <c r="H12" s="22">
        <v>111.1</v>
      </c>
      <c r="I12" s="22">
        <v>95.9</v>
      </c>
      <c r="J12" s="22">
        <v>93.7</v>
      </c>
    </row>
    <row r="13" spans="1:10" ht="12" customHeight="1">
      <c r="A13" s="579" t="s">
        <v>89</v>
      </c>
      <c r="B13" s="579"/>
      <c r="C13" s="579"/>
      <c r="D13" s="579"/>
      <c r="E13" s="579"/>
      <c r="F13" s="579"/>
      <c r="G13" s="579"/>
      <c r="H13" s="579"/>
      <c r="I13" s="579"/>
      <c r="J13" s="579"/>
    </row>
    <row r="14" spans="1:10" ht="12" customHeight="1">
      <c r="A14" s="21" t="s">
        <v>88</v>
      </c>
      <c r="B14" s="22">
        <v>25.3</v>
      </c>
      <c r="C14" s="22">
        <v>27.9</v>
      </c>
      <c r="D14" s="22">
        <v>30.6</v>
      </c>
      <c r="E14" s="22">
        <v>19.3</v>
      </c>
      <c r="F14" s="22">
        <v>21.7</v>
      </c>
      <c r="G14" s="22">
        <v>22.6</v>
      </c>
      <c r="H14" s="22">
        <v>19.899999999999999</v>
      </c>
      <c r="I14" s="22">
        <v>22</v>
      </c>
      <c r="J14" s="22">
        <v>22.9</v>
      </c>
    </row>
    <row r="15" spans="1:10" ht="12" customHeight="1">
      <c r="A15" s="21" t="s">
        <v>87</v>
      </c>
      <c r="B15" s="22">
        <v>42.6</v>
      </c>
      <c r="C15" s="22">
        <v>49.4</v>
      </c>
      <c r="D15" s="22">
        <v>49</v>
      </c>
      <c r="E15" s="22">
        <v>60.4</v>
      </c>
      <c r="F15" s="22">
        <v>60.2</v>
      </c>
      <c r="G15" s="22">
        <v>60.4</v>
      </c>
      <c r="H15" s="22">
        <v>59.6</v>
      </c>
      <c r="I15" s="22">
        <v>59.9</v>
      </c>
      <c r="J15" s="22">
        <v>60</v>
      </c>
    </row>
    <row r="16" spans="1:10" ht="12" customHeight="1">
      <c r="A16" s="21" t="s">
        <v>86</v>
      </c>
      <c r="B16" s="22">
        <v>32</v>
      </c>
      <c r="C16" s="22">
        <v>22.7</v>
      </c>
      <c r="D16" s="22">
        <v>20.399999999999999</v>
      </c>
      <c r="E16" s="22">
        <v>20.3</v>
      </c>
      <c r="F16" s="22">
        <v>18.100000000000001</v>
      </c>
      <c r="G16" s="22" t="s">
        <v>85</v>
      </c>
      <c r="H16" s="22">
        <v>20.5</v>
      </c>
      <c r="I16" s="22">
        <v>18.2</v>
      </c>
      <c r="J16" s="22" t="s">
        <v>84</v>
      </c>
    </row>
    <row r="17" spans="1:10" ht="12" customHeight="1">
      <c r="A17" s="21" t="s">
        <v>83</v>
      </c>
      <c r="B17" s="22">
        <v>20.9</v>
      </c>
      <c r="C17" s="22">
        <v>22.4</v>
      </c>
      <c r="D17" s="22">
        <v>23</v>
      </c>
      <c r="E17" s="22">
        <v>40.200000000000003</v>
      </c>
      <c r="F17" s="22">
        <v>40.6</v>
      </c>
      <c r="G17" s="22">
        <v>40.299999999999997</v>
      </c>
      <c r="H17" s="22">
        <v>39.6</v>
      </c>
      <c r="I17" s="22">
        <v>40.200000000000003</v>
      </c>
      <c r="J17" s="22">
        <v>39.700000000000003</v>
      </c>
    </row>
    <row r="18" spans="1:10" ht="12" customHeight="1">
      <c r="A18" s="21" t="s">
        <v>82</v>
      </c>
      <c r="B18" s="22">
        <v>8.3000000000000007</v>
      </c>
      <c r="C18" s="22">
        <v>11.8</v>
      </c>
      <c r="D18" s="22">
        <v>11.3</v>
      </c>
      <c r="E18" s="22">
        <v>11.8</v>
      </c>
      <c r="F18" s="22">
        <v>11.4</v>
      </c>
      <c r="G18" s="22">
        <v>11.8</v>
      </c>
      <c r="H18" s="22">
        <v>11.6</v>
      </c>
      <c r="I18" s="22">
        <v>11.4</v>
      </c>
      <c r="J18" s="22">
        <v>11.8</v>
      </c>
    </row>
    <row r="19" spans="1:10" ht="12" customHeight="1">
      <c r="A19" s="21" t="s">
        <v>81</v>
      </c>
      <c r="B19" s="22">
        <v>45.5</v>
      </c>
      <c r="C19" s="22">
        <v>37.799999999999997</v>
      </c>
      <c r="D19" s="22">
        <v>35</v>
      </c>
      <c r="E19" s="22">
        <v>28.7</v>
      </c>
      <c r="F19" s="22">
        <v>26.3</v>
      </c>
      <c r="G19" s="22">
        <v>25.3</v>
      </c>
      <c r="H19" s="22">
        <v>29</v>
      </c>
      <c r="I19" s="22">
        <v>26.4</v>
      </c>
      <c r="J19" s="22">
        <v>25.5</v>
      </c>
    </row>
    <row r="20" spans="1:10" ht="12" customHeight="1">
      <c r="A20" s="21" t="s">
        <v>80</v>
      </c>
      <c r="B20" s="22">
        <v>31.7</v>
      </c>
      <c r="C20" s="22">
        <v>26.9</v>
      </c>
      <c r="D20" s="22">
        <v>28.3</v>
      </c>
      <c r="E20" s="22">
        <v>17</v>
      </c>
      <c r="F20" s="22">
        <v>15.9</v>
      </c>
      <c r="G20" s="22">
        <v>15.1</v>
      </c>
      <c r="H20" s="22">
        <v>17.3</v>
      </c>
      <c r="I20" s="22">
        <v>16.100000000000001</v>
      </c>
      <c r="J20" s="22">
        <v>15.4</v>
      </c>
    </row>
    <row r="21" spans="1:10" ht="12" customHeight="1">
      <c r="A21" s="21" t="s">
        <v>79</v>
      </c>
      <c r="B21" s="22">
        <v>22.1</v>
      </c>
      <c r="C21" s="22">
        <v>18.5</v>
      </c>
      <c r="D21" s="22">
        <v>18.8</v>
      </c>
      <c r="E21" s="22">
        <v>8.3000000000000007</v>
      </c>
      <c r="F21" s="22">
        <v>7.4</v>
      </c>
      <c r="G21" s="22">
        <v>6.8</v>
      </c>
      <c r="H21" s="22">
        <v>8.6999999999999993</v>
      </c>
      <c r="I21" s="22">
        <v>7.5</v>
      </c>
      <c r="J21" s="22">
        <v>7.1</v>
      </c>
    </row>
    <row r="22" spans="1:10" ht="12" customHeight="1">
      <c r="A22" s="579" t="s">
        <v>78</v>
      </c>
      <c r="B22" s="579"/>
      <c r="C22" s="579"/>
      <c r="D22" s="579"/>
      <c r="E22" s="579"/>
      <c r="F22" s="579"/>
      <c r="G22" s="579"/>
      <c r="H22" s="579"/>
      <c r="I22" s="579"/>
      <c r="J22" s="579"/>
    </row>
    <row r="23" spans="1:10" ht="12" customHeight="1">
      <c r="A23" s="21" t="s">
        <v>50</v>
      </c>
      <c r="B23" s="22">
        <v>46.5</v>
      </c>
      <c r="C23" s="22">
        <v>47.4</v>
      </c>
      <c r="D23" s="22">
        <v>45.3</v>
      </c>
      <c r="E23" s="22">
        <v>60.8</v>
      </c>
      <c r="F23" s="22">
        <v>58.6</v>
      </c>
      <c r="G23" s="22">
        <v>57.8</v>
      </c>
      <c r="H23" s="22">
        <v>60.4</v>
      </c>
      <c r="I23" s="22">
        <v>58.4</v>
      </c>
      <c r="J23" s="22">
        <v>57.5</v>
      </c>
    </row>
    <row r="24" spans="1:10" ht="12" customHeight="1">
      <c r="A24" s="21" t="s">
        <v>49</v>
      </c>
      <c r="B24" s="22">
        <v>28.5</v>
      </c>
      <c r="C24" s="22">
        <v>28.5</v>
      </c>
      <c r="D24" s="22">
        <v>27.7</v>
      </c>
      <c r="E24" s="22">
        <v>25.1</v>
      </c>
      <c r="F24" s="22">
        <v>26.6</v>
      </c>
      <c r="G24" s="22">
        <v>26.9</v>
      </c>
      <c r="H24" s="22">
        <v>24.9</v>
      </c>
      <c r="I24" s="22">
        <v>26.6</v>
      </c>
      <c r="J24" s="22">
        <v>26.9</v>
      </c>
    </row>
    <row r="25" spans="1:10" ht="12" customHeight="1">
      <c r="A25" s="21" t="s">
        <v>48</v>
      </c>
      <c r="B25" s="22">
        <v>25</v>
      </c>
      <c r="C25" s="22">
        <v>24.1</v>
      </c>
      <c r="D25" s="22">
        <v>27</v>
      </c>
      <c r="E25" s="22">
        <v>14.2</v>
      </c>
      <c r="F25" s="22">
        <v>14.8</v>
      </c>
      <c r="G25" s="22">
        <v>15.3</v>
      </c>
      <c r="H25" s="22">
        <v>14.7</v>
      </c>
      <c r="I25" s="22">
        <v>15</v>
      </c>
      <c r="J25" s="22">
        <v>15.6</v>
      </c>
    </row>
    <row r="26" spans="1:10" ht="12" customHeight="1">
      <c r="A26" s="579" t="s">
        <v>77</v>
      </c>
      <c r="B26" s="579"/>
      <c r="C26" s="579"/>
      <c r="D26" s="579"/>
      <c r="E26" s="579"/>
      <c r="F26" s="579"/>
      <c r="G26" s="579"/>
      <c r="H26" s="579"/>
      <c r="I26" s="579"/>
      <c r="J26" s="579"/>
    </row>
    <row r="27" spans="1:10" ht="12" customHeight="1">
      <c r="A27" s="21" t="s">
        <v>50</v>
      </c>
      <c r="B27" s="22">
        <v>52</v>
      </c>
      <c r="C27" s="22">
        <v>54.4</v>
      </c>
      <c r="D27" s="22">
        <v>55.4</v>
      </c>
      <c r="E27" s="22">
        <v>64.8</v>
      </c>
      <c r="F27" s="22">
        <v>65.400000000000006</v>
      </c>
      <c r="G27" s="22">
        <v>65.400000000000006</v>
      </c>
      <c r="H27" s="22">
        <v>64.7</v>
      </c>
      <c r="I27" s="22">
        <v>65.3</v>
      </c>
      <c r="J27" s="22">
        <v>65.2</v>
      </c>
    </row>
    <row r="28" spans="1:10" ht="12" customHeight="1">
      <c r="A28" s="21" t="s">
        <v>49</v>
      </c>
      <c r="B28" s="22">
        <v>29.5</v>
      </c>
      <c r="C28" s="22">
        <v>26.6</v>
      </c>
      <c r="D28" s="22">
        <v>25.2</v>
      </c>
      <c r="E28" s="22">
        <v>25.2</v>
      </c>
      <c r="F28" s="22">
        <v>24.6</v>
      </c>
      <c r="G28" s="22">
        <v>24.4</v>
      </c>
      <c r="H28" s="22">
        <v>25</v>
      </c>
      <c r="I28" s="22">
        <v>24.6</v>
      </c>
      <c r="J28" s="22">
        <v>24.3</v>
      </c>
    </row>
    <row r="29" spans="1:10" ht="12" customHeight="1">
      <c r="A29" s="21" t="s">
        <v>48</v>
      </c>
      <c r="B29" s="22">
        <v>18.5</v>
      </c>
      <c r="C29" s="22">
        <v>19</v>
      </c>
      <c r="D29" s="22">
        <v>19.399999999999999</v>
      </c>
      <c r="E29" s="22">
        <v>10</v>
      </c>
      <c r="F29" s="22">
        <v>10</v>
      </c>
      <c r="G29" s="22">
        <v>10.199999999999999</v>
      </c>
      <c r="H29" s="22">
        <v>10.3</v>
      </c>
      <c r="I29" s="22">
        <v>10.199999999999999</v>
      </c>
      <c r="J29" s="22">
        <v>10.4</v>
      </c>
    </row>
    <row r="30" spans="1:10" ht="12" customHeight="1">
      <c r="A30" s="579" t="s">
        <v>76</v>
      </c>
      <c r="B30" s="579"/>
      <c r="C30" s="579"/>
      <c r="D30" s="579"/>
      <c r="E30" s="579"/>
      <c r="F30" s="579"/>
      <c r="G30" s="579"/>
      <c r="H30" s="579"/>
      <c r="I30" s="579"/>
      <c r="J30" s="579"/>
    </row>
    <row r="31" spans="1:10" ht="12" customHeight="1">
      <c r="A31" s="21" t="s">
        <v>50</v>
      </c>
      <c r="B31" s="22">
        <v>89.9</v>
      </c>
      <c r="C31" s="22">
        <v>89.3</v>
      </c>
      <c r="D31" s="22">
        <v>88.3</v>
      </c>
      <c r="E31" s="22">
        <v>89.7</v>
      </c>
      <c r="F31" s="22">
        <v>89.9</v>
      </c>
      <c r="G31" s="22" t="s">
        <v>75</v>
      </c>
      <c r="H31" s="22">
        <v>89.7</v>
      </c>
      <c r="I31" s="22">
        <v>89.9</v>
      </c>
      <c r="J31" s="22" t="s">
        <v>75</v>
      </c>
    </row>
    <row r="32" spans="1:10" ht="12" customHeight="1">
      <c r="A32" s="21" t="s">
        <v>49</v>
      </c>
      <c r="B32" s="22" t="s">
        <v>74</v>
      </c>
      <c r="C32" s="22">
        <v>9.6999999999999993</v>
      </c>
      <c r="D32" s="22">
        <v>9.9</v>
      </c>
      <c r="E32" s="22">
        <v>7.3</v>
      </c>
      <c r="F32" s="22">
        <v>7.6</v>
      </c>
      <c r="G32" s="22" t="s">
        <v>73</v>
      </c>
      <c r="H32" s="22">
        <v>7.3</v>
      </c>
      <c r="I32" s="22">
        <v>7.6</v>
      </c>
      <c r="J32" s="22" t="s">
        <v>72</v>
      </c>
    </row>
    <row r="33" spans="1:10" ht="12" customHeight="1">
      <c r="A33" s="21" t="s">
        <v>48</v>
      </c>
      <c r="B33" s="22" t="s">
        <v>71</v>
      </c>
      <c r="C33" s="22" t="s">
        <v>70</v>
      </c>
      <c r="D33" s="22" t="s">
        <v>69</v>
      </c>
      <c r="E33" s="22">
        <v>3</v>
      </c>
      <c r="F33" s="22">
        <v>2.5</v>
      </c>
      <c r="G33" s="22">
        <v>2.2000000000000002</v>
      </c>
      <c r="H33" s="22">
        <v>3</v>
      </c>
      <c r="I33" s="22">
        <v>2.5</v>
      </c>
      <c r="J33" s="22">
        <v>2.2000000000000002</v>
      </c>
    </row>
    <row r="34" spans="1:10" ht="12" customHeight="1">
      <c r="A34" s="579" t="s">
        <v>68</v>
      </c>
      <c r="B34" s="579"/>
      <c r="C34" s="579"/>
      <c r="D34" s="579"/>
      <c r="E34" s="579"/>
      <c r="F34" s="579"/>
      <c r="G34" s="579"/>
      <c r="H34" s="579"/>
      <c r="I34" s="579"/>
      <c r="J34" s="579"/>
    </row>
    <row r="35" spans="1:10" ht="12" customHeight="1">
      <c r="A35" s="21" t="s">
        <v>50</v>
      </c>
      <c r="B35" s="22">
        <v>92.4</v>
      </c>
      <c r="C35" s="22">
        <v>89.8</v>
      </c>
      <c r="D35" s="22">
        <v>90.1</v>
      </c>
      <c r="E35" s="22">
        <v>93.1</v>
      </c>
      <c r="F35" s="22">
        <v>93.7</v>
      </c>
      <c r="G35" s="22">
        <v>93.8</v>
      </c>
      <c r="H35" s="22">
        <v>93</v>
      </c>
      <c r="I35" s="22">
        <v>93.6</v>
      </c>
      <c r="J35" s="22">
        <v>93.7</v>
      </c>
    </row>
    <row r="36" spans="1:10" ht="12" customHeight="1">
      <c r="A36" s="21" t="s">
        <v>49</v>
      </c>
      <c r="B36" s="22" t="s">
        <v>67</v>
      </c>
      <c r="C36" s="22">
        <v>7</v>
      </c>
      <c r="D36" s="22">
        <v>6.8</v>
      </c>
      <c r="E36" s="22">
        <v>5</v>
      </c>
      <c r="F36" s="22">
        <v>4.3</v>
      </c>
      <c r="G36" s="22" t="s">
        <v>66</v>
      </c>
      <c r="H36" s="22">
        <v>4.9000000000000004</v>
      </c>
      <c r="I36" s="22">
        <v>4.3</v>
      </c>
      <c r="J36" s="22" t="s">
        <v>65</v>
      </c>
    </row>
    <row r="37" spans="1:10" ht="12" customHeight="1">
      <c r="A37" s="21" t="s">
        <v>48</v>
      </c>
      <c r="B37" s="22" t="s">
        <v>64</v>
      </c>
      <c r="C37" s="22" t="s">
        <v>63</v>
      </c>
      <c r="D37" s="22" t="s">
        <v>63</v>
      </c>
      <c r="E37" s="22">
        <v>1.9</v>
      </c>
      <c r="F37" s="22">
        <v>2</v>
      </c>
      <c r="G37" s="22" t="s">
        <v>62</v>
      </c>
      <c r="H37" s="22">
        <v>2.1</v>
      </c>
      <c r="I37" s="22">
        <v>2.1</v>
      </c>
      <c r="J37" s="22" t="s">
        <v>62</v>
      </c>
    </row>
    <row r="38" spans="1:10" ht="12" customHeight="1">
      <c r="A38" s="579" t="s">
        <v>61</v>
      </c>
      <c r="B38" s="579"/>
      <c r="C38" s="579"/>
      <c r="D38" s="579"/>
      <c r="E38" s="579"/>
      <c r="F38" s="579"/>
      <c r="G38" s="579"/>
      <c r="H38" s="579"/>
      <c r="I38" s="579"/>
      <c r="J38" s="579"/>
    </row>
    <row r="39" spans="1:10" ht="12" customHeight="1">
      <c r="A39" s="21" t="s">
        <v>50</v>
      </c>
      <c r="B39" s="22">
        <v>95.9</v>
      </c>
      <c r="C39" s="22">
        <v>93.4</v>
      </c>
      <c r="D39" s="22">
        <v>91.7</v>
      </c>
      <c r="E39" s="22">
        <v>92.7</v>
      </c>
      <c r="F39" s="22">
        <v>92.3</v>
      </c>
      <c r="G39" s="22" t="s">
        <v>60</v>
      </c>
      <c r="H39" s="22">
        <v>92.8</v>
      </c>
      <c r="I39" s="22">
        <v>92.3</v>
      </c>
      <c r="J39" s="22" t="s">
        <v>60</v>
      </c>
    </row>
    <row r="40" spans="1:10" ht="12" customHeight="1">
      <c r="A40" s="21" t="s">
        <v>49</v>
      </c>
      <c r="B40" s="22" t="s">
        <v>59</v>
      </c>
      <c r="C40" s="22">
        <v>4.8</v>
      </c>
      <c r="D40" s="22">
        <v>6.4</v>
      </c>
      <c r="E40" s="22">
        <v>5.2</v>
      </c>
      <c r="F40" s="22">
        <v>5.5</v>
      </c>
      <c r="G40" s="22" t="s">
        <v>58</v>
      </c>
      <c r="H40" s="22">
        <v>5.0999999999999996</v>
      </c>
      <c r="I40" s="22">
        <v>5.5</v>
      </c>
      <c r="J40" s="22" t="s">
        <v>58</v>
      </c>
    </row>
    <row r="41" spans="1:10" ht="12" customHeight="1">
      <c r="A41" s="21" t="s">
        <v>48</v>
      </c>
      <c r="B41" s="22" t="s">
        <v>57</v>
      </c>
      <c r="C41" s="22" t="s">
        <v>56</v>
      </c>
      <c r="D41" s="22" t="s">
        <v>55</v>
      </c>
      <c r="E41" s="22">
        <v>2.1</v>
      </c>
      <c r="F41" s="22">
        <v>2.2000000000000002</v>
      </c>
      <c r="G41" s="22" t="s">
        <v>54</v>
      </c>
      <c r="H41" s="22">
        <v>2.1</v>
      </c>
      <c r="I41" s="22">
        <v>2.1</v>
      </c>
      <c r="J41" s="22">
        <v>2.5</v>
      </c>
    </row>
    <row r="42" spans="1:10" ht="12" customHeight="1">
      <c r="A42" s="579" t="s">
        <v>53</v>
      </c>
      <c r="B42" s="579"/>
      <c r="C42" s="579"/>
      <c r="D42" s="579"/>
      <c r="E42" s="579"/>
      <c r="F42" s="579"/>
      <c r="G42" s="579"/>
      <c r="H42" s="579"/>
      <c r="I42" s="579"/>
      <c r="J42" s="579"/>
    </row>
    <row r="43" spans="1:10" ht="12" customHeight="1">
      <c r="A43" s="21" t="s">
        <v>50</v>
      </c>
      <c r="B43" s="22" t="s">
        <v>47</v>
      </c>
      <c r="C43" s="22" t="s">
        <v>47</v>
      </c>
      <c r="D43" s="22">
        <v>83.2</v>
      </c>
      <c r="E43" s="22" t="s">
        <v>47</v>
      </c>
      <c r="F43" s="22" t="s">
        <v>47</v>
      </c>
      <c r="G43" s="22">
        <v>90.6</v>
      </c>
      <c r="H43" s="22" t="s">
        <v>47</v>
      </c>
      <c r="I43" s="22" t="s">
        <v>47</v>
      </c>
      <c r="J43" s="22">
        <v>90.4</v>
      </c>
    </row>
    <row r="44" spans="1:10" ht="12" customHeight="1">
      <c r="A44" s="21" t="s">
        <v>49</v>
      </c>
      <c r="B44" s="22" t="s">
        <v>47</v>
      </c>
      <c r="C44" s="22" t="s">
        <v>47</v>
      </c>
      <c r="D44" s="22">
        <v>8.3000000000000007</v>
      </c>
      <c r="E44" s="22" t="s">
        <v>47</v>
      </c>
      <c r="F44" s="22" t="s">
        <v>47</v>
      </c>
      <c r="G44" s="22">
        <v>6</v>
      </c>
      <c r="H44" s="22" t="s">
        <v>47</v>
      </c>
      <c r="I44" s="22" t="s">
        <v>47</v>
      </c>
      <c r="J44" s="22">
        <v>6.1</v>
      </c>
    </row>
    <row r="45" spans="1:10" ht="12" customHeight="1">
      <c r="A45" s="21" t="s">
        <v>48</v>
      </c>
      <c r="B45" s="22" t="s">
        <v>47</v>
      </c>
      <c r="C45" s="22" t="s">
        <v>47</v>
      </c>
      <c r="D45" s="22" t="s">
        <v>52</v>
      </c>
      <c r="E45" s="22" t="s">
        <v>47</v>
      </c>
      <c r="F45" s="22" t="s">
        <v>47</v>
      </c>
      <c r="G45" s="22">
        <v>3.4</v>
      </c>
      <c r="H45" s="22" t="s">
        <v>47</v>
      </c>
      <c r="I45" s="22" t="s">
        <v>47</v>
      </c>
      <c r="J45" s="22">
        <v>3.6</v>
      </c>
    </row>
    <row r="46" spans="1:10" ht="12" customHeight="1">
      <c r="A46" s="579" t="s">
        <v>51</v>
      </c>
      <c r="B46" s="579"/>
      <c r="C46" s="579"/>
      <c r="D46" s="579"/>
      <c r="E46" s="579"/>
      <c r="F46" s="579"/>
      <c r="G46" s="579"/>
      <c r="H46" s="579"/>
      <c r="I46" s="579"/>
      <c r="J46" s="579"/>
    </row>
    <row r="47" spans="1:10" ht="12" customHeight="1">
      <c r="A47" s="21" t="s">
        <v>50</v>
      </c>
      <c r="B47" s="22" t="s">
        <v>47</v>
      </c>
      <c r="C47" s="22" t="s">
        <v>47</v>
      </c>
      <c r="D47" s="22">
        <v>79.599999999999994</v>
      </c>
      <c r="E47" s="22" t="s">
        <v>47</v>
      </c>
      <c r="F47" s="22" t="s">
        <v>47</v>
      </c>
      <c r="G47" s="22">
        <v>87.6</v>
      </c>
      <c r="H47" s="22" t="s">
        <v>47</v>
      </c>
      <c r="I47" s="22" t="s">
        <v>47</v>
      </c>
      <c r="J47" s="22">
        <v>87.4</v>
      </c>
    </row>
    <row r="48" spans="1:10" ht="12" customHeight="1">
      <c r="A48" s="21" t="s">
        <v>49</v>
      </c>
      <c r="B48" s="22" t="s">
        <v>47</v>
      </c>
      <c r="C48" s="22" t="s">
        <v>47</v>
      </c>
      <c r="D48" s="22">
        <v>9.8000000000000007</v>
      </c>
      <c r="E48" s="22" t="s">
        <v>47</v>
      </c>
      <c r="F48" s="22" t="s">
        <v>47</v>
      </c>
      <c r="G48" s="22">
        <v>7.8</v>
      </c>
      <c r="H48" s="22" t="s">
        <v>47</v>
      </c>
      <c r="I48" s="22" t="s">
        <v>47</v>
      </c>
      <c r="J48" s="22">
        <v>7.8</v>
      </c>
    </row>
    <row r="49" spans="1:10" ht="12" customHeight="1">
      <c r="A49" s="21" t="s">
        <v>48</v>
      </c>
      <c r="B49" s="22" t="s">
        <v>47</v>
      </c>
      <c r="C49" s="22" t="s">
        <v>47</v>
      </c>
      <c r="D49" s="22">
        <v>10.6</v>
      </c>
      <c r="E49" s="22" t="s">
        <v>47</v>
      </c>
      <c r="F49" s="22" t="s">
        <v>47</v>
      </c>
      <c r="G49" s="22">
        <v>4.5999999999999996</v>
      </c>
      <c r="H49" s="22" t="s">
        <v>47</v>
      </c>
      <c r="I49" s="22" t="s">
        <v>47</v>
      </c>
      <c r="J49" s="22">
        <v>4.8</v>
      </c>
    </row>
    <row r="50" spans="1:10" ht="9.9499999999999993" hidden="1" customHeight="1"/>
    <row r="51" spans="1:10" ht="9.9499999999999993" customHeight="1">
      <c r="A51" s="580" t="s">
        <v>46</v>
      </c>
      <c r="B51" s="580"/>
      <c r="C51" s="580"/>
      <c r="D51" s="580"/>
      <c r="E51" s="580"/>
      <c r="F51" s="580"/>
      <c r="G51" s="580"/>
      <c r="H51" s="580"/>
      <c r="I51" s="580"/>
      <c r="J51" s="580"/>
    </row>
    <row r="52" spans="1:10" ht="9.9499999999999993" customHeight="1">
      <c r="A52" s="578" t="s">
        <v>45</v>
      </c>
      <c r="B52" s="578"/>
      <c r="C52" s="578"/>
      <c r="D52" s="578"/>
      <c r="E52" s="578"/>
      <c r="F52" s="578"/>
      <c r="G52" s="578"/>
      <c r="H52" s="578"/>
      <c r="I52" s="578"/>
      <c r="J52" s="578"/>
    </row>
    <row r="53" spans="1:10" ht="9.9499999999999993" customHeight="1">
      <c r="A53" s="578" t="s">
        <v>44</v>
      </c>
      <c r="B53" s="578"/>
      <c r="C53" s="578"/>
      <c r="D53" s="578"/>
      <c r="E53" s="578"/>
      <c r="F53" s="578"/>
      <c r="G53" s="578"/>
      <c r="H53" s="578"/>
      <c r="I53" s="578"/>
      <c r="J53" s="578"/>
    </row>
    <row r="54" spans="1:10" ht="9.9499999999999993" customHeight="1">
      <c r="A54" s="578" t="s">
        <v>43</v>
      </c>
      <c r="B54" s="578"/>
      <c r="C54" s="578"/>
      <c r="D54" s="578"/>
      <c r="E54" s="578"/>
      <c r="F54" s="578"/>
      <c r="G54" s="578"/>
      <c r="H54" s="578"/>
      <c r="I54" s="578"/>
      <c r="J54" s="578"/>
    </row>
    <row r="55" spans="1:10" ht="9.9499999999999993" customHeight="1">
      <c r="A55" s="578" t="s">
        <v>42</v>
      </c>
      <c r="B55" s="578"/>
      <c r="C55" s="578"/>
      <c r="D55" s="578"/>
      <c r="E55" s="578"/>
      <c r="F55" s="578"/>
      <c r="G55" s="578"/>
      <c r="H55" s="578"/>
      <c r="I55" s="578"/>
      <c r="J55" s="578"/>
    </row>
    <row r="56" spans="1:10" ht="9.9499999999999993" customHeight="1">
      <c r="A56" s="578" t="s">
        <v>41</v>
      </c>
      <c r="B56" s="578"/>
      <c r="C56" s="578"/>
      <c r="D56" s="578"/>
      <c r="E56" s="578"/>
      <c r="F56" s="578"/>
      <c r="G56" s="578"/>
      <c r="H56" s="578"/>
      <c r="I56" s="578"/>
      <c r="J56" s="578"/>
    </row>
    <row r="57" spans="1:10" ht="9.9499999999999993" customHeight="1">
      <c r="A57" s="578" t="s">
        <v>40</v>
      </c>
      <c r="B57" s="578"/>
      <c r="C57" s="578"/>
      <c r="D57" s="578"/>
      <c r="E57" s="578"/>
      <c r="F57" s="578"/>
      <c r="G57" s="578"/>
      <c r="H57" s="578"/>
      <c r="I57" s="578"/>
      <c r="J57" s="578"/>
    </row>
    <row r="58" spans="1:10" ht="9.9499999999999993" customHeight="1">
      <c r="A58" s="578" t="s">
        <v>39</v>
      </c>
      <c r="B58" s="578"/>
      <c r="C58" s="578"/>
      <c r="D58" s="578"/>
      <c r="E58" s="578"/>
      <c r="F58" s="578"/>
      <c r="G58" s="578"/>
      <c r="H58" s="578"/>
      <c r="I58" s="578"/>
      <c r="J58" s="578"/>
    </row>
    <row r="59" spans="1:10" ht="9.9499999999999993" customHeight="1">
      <c r="A59" s="578" t="s">
        <v>38</v>
      </c>
      <c r="B59" s="578"/>
      <c r="C59" s="578"/>
      <c r="D59" s="578"/>
      <c r="E59" s="578"/>
      <c r="F59" s="578"/>
      <c r="G59" s="578"/>
      <c r="H59" s="578"/>
      <c r="I59" s="578"/>
      <c r="J59" s="578"/>
    </row>
    <row r="60" spans="1:10" ht="9.9499999999999993" customHeight="1">
      <c r="A60" s="578" t="s">
        <v>37</v>
      </c>
      <c r="B60" s="578"/>
      <c r="C60" s="578"/>
      <c r="D60" s="578"/>
      <c r="E60" s="578"/>
      <c r="F60" s="578"/>
      <c r="G60" s="578"/>
      <c r="H60" s="578"/>
      <c r="I60" s="578"/>
      <c r="J60" s="578"/>
    </row>
    <row r="61" spans="1:10" ht="9.9499999999999993" customHeight="1">
      <c r="A61" s="578" t="s">
        <v>36</v>
      </c>
      <c r="B61" s="578"/>
      <c r="C61" s="578"/>
      <c r="D61" s="578"/>
      <c r="E61" s="578"/>
      <c r="F61" s="578"/>
      <c r="G61" s="578"/>
      <c r="H61" s="578"/>
      <c r="I61" s="578"/>
      <c r="J61" s="578"/>
    </row>
    <row r="62" spans="1:10" ht="9.9499999999999993" customHeight="1">
      <c r="A62" s="578" t="s">
        <v>35</v>
      </c>
      <c r="B62" s="578"/>
      <c r="C62" s="578"/>
      <c r="D62" s="578"/>
      <c r="E62" s="578"/>
      <c r="F62" s="578"/>
      <c r="G62" s="578"/>
      <c r="H62" s="578"/>
      <c r="I62" s="578"/>
      <c r="J62" s="578"/>
    </row>
    <row r="63" spans="1:10" ht="9.9499999999999993" customHeight="1">
      <c r="A63" s="578" t="s">
        <v>34</v>
      </c>
      <c r="B63" s="578"/>
      <c r="C63" s="578"/>
      <c r="D63" s="578"/>
      <c r="E63" s="578"/>
      <c r="F63" s="578"/>
      <c r="G63" s="578"/>
      <c r="H63" s="578"/>
      <c r="I63" s="578"/>
      <c r="J63" s="578"/>
    </row>
    <row r="64" spans="1:10" ht="9.9499999999999993" customHeight="1">
      <c r="A64" s="578" t="s">
        <v>33</v>
      </c>
      <c r="B64" s="578"/>
      <c r="C64" s="578"/>
      <c r="D64" s="578"/>
      <c r="E64" s="578"/>
      <c r="F64" s="578"/>
      <c r="G64" s="578"/>
      <c r="H64" s="578"/>
      <c r="I64" s="578"/>
      <c r="J64" s="578"/>
    </row>
    <row r="65" spans="1:10" ht="9.9499999999999993" customHeight="1">
      <c r="A65" s="578" t="s">
        <v>32</v>
      </c>
      <c r="B65" s="578"/>
      <c r="C65" s="578"/>
      <c r="D65" s="578"/>
      <c r="E65" s="578"/>
      <c r="F65" s="578"/>
      <c r="G65" s="578"/>
      <c r="H65" s="578"/>
      <c r="I65" s="578"/>
      <c r="J65" s="578"/>
    </row>
    <row r="66" spans="1:10" ht="21" customHeight="1">
      <c r="A66" s="577" t="s">
        <v>31</v>
      </c>
      <c r="B66" s="577"/>
      <c r="C66" s="577"/>
      <c r="D66" s="577"/>
      <c r="E66" s="577"/>
      <c r="F66" s="577"/>
      <c r="G66" s="577"/>
      <c r="H66" s="577"/>
      <c r="I66" s="577"/>
      <c r="J66" s="577"/>
    </row>
    <row r="67" spans="1:10" ht="9.9499999999999993" customHeight="1">
      <c r="A67" s="577" t="s">
        <v>30</v>
      </c>
      <c r="B67" s="577"/>
      <c r="C67" s="577"/>
      <c r="D67" s="577"/>
      <c r="E67" s="577"/>
      <c r="F67" s="577"/>
      <c r="G67" s="577"/>
      <c r="H67" s="577"/>
      <c r="I67" s="577"/>
      <c r="J67" s="577"/>
    </row>
    <row r="68" spans="1:10" ht="9.9499999999999993" hidden="1" customHeight="1"/>
    <row r="75" spans="1:10" ht="9.9499999999999993" customHeight="1">
      <c r="A75" s="21"/>
      <c r="B75" s="21"/>
      <c r="C75" s="21"/>
      <c r="D75" s="21"/>
    </row>
    <row r="76" spans="1:10" ht="9.9499999999999993" customHeight="1">
      <c r="A76" s="21"/>
      <c r="B76" s="21"/>
      <c r="C76" s="21"/>
      <c r="D76" s="21"/>
    </row>
    <row r="77" spans="1:10" ht="9.9499999999999993" customHeight="1">
      <c r="A77" s="21"/>
      <c r="B77" s="21"/>
      <c r="C77" s="21"/>
      <c r="D77" s="21"/>
    </row>
  </sheetData>
  <mergeCells count="30">
    <mergeCell ref="A1:J1"/>
    <mergeCell ref="B3:D3"/>
    <mergeCell ref="E3:G3"/>
    <mergeCell ref="H3:J3"/>
    <mergeCell ref="A6:J6"/>
    <mergeCell ref="A13:J13"/>
    <mergeCell ref="A22:J22"/>
    <mergeCell ref="A26:J26"/>
    <mergeCell ref="A30:J30"/>
    <mergeCell ref="A34:J34"/>
    <mergeCell ref="A54:J54"/>
    <mergeCell ref="A55:J55"/>
    <mergeCell ref="A38:J38"/>
    <mergeCell ref="A62:J62"/>
    <mergeCell ref="A63:J63"/>
    <mergeCell ref="A42:J42"/>
    <mergeCell ref="A46:J46"/>
    <mergeCell ref="A51:J51"/>
    <mergeCell ref="A52:J52"/>
    <mergeCell ref="A53:J53"/>
    <mergeCell ref="A67:J67"/>
    <mergeCell ref="A56:J56"/>
    <mergeCell ref="A57:J57"/>
    <mergeCell ref="A58:J58"/>
    <mergeCell ref="A59:J59"/>
    <mergeCell ref="A60:J60"/>
    <mergeCell ref="A61:J61"/>
    <mergeCell ref="A66:J66"/>
    <mergeCell ref="A64:J64"/>
    <mergeCell ref="A65:J65"/>
  </mergeCell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sqref="A1:AB1"/>
    </sheetView>
  </sheetViews>
  <sheetFormatPr defaultRowHeight="15"/>
  <cols>
    <col min="1" max="1" width="30.42578125" style="264" customWidth="1"/>
    <col min="2" max="16384" width="9.140625" style="264"/>
  </cols>
  <sheetData>
    <row r="1" spans="1:28" ht="15.75">
      <c r="A1" s="661" t="s">
        <v>1800</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row>
    <row r="2" spans="1:28" ht="1.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row>
    <row r="3" spans="1:28" s="328" customFormat="1">
      <c r="A3" s="266" t="s">
        <v>111</v>
      </c>
      <c r="B3" s="669" t="s">
        <v>391</v>
      </c>
      <c r="C3" s="669"/>
      <c r="D3" s="669"/>
      <c r="E3" s="669" t="s">
        <v>994</v>
      </c>
      <c r="F3" s="669"/>
      <c r="G3" s="669"/>
      <c r="H3" s="669" t="s">
        <v>389</v>
      </c>
      <c r="I3" s="669"/>
      <c r="J3" s="669"/>
      <c r="K3" s="669" t="s">
        <v>388</v>
      </c>
      <c r="L3" s="669"/>
      <c r="M3" s="669"/>
      <c r="N3" s="669" t="s">
        <v>387</v>
      </c>
      <c r="O3" s="669"/>
      <c r="P3" s="669"/>
      <c r="Q3" s="669" t="s">
        <v>386</v>
      </c>
      <c r="R3" s="669"/>
      <c r="S3" s="669"/>
      <c r="T3" s="669" t="s">
        <v>385</v>
      </c>
      <c r="U3" s="669"/>
      <c r="V3" s="669"/>
      <c r="W3" s="669" t="s">
        <v>384</v>
      </c>
      <c r="X3" s="669"/>
      <c r="Y3" s="669"/>
      <c r="Z3" s="669" t="s">
        <v>109</v>
      </c>
      <c r="AA3" s="669"/>
      <c r="AB3" s="669"/>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11.14740520205066</v>
      </c>
      <c r="C5" s="157">
        <v>6.1</v>
      </c>
      <c r="D5" s="157">
        <v>5.5</v>
      </c>
      <c r="E5" s="157">
        <v>15.237370119859756</v>
      </c>
      <c r="F5" s="157">
        <v>7.7</v>
      </c>
      <c r="G5" s="157" t="s">
        <v>1110</v>
      </c>
      <c r="H5" s="157">
        <v>20.031083963553311</v>
      </c>
      <c r="I5" s="157" t="s">
        <v>1111</v>
      </c>
      <c r="J5" s="157" t="s">
        <v>1099</v>
      </c>
      <c r="K5" s="157">
        <v>20.538824716012194</v>
      </c>
      <c r="L5" s="157" t="s">
        <v>1112</v>
      </c>
      <c r="M5" s="157" t="s">
        <v>1113</v>
      </c>
      <c r="N5" s="157">
        <v>14.554798277951219</v>
      </c>
      <c r="O5" s="157" t="s">
        <v>1114</v>
      </c>
      <c r="P5" s="157" t="s">
        <v>737</v>
      </c>
      <c r="Q5" s="157">
        <v>11.115935981940501</v>
      </c>
      <c r="R5" s="157" t="s">
        <v>1111</v>
      </c>
      <c r="S5" s="157" t="s">
        <v>1115</v>
      </c>
      <c r="T5" s="157">
        <v>11.598429933956343</v>
      </c>
      <c r="U5" s="157" t="s">
        <v>1116</v>
      </c>
      <c r="V5" s="157" t="s">
        <v>576</v>
      </c>
      <c r="W5" s="157">
        <v>17.872714483905625</v>
      </c>
      <c r="X5" s="157" t="s">
        <v>1117</v>
      </c>
      <c r="Y5" s="157" t="s">
        <v>1094</v>
      </c>
      <c r="Z5" s="157">
        <v>15.3</v>
      </c>
      <c r="AA5" s="157">
        <v>8.1</v>
      </c>
      <c r="AB5" s="157">
        <v>6.2</v>
      </c>
    </row>
    <row r="6" spans="1:28">
      <c r="A6" s="158" t="s">
        <v>474</v>
      </c>
      <c r="B6" s="157">
        <v>25.828379717418766</v>
      </c>
      <c r="C6" s="157">
        <v>18.8</v>
      </c>
      <c r="D6" s="157">
        <v>18.8</v>
      </c>
      <c r="E6" s="157">
        <v>25.176290006629266</v>
      </c>
      <c r="F6" s="157">
        <v>20.5</v>
      </c>
      <c r="G6" s="157">
        <v>19.100000000000001</v>
      </c>
      <c r="H6" s="157">
        <v>30.690651228384397</v>
      </c>
      <c r="I6" s="157">
        <v>25</v>
      </c>
      <c r="J6" s="157" t="s">
        <v>545</v>
      </c>
      <c r="K6" s="157">
        <v>31.642639338233984</v>
      </c>
      <c r="L6" s="157">
        <v>25.7</v>
      </c>
      <c r="M6" s="157">
        <v>21.7</v>
      </c>
      <c r="N6" s="157">
        <v>27.205775537243053</v>
      </c>
      <c r="O6" s="157">
        <v>19.5</v>
      </c>
      <c r="P6" s="157">
        <v>17.100000000000001</v>
      </c>
      <c r="Q6" s="157">
        <v>26.353056014358433</v>
      </c>
      <c r="R6" s="157">
        <v>26</v>
      </c>
      <c r="S6" s="157">
        <v>20.7</v>
      </c>
      <c r="T6" s="157">
        <v>25.343718129198351</v>
      </c>
      <c r="U6" s="157">
        <v>29.9</v>
      </c>
      <c r="V6" s="157" t="s">
        <v>1118</v>
      </c>
      <c r="W6" s="157">
        <v>32.131076091213529</v>
      </c>
      <c r="X6" s="157">
        <v>34.799999999999997</v>
      </c>
      <c r="Y6" s="157">
        <v>31.8</v>
      </c>
      <c r="Z6" s="157">
        <v>27.4</v>
      </c>
      <c r="AA6" s="157">
        <v>21.9</v>
      </c>
      <c r="AB6" s="157" t="s">
        <v>537</v>
      </c>
    </row>
    <row r="7" spans="1:28">
      <c r="A7" s="158" t="s">
        <v>456</v>
      </c>
      <c r="B7" s="157">
        <v>18.207413993574132</v>
      </c>
      <c r="C7" s="157">
        <v>15.3</v>
      </c>
      <c r="D7" s="157">
        <v>15</v>
      </c>
      <c r="E7" s="157">
        <v>20.346821499820628</v>
      </c>
      <c r="F7" s="157">
        <v>16.899999999999999</v>
      </c>
      <c r="G7" s="157">
        <v>16.2</v>
      </c>
      <c r="H7" s="157">
        <v>24.402433766905947</v>
      </c>
      <c r="I7" s="157">
        <v>20.9</v>
      </c>
      <c r="J7" s="157">
        <v>22.9</v>
      </c>
      <c r="K7" s="157">
        <v>26.17548233975495</v>
      </c>
      <c r="L7" s="157">
        <v>27.3</v>
      </c>
      <c r="M7" s="157" t="s">
        <v>630</v>
      </c>
      <c r="N7" s="157">
        <v>24.214244253628461</v>
      </c>
      <c r="O7" s="157">
        <v>20.6</v>
      </c>
      <c r="P7" s="157">
        <v>14.3</v>
      </c>
      <c r="Q7" s="157">
        <v>18.524458939776757</v>
      </c>
      <c r="R7" s="157">
        <v>22.5</v>
      </c>
      <c r="S7" s="157">
        <v>24.8</v>
      </c>
      <c r="T7" s="157">
        <v>21.533110104923608</v>
      </c>
      <c r="U7" s="157">
        <v>17.7</v>
      </c>
      <c r="V7" s="157">
        <v>14.7</v>
      </c>
      <c r="W7" s="157">
        <v>31.614737363661256</v>
      </c>
      <c r="X7" s="157">
        <v>26.5</v>
      </c>
      <c r="Y7" s="157">
        <v>25.7</v>
      </c>
      <c r="Z7" s="157">
        <v>21.5</v>
      </c>
      <c r="AA7" s="157">
        <v>18.8</v>
      </c>
      <c r="AB7" s="157">
        <v>17.7</v>
      </c>
    </row>
    <row r="8" spans="1:28">
      <c r="A8" s="158" t="s">
        <v>455</v>
      </c>
      <c r="B8" s="157">
        <v>20.516241937574968</v>
      </c>
      <c r="C8" s="157">
        <v>22.9</v>
      </c>
      <c r="D8" s="157">
        <v>19.600000000000001</v>
      </c>
      <c r="E8" s="157">
        <v>19.442884269415607</v>
      </c>
      <c r="F8" s="157">
        <v>17.2</v>
      </c>
      <c r="G8" s="157">
        <v>17.899999999999999</v>
      </c>
      <c r="H8" s="157">
        <v>27.546599121788766</v>
      </c>
      <c r="I8" s="157">
        <v>26.5</v>
      </c>
      <c r="J8" s="157">
        <v>24.6</v>
      </c>
      <c r="K8" s="157">
        <v>22.281674131938939</v>
      </c>
      <c r="L8" s="157">
        <v>23.9</v>
      </c>
      <c r="M8" s="157">
        <v>22.6</v>
      </c>
      <c r="N8" s="157">
        <v>19.56906110344999</v>
      </c>
      <c r="O8" s="157">
        <v>24.5</v>
      </c>
      <c r="P8" s="157">
        <v>17.899999999999999</v>
      </c>
      <c r="Q8" s="157">
        <v>23.170644518644565</v>
      </c>
      <c r="R8" s="157">
        <v>22.4</v>
      </c>
      <c r="S8" s="157">
        <v>23.6</v>
      </c>
      <c r="T8" s="157">
        <v>22.5669588221532</v>
      </c>
      <c r="U8" s="157">
        <v>22.4</v>
      </c>
      <c r="V8" s="157">
        <v>24.7</v>
      </c>
      <c r="W8" s="157">
        <v>30.988339551719125</v>
      </c>
      <c r="X8" s="157">
        <v>33.200000000000003</v>
      </c>
      <c r="Y8" s="157">
        <v>24.9</v>
      </c>
      <c r="Z8" s="157">
        <v>22</v>
      </c>
      <c r="AA8" s="157">
        <v>22.5</v>
      </c>
      <c r="AB8" s="157">
        <v>20.6</v>
      </c>
    </row>
    <row r="9" spans="1:28" s="364" customFormat="1">
      <c r="A9" s="158" t="s">
        <v>454</v>
      </c>
      <c r="B9" s="157">
        <v>20.505140361537237</v>
      </c>
      <c r="C9" s="157">
        <v>18.399999999999999</v>
      </c>
      <c r="D9" s="157">
        <v>22</v>
      </c>
      <c r="E9" s="157">
        <v>17.923723609660776</v>
      </c>
      <c r="F9" s="157">
        <v>18.399999999999999</v>
      </c>
      <c r="G9" s="157">
        <v>15.7</v>
      </c>
      <c r="H9" s="157">
        <v>25.425098509510779</v>
      </c>
      <c r="I9" s="157">
        <v>22.9</v>
      </c>
      <c r="J9" s="157">
        <v>22.1</v>
      </c>
      <c r="K9" s="157">
        <v>24.823158410089402</v>
      </c>
      <c r="L9" s="157">
        <v>22.1</v>
      </c>
      <c r="M9" s="157">
        <v>21.1</v>
      </c>
      <c r="N9" s="157">
        <v>20.525824052502646</v>
      </c>
      <c r="O9" s="157">
        <v>21.7</v>
      </c>
      <c r="P9" s="157">
        <v>24.6</v>
      </c>
      <c r="Q9" s="157">
        <v>27.312504437663755</v>
      </c>
      <c r="R9" s="157">
        <v>15.4</v>
      </c>
      <c r="S9" s="157">
        <v>15.1</v>
      </c>
      <c r="T9" s="157">
        <v>14.506111223084822</v>
      </c>
      <c r="U9" s="157">
        <v>21.1</v>
      </c>
      <c r="V9" s="157">
        <v>14</v>
      </c>
      <c r="W9" s="157">
        <v>37.266191274493607</v>
      </c>
      <c r="X9" s="157">
        <v>35</v>
      </c>
      <c r="Y9" s="157">
        <v>36.200000000000003</v>
      </c>
      <c r="Z9" s="157">
        <v>21.6</v>
      </c>
      <c r="AA9" s="157">
        <v>20.100000000000001</v>
      </c>
      <c r="AB9" s="157">
        <v>20.399999999999999</v>
      </c>
    </row>
    <row r="10" spans="1:28" s="364" customFormat="1">
      <c r="A10" s="158" t="s">
        <v>614</v>
      </c>
      <c r="B10" s="157">
        <v>15.501382725955892</v>
      </c>
      <c r="C10" s="157">
        <v>14.9</v>
      </c>
      <c r="D10" s="157">
        <v>15.2</v>
      </c>
      <c r="E10" s="157">
        <v>14.060127611859382</v>
      </c>
      <c r="F10" s="157">
        <v>13.1</v>
      </c>
      <c r="G10" s="157">
        <v>13.3</v>
      </c>
      <c r="H10" s="157">
        <v>14.826256895321352</v>
      </c>
      <c r="I10" s="157">
        <v>14.4</v>
      </c>
      <c r="J10" s="157">
        <v>15.9</v>
      </c>
      <c r="K10" s="157">
        <v>13.459452711578626</v>
      </c>
      <c r="L10" s="157">
        <v>15</v>
      </c>
      <c r="M10" s="157">
        <v>14.9</v>
      </c>
      <c r="N10" s="157">
        <v>13.532077754389649</v>
      </c>
      <c r="O10" s="157">
        <v>13.5</v>
      </c>
      <c r="P10" s="157">
        <v>13.3</v>
      </c>
      <c r="Q10" s="157">
        <v>12.569544779684886</v>
      </c>
      <c r="R10" s="157">
        <v>15.8</v>
      </c>
      <c r="S10" s="157">
        <v>12.8</v>
      </c>
      <c r="T10" s="157">
        <v>17.909782679397082</v>
      </c>
      <c r="U10" s="157">
        <v>22.3</v>
      </c>
      <c r="V10" s="157" t="s">
        <v>766</v>
      </c>
      <c r="W10" s="157">
        <v>22.580285187001927</v>
      </c>
      <c r="X10" s="157">
        <v>23.7</v>
      </c>
      <c r="Y10" s="157">
        <v>29.9</v>
      </c>
      <c r="Z10" s="157">
        <v>14.2</v>
      </c>
      <c r="AA10" s="157">
        <v>14.4</v>
      </c>
      <c r="AB10" s="157">
        <v>14.7</v>
      </c>
    </row>
    <row r="11" spans="1:28">
      <c r="A11" s="158" t="s">
        <v>449</v>
      </c>
      <c r="B11" s="157">
        <v>18.989162243815798</v>
      </c>
      <c r="C11" s="157">
        <v>16.7</v>
      </c>
      <c r="D11" s="157">
        <v>16.7</v>
      </c>
      <c r="E11" s="157">
        <v>18.813916700204526</v>
      </c>
      <c r="F11" s="157">
        <v>16.100000000000001</v>
      </c>
      <c r="G11" s="157">
        <v>15.3</v>
      </c>
      <c r="H11" s="157">
        <v>23.720740869955911</v>
      </c>
      <c r="I11" s="157">
        <v>20.2</v>
      </c>
      <c r="J11" s="157">
        <v>19.3</v>
      </c>
      <c r="K11" s="157">
        <v>23.04423875007074</v>
      </c>
      <c r="L11" s="157">
        <v>21.6</v>
      </c>
      <c r="M11" s="157" t="s">
        <v>1107</v>
      </c>
      <c r="N11" s="157">
        <v>19.72524208014303</v>
      </c>
      <c r="O11" s="157">
        <v>18.5</v>
      </c>
      <c r="P11" s="157">
        <v>15.8</v>
      </c>
      <c r="Q11" s="157">
        <v>19.693296580028623</v>
      </c>
      <c r="R11" s="157">
        <v>18.600000000000001</v>
      </c>
      <c r="S11" s="157">
        <v>17.5</v>
      </c>
      <c r="T11" s="157">
        <v>19.828465345249285</v>
      </c>
      <c r="U11" s="157">
        <v>22</v>
      </c>
      <c r="V11" s="157" t="s">
        <v>625</v>
      </c>
      <c r="W11" s="157">
        <v>29.837056168056481</v>
      </c>
      <c r="X11" s="157">
        <v>29.7</v>
      </c>
      <c r="Y11" s="157">
        <v>27.5</v>
      </c>
      <c r="Z11" s="157">
        <v>20.5</v>
      </c>
      <c r="AA11" s="157">
        <v>18.2</v>
      </c>
      <c r="AB11" s="157" t="s">
        <v>84</v>
      </c>
    </row>
    <row r="12" spans="1:28">
      <c r="A12" s="158" t="s">
        <v>486</v>
      </c>
      <c r="B12" s="157">
        <v>20.060580934799024</v>
      </c>
      <c r="C12" s="157">
        <v>17.600000000000001</v>
      </c>
      <c r="D12" s="157">
        <v>17.600000000000001</v>
      </c>
      <c r="E12" s="157">
        <v>19.492212896623375</v>
      </c>
      <c r="F12" s="157">
        <v>16.8</v>
      </c>
      <c r="G12" s="157">
        <v>16</v>
      </c>
      <c r="H12" s="157">
        <v>24.916072697321997</v>
      </c>
      <c r="I12" s="157">
        <v>21.3</v>
      </c>
      <c r="J12" s="157">
        <v>20.399999999999999</v>
      </c>
      <c r="K12" s="157">
        <v>24.125579065965624</v>
      </c>
      <c r="L12" s="157">
        <v>22.6</v>
      </c>
      <c r="M12" s="157">
        <v>19.5</v>
      </c>
      <c r="N12" s="157">
        <v>20.616926316204701</v>
      </c>
      <c r="O12" s="157">
        <v>19.600000000000001</v>
      </c>
      <c r="P12" s="157">
        <v>16.7</v>
      </c>
      <c r="Q12" s="157">
        <v>20.744071031792238</v>
      </c>
      <c r="R12" s="157">
        <v>19.899999999999999</v>
      </c>
      <c r="S12" s="157">
        <v>18.600000000000001</v>
      </c>
      <c r="T12" s="157">
        <v>20.853798959454654</v>
      </c>
      <c r="U12" s="157">
        <v>23.1</v>
      </c>
      <c r="V12" s="157" t="s">
        <v>1119</v>
      </c>
      <c r="W12" s="157">
        <v>31.055097392489195</v>
      </c>
      <c r="X12" s="157">
        <v>31.5</v>
      </c>
      <c r="Y12" s="157">
        <v>29.4</v>
      </c>
      <c r="Z12" s="157">
        <v>21.5</v>
      </c>
      <c r="AA12" s="157">
        <v>19.100000000000001</v>
      </c>
      <c r="AB12" s="157" t="s">
        <v>540</v>
      </c>
    </row>
    <row r="13" spans="1:28">
      <c r="A13" s="663" t="s">
        <v>485</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row>
    <row r="14" spans="1:28" s="364" customFormat="1">
      <c r="A14" s="158" t="s">
        <v>511</v>
      </c>
      <c r="B14" s="157" t="s">
        <v>101</v>
      </c>
      <c r="C14" s="157" t="s">
        <v>124</v>
      </c>
      <c r="D14" s="157" t="s">
        <v>1120</v>
      </c>
      <c r="E14" s="157" t="s">
        <v>585</v>
      </c>
      <c r="F14" s="157" t="s">
        <v>463</v>
      </c>
      <c r="G14" s="157" t="s">
        <v>1120</v>
      </c>
      <c r="H14" s="157" t="s">
        <v>1113</v>
      </c>
      <c r="I14" s="157" t="s">
        <v>519</v>
      </c>
      <c r="J14" s="157" t="s">
        <v>1120</v>
      </c>
      <c r="K14" s="157" t="s">
        <v>1061</v>
      </c>
      <c r="L14" s="157" t="s">
        <v>1121</v>
      </c>
      <c r="M14" s="157" t="s">
        <v>500</v>
      </c>
      <c r="N14" s="157" t="s">
        <v>1113</v>
      </c>
      <c r="O14" s="157" t="s">
        <v>500</v>
      </c>
      <c r="P14" s="157" t="s">
        <v>70</v>
      </c>
      <c r="Q14" s="157" t="s">
        <v>1065</v>
      </c>
      <c r="R14" s="157" t="s">
        <v>500</v>
      </c>
      <c r="S14" s="157" t="s">
        <v>500</v>
      </c>
      <c r="T14" s="157" t="s">
        <v>1122</v>
      </c>
      <c r="U14" s="157" t="s">
        <v>1123</v>
      </c>
      <c r="V14" s="157" t="s">
        <v>1078</v>
      </c>
      <c r="W14" s="157">
        <v>9.8386018774747903</v>
      </c>
      <c r="X14" s="157" t="s">
        <v>1124</v>
      </c>
      <c r="Y14" s="157" t="s">
        <v>500</v>
      </c>
      <c r="Z14" s="157">
        <v>4.2</v>
      </c>
      <c r="AA14" s="157">
        <v>2.6</v>
      </c>
      <c r="AB14" s="157" t="s">
        <v>541</v>
      </c>
    </row>
    <row r="15" spans="1:28" s="364" customFormat="1">
      <c r="A15" s="158" t="s">
        <v>361</v>
      </c>
      <c r="B15" s="157">
        <v>27.837520414217813</v>
      </c>
      <c r="C15" s="157">
        <v>18.600000000000001</v>
      </c>
      <c r="D15" s="157">
        <v>18.899999999999999</v>
      </c>
      <c r="E15" s="157">
        <v>27.195141042427938</v>
      </c>
      <c r="F15" s="157">
        <v>19.5</v>
      </c>
      <c r="G15" s="157">
        <v>16.899999999999999</v>
      </c>
      <c r="H15" s="157">
        <v>36.965247025298964</v>
      </c>
      <c r="I15" s="157">
        <v>25.1</v>
      </c>
      <c r="J15" s="157">
        <v>20.5</v>
      </c>
      <c r="K15" s="157">
        <v>37.587887650447023</v>
      </c>
      <c r="L15" s="157">
        <v>21.7</v>
      </c>
      <c r="M15" s="157">
        <v>17.7</v>
      </c>
      <c r="N15" s="157">
        <v>32.478262401167449</v>
      </c>
      <c r="O15" s="157">
        <v>21.3</v>
      </c>
      <c r="P15" s="157">
        <v>15.2</v>
      </c>
      <c r="Q15" s="157">
        <v>34.713586523412928</v>
      </c>
      <c r="R15" s="157">
        <v>27.8</v>
      </c>
      <c r="S15" s="157" t="s">
        <v>1125</v>
      </c>
      <c r="T15" s="157">
        <v>27.001696194239784</v>
      </c>
      <c r="U15" s="157">
        <v>30.2</v>
      </c>
      <c r="V15" s="157" t="s">
        <v>1126</v>
      </c>
      <c r="W15" s="157">
        <v>32.66945298056946</v>
      </c>
      <c r="X15" s="157">
        <v>39.700000000000003</v>
      </c>
      <c r="Y15" s="157">
        <v>28.9</v>
      </c>
      <c r="Z15" s="157">
        <v>31</v>
      </c>
      <c r="AA15" s="157">
        <v>21.3</v>
      </c>
      <c r="AB15" s="157">
        <v>18.5</v>
      </c>
    </row>
    <row r="16" spans="1:28">
      <c r="A16" s="158" t="s">
        <v>360</v>
      </c>
      <c r="B16" s="157">
        <v>20.8133278421525</v>
      </c>
      <c r="C16" s="157">
        <v>16.600000000000001</v>
      </c>
      <c r="D16" s="157">
        <v>15.4</v>
      </c>
      <c r="E16" s="157">
        <v>20.885983632554293</v>
      </c>
      <c r="F16" s="157">
        <v>17.399999999999999</v>
      </c>
      <c r="G16" s="157">
        <v>17.3</v>
      </c>
      <c r="H16" s="157">
        <v>26.429748457871501</v>
      </c>
      <c r="I16" s="157">
        <v>21.8</v>
      </c>
      <c r="J16" s="157">
        <v>19.100000000000001</v>
      </c>
      <c r="K16" s="157">
        <v>28.449410641103334</v>
      </c>
      <c r="L16" s="157">
        <v>28.9</v>
      </c>
      <c r="M16" s="157">
        <v>23.1</v>
      </c>
      <c r="N16" s="157">
        <v>21.528230838048113</v>
      </c>
      <c r="O16" s="157">
        <v>19.7</v>
      </c>
      <c r="P16" s="157">
        <v>14.1</v>
      </c>
      <c r="Q16" s="157">
        <v>14.16022364922471</v>
      </c>
      <c r="R16" s="157">
        <v>23.2</v>
      </c>
      <c r="S16" s="157">
        <v>15.9</v>
      </c>
      <c r="T16" s="157">
        <v>23.290473353221948</v>
      </c>
      <c r="U16" s="157">
        <v>21.9</v>
      </c>
      <c r="V16" s="157">
        <v>13.4</v>
      </c>
      <c r="W16" s="157">
        <v>30.084911019629846</v>
      </c>
      <c r="X16" s="157">
        <v>31.3</v>
      </c>
      <c r="Y16" s="157">
        <v>29.5</v>
      </c>
      <c r="Z16" s="157">
        <v>24.2</v>
      </c>
      <c r="AA16" s="157">
        <v>20</v>
      </c>
      <c r="AB16" s="157" t="s">
        <v>539</v>
      </c>
    </row>
    <row r="17" spans="1:28">
      <c r="A17" s="158" t="s">
        <v>359</v>
      </c>
      <c r="B17" s="157">
        <v>18.593306886538652</v>
      </c>
      <c r="C17" s="157">
        <v>17.600000000000001</v>
      </c>
      <c r="D17" s="157">
        <v>16.8</v>
      </c>
      <c r="E17" s="157">
        <v>20.678269433263576</v>
      </c>
      <c r="F17" s="157">
        <v>17.8</v>
      </c>
      <c r="G17" s="157">
        <v>16.899999999999999</v>
      </c>
      <c r="H17" s="157">
        <v>25.88954618403848</v>
      </c>
      <c r="I17" s="157">
        <v>24.4</v>
      </c>
      <c r="J17" s="157">
        <v>25.3</v>
      </c>
      <c r="K17" s="157">
        <v>22.380950349347355</v>
      </c>
      <c r="L17" s="157">
        <v>25.1</v>
      </c>
      <c r="M17" s="157">
        <v>21.3</v>
      </c>
      <c r="N17" s="157">
        <v>24.104000490326776</v>
      </c>
      <c r="O17" s="157">
        <v>25.2</v>
      </c>
      <c r="P17" s="157">
        <v>19</v>
      </c>
      <c r="Q17" s="157">
        <v>25.849353360153028</v>
      </c>
      <c r="R17" s="157">
        <v>23.6</v>
      </c>
      <c r="S17" s="157">
        <v>30</v>
      </c>
      <c r="T17" s="157">
        <v>20.552777006316742</v>
      </c>
      <c r="U17" s="157">
        <v>19.899999999999999</v>
      </c>
      <c r="V17" s="157">
        <v>18.8</v>
      </c>
      <c r="W17" s="157">
        <v>32.014897706893017</v>
      </c>
      <c r="X17" s="157">
        <v>26.3</v>
      </c>
      <c r="Y17" s="157">
        <v>25.8</v>
      </c>
      <c r="Z17" s="157">
        <v>20.6</v>
      </c>
      <c r="AA17" s="157">
        <v>20.6</v>
      </c>
      <c r="AB17" s="157">
        <v>19.7</v>
      </c>
    </row>
    <row r="18" spans="1:28">
      <c r="A18" s="158" t="s">
        <v>358</v>
      </c>
      <c r="B18" s="157">
        <v>22.182699941529954</v>
      </c>
      <c r="C18" s="157">
        <v>21</v>
      </c>
      <c r="D18" s="157">
        <v>21.3</v>
      </c>
      <c r="E18" s="157">
        <v>19.728575640025394</v>
      </c>
      <c r="F18" s="157">
        <v>15.9</v>
      </c>
      <c r="G18" s="157">
        <v>16.5</v>
      </c>
      <c r="H18" s="157">
        <v>25.26191283219708</v>
      </c>
      <c r="I18" s="157">
        <v>22.7</v>
      </c>
      <c r="J18" s="157">
        <v>24.7</v>
      </c>
      <c r="K18" s="157">
        <v>26.684000750571595</v>
      </c>
      <c r="L18" s="157">
        <v>25.7</v>
      </c>
      <c r="M18" s="157">
        <v>18.7</v>
      </c>
      <c r="N18" s="157">
        <v>20.707288383843515</v>
      </c>
      <c r="O18" s="157">
        <v>18.899999999999999</v>
      </c>
      <c r="P18" s="157">
        <v>20.7</v>
      </c>
      <c r="Q18" s="157">
        <v>21.231420791355269</v>
      </c>
      <c r="R18" s="157">
        <v>15.7</v>
      </c>
      <c r="S18" s="157">
        <v>18.7</v>
      </c>
      <c r="T18" s="157">
        <v>19.956054175381478</v>
      </c>
      <c r="U18" s="157">
        <v>18.399999999999999</v>
      </c>
      <c r="V18" s="157">
        <v>22.7</v>
      </c>
      <c r="W18" s="157">
        <v>34.311292749140357</v>
      </c>
      <c r="X18" s="157">
        <v>37.200000000000003</v>
      </c>
      <c r="Y18" s="157">
        <v>35.6</v>
      </c>
      <c r="Z18" s="157">
        <v>20.399999999999999</v>
      </c>
      <c r="AA18" s="157">
        <v>20.399999999999999</v>
      </c>
      <c r="AB18" s="157">
        <v>20.5</v>
      </c>
    </row>
    <row r="19" spans="1:28">
      <c r="A19" s="158" t="s">
        <v>480</v>
      </c>
      <c r="B19" s="157">
        <v>17.396077119135665</v>
      </c>
      <c r="C19" s="157">
        <v>18.5</v>
      </c>
      <c r="D19" s="157">
        <v>20.7</v>
      </c>
      <c r="E19" s="157">
        <v>17.485693353379954</v>
      </c>
      <c r="F19" s="157">
        <v>20</v>
      </c>
      <c r="G19" s="157">
        <v>18.100000000000001</v>
      </c>
      <c r="H19" s="157">
        <v>24.163473945659796</v>
      </c>
      <c r="I19" s="157">
        <v>21.1</v>
      </c>
      <c r="J19" s="157">
        <v>18.2</v>
      </c>
      <c r="K19" s="157">
        <v>19.157015344881192</v>
      </c>
      <c r="L19" s="157">
        <v>18.7</v>
      </c>
      <c r="M19" s="157">
        <v>23</v>
      </c>
      <c r="N19" s="157">
        <v>17.702782823734822</v>
      </c>
      <c r="O19" s="157">
        <v>21.5</v>
      </c>
      <c r="P19" s="157">
        <v>21.4</v>
      </c>
      <c r="Q19" s="157">
        <v>26.166321724249286</v>
      </c>
      <c r="R19" s="157">
        <v>22.6</v>
      </c>
      <c r="S19" s="157">
        <v>18.2</v>
      </c>
      <c r="T19" s="157">
        <v>15.994981086388172</v>
      </c>
      <c r="U19" s="157">
        <v>31.8</v>
      </c>
      <c r="V19" s="157" t="s">
        <v>763</v>
      </c>
      <c r="W19" s="157">
        <v>31.089858660761095</v>
      </c>
      <c r="X19" s="157">
        <v>31.3</v>
      </c>
      <c r="Y19" s="157">
        <v>27.2</v>
      </c>
      <c r="Z19" s="157">
        <v>20.100000000000001</v>
      </c>
      <c r="AA19" s="157">
        <v>20.100000000000001</v>
      </c>
      <c r="AB19" s="157">
        <v>19.8</v>
      </c>
    </row>
    <row r="20" spans="1:28">
      <c r="A20" s="158" t="s">
        <v>479</v>
      </c>
      <c r="B20" s="157">
        <v>18.29723478581553</v>
      </c>
      <c r="C20" s="157">
        <v>18.3</v>
      </c>
      <c r="D20" s="157">
        <v>17</v>
      </c>
      <c r="E20" s="157">
        <v>13.66876765262278</v>
      </c>
      <c r="F20" s="157">
        <v>14.9</v>
      </c>
      <c r="G20" s="157">
        <v>14.4</v>
      </c>
      <c r="H20" s="157">
        <v>15.221168904356791</v>
      </c>
      <c r="I20" s="157">
        <v>16.600000000000001</v>
      </c>
      <c r="J20" s="157">
        <v>17.399999999999999</v>
      </c>
      <c r="K20" s="157">
        <v>13.854811471350157</v>
      </c>
      <c r="L20" s="157">
        <v>16.2</v>
      </c>
      <c r="M20" s="157">
        <v>14.8</v>
      </c>
      <c r="N20" s="157">
        <v>14.120108345816696</v>
      </c>
      <c r="O20" s="157">
        <v>15.8</v>
      </c>
      <c r="P20" s="157">
        <v>13.6</v>
      </c>
      <c r="Q20" s="157">
        <v>10.623911802529653</v>
      </c>
      <c r="R20" s="157">
        <v>13.3</v>
      </c>
      <c r="S20" s="157">
        <v>13.6</v>
      </c>
      <c r="T20" s="157">
        <v>14.879108267295873</v>
      </c>
      <c r="U20" s="157">
        <v>20.3</v>
      </c>
      <c r="V20" s="157" t="s">
        <v>579</v>
      </c>
      <c r="W20" s="157">
        <v>24.414742152544182</v>
      </c>
      <c r="X20" s="157">
        <v>21.6</v>
      </c>
      <c r="Y20" s="157">
        <v>33.299999999999997</v>
      </c>
      <c r="Z20" s="157">
        <v>16.600000000000001</v>
      </c>
      <c r="AA20" s="157">
        <v>16.600000000000001</v>
      </c>
      <c r="AB20" s="157">
        <v>15.9</v>
      </c>
    </row>
    <row r="21" spans="1:28">
      <c r="A21" s="158" t="s">
        <v>478</v>
      </c>
      <c r="B21" s="157">
        <v>11.510447612003469</v>
      </c>
      <c r="C21" s="157">
        <v>9</v>
      </c>
      <c r="D21" s="157">
        <v>9.6999999999999993</v>
      </c>
      <c r="E21" s="157">
        <v>9.3449292553862424</v>
      </c>
      <c r="F21" s="157">
        <v>6.7</v>
      </c>
      <c r="G21" s="157">
        <v>7.7</v>
      </c>
      <c r="H21" s="157">
        <v>8.4214743319510657</v>
      </c>
      <c r="I21" s="157">
        <v>8.1999999999999993</v>
      </c>
      <c r="J21" s="157">
        <v>11</v>
      </c>
      <c r="K21" s="157">
        <v>8.4785504162526699</v>
      </c>
      <c r="L21" s="157" t="s">
        <v>74</v>
      </c>
      <c r="M21" s="157">
        <v>8.6</v>
      </c>
      <c r="N21" s="157">
        <v>7.7247924086973674</v>
      </c>
      <c r="O21" s="157" t="s">
        <v>1127</v>
      </c>
      <c r="P21" s="157">
        <v>7.7</v>
      </c>
      <c r="Q21" s="157">
        <v>5.8411016664320279</v>
      </c>
      <c r="R21" s="157" t="s">
        <v>1128</v>
      </c>
      <c r="S21" s="157" t="s">
        <v>1129</v>
      </c>
      <c r="T21" s="157">
        <v>18.729742548057743</v>
      </c>
      <c r="U21" s="157">
        <v>18.100000000000001</v>
      </c>
      <c r="V21" s="157" t="s">
        <v>1130</v>
      </c>
      <c r="W21" s="157">
        <v>7.2163247801609387</v>
      </c>
      <c r="X21" s="157" t="s">
        <v>1131</v>
      </c>
      <c r="Y21" s="157" t="s">
        <v>1132</v>
      </c>
      <c r="Z21" s="157">
        <v>8.3000000000000007</v>
      </c>
      <c r="AA21" s="157">
        <v>8.3000000000000007</v>
      </c>
      <c r="AB21" s="157">
        <v>9</v>
      </c>
    </row>
    <row r="22" spans="1:28">
      <c r="A22" s="158" t="s">
        <v>477</v>
      </c>
      <c r="B22" s="157">
        <v>18.896562575023655</v>
      </c>
      <c r="C22" s="157">
        <v>16.2</v>
      </c>
      <c r="D22" s="157">
        <v>16.2</v>
      </c>
      <c r="E22" s="157">
        <v>18.232111425153764</v>
      </c>
      <c r="F22" s="157">
        <v>15.7</v>
      </c>
      <c r="G22" s="157">
        <v>14.9</v>
      </c>
      <c r="H22" s="157">
        <v>23.008447371097322</v>
      </c>
      <c r="I22" s="157">
        <v>19.5</v>
      </c>
      <c r="J22" s="157">
        <v>18.7</v>
      </c>
      <c r="K22" s="157">
        <v>22.011504140672074</v>
      </c>
      <c r="L22" s="157">
        <v>21</v>
      </c>
      <c r="M22" s="157">
        <v>17.8</v>
      </c>
      <c r="N22" s="157">
        <v>18.883763637359021</v>
      </c>
      <c r="O22" s="157">
        <v>18</v>
      </c>
      <c r="P22" s="157">
        <v>15.4</v>
      </c>
      <c r="Q22" s="157">
        <v>18.924543256024347</v>
      </c>
      <c r="R22" s="157">
        <v>18.100000000000001</v>
      </c>
      <c r="S22" s="157">
        <v>17</v>
      </c>
      <c r="T22" s="157">
        <v>19.88720019574491</v>
      </c>
      <c r="U22" s="157">
        <v>21.4</v>
      </c>
      <c r="V22" s="157" t="s">
        <v>1133</v>
      </c>
      <c r="W22" s="157">
        <v>30.818617956502152</v>
      </c>
      <c r="X22" s="157">
        <v>28.8</v>
      </c>
      <c r="Y22" s="157">
        <v>26.6</v>
      </c>
      <c r="Z22" s="157">
        <v>17.600000000000001</v>
      </c>
      <c r="AA22" s="157">
        <v>17.600000000000001</v>
      </c>
      <c r="AB22" s="157" t="s">
        <v>538</v>
      </c>
    </row>
    <row r="23" spans="1:28" ht="0.75" customHeight="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c r="A24" s="660" t="s">
        <v>46</v>
      </c>
      <c r="B24" s="660"/>
      <c r="C24" s="660"/>
      <c r="D24" s="660"/>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row>
    <row r="25" spans="1:28">
      <c r="A25" s="664" t="s">
        <v>45</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row>
    <row r="26" spans="1:28">
      <c r="A26" s="664" t="s">
        <v>44</v>
      </c>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row>
    <row r="27" spans="1:28">
      <c r="A27" s="664" t="s">
        <v>499</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row>
    <row r="28" spans="1:28">
      <c r="A28" s="664" t="s">
        <v>1134</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row>
    <row r="29" spans="1:28">
      <c r="A29" s="665" t="s">
        <v>1108</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row>
    <row r="30" spans="1:28">
      <c r="A30" s="665" t="s">
        <v>443</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row>
    <row r="31" spans="1:28">
      <c r="A31" s="265"/>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row>
  </sheetData>
  <mergeCells count="18">
    <mergeCell ref="A29:AB29"/>
    <mergeCell ref="A30:AB30"/>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election sqref="A1:AB1"/>
    </sheetView>
  </sheetViews>
  <sheetFormatPr defaultRowHeight="15"/>
  <cols>
    <col min="1" max="16384" width="9.140625" style="264"/>
  </cols>
  <sheetData>
    <row r="1" spans="1:28" s="267" customFormat="1" ht="17.25" customHeight="1">
      <c r="A1" s="683" t="s">
        <v>1618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row>
    <row r="2" spans="1:28" s="267" customFormat="1" ht="9.9499999999999993" hidden="1" customHeight="1"/>
    <row r="3" spans="1:28" s="329" customFormat="1" ht="12" customHeight="1">
      <c r="A3" s="266" t="s">
        <v>111</v>
      </c>
      <c r="B3" s="669" t="s">
        <v>391</v>
      </c>
      <c r="C3" s="669"/>
      <c r="D3" s="669"/>
      <c r="E3" s="669" t="s">
        <v>994</v>
      </c>
      <c r="F3" s="669"/>
      <c r="G3" s="669"/>
      <c r="H3" s="669" t="s">
        <v>389</v>
      </c>
      <c r="I3" s="669"/>
      <c r="J3" s="669"/>
      <c r="K3" s="669" t="s">
        <v>388</v>
      </c>
      <c r="L3" s="669"/>
      <c r="M3" s="669"/>
      <c r="N3" s="669" t="s">
        <v>387</v>
      </c>
      <c r="O3" s="669"/>
      <c r="P3" s="669"/>
      <c r="Q3" s="669" t="s">
        <v>386</v>
      </c>
      <c r="R3" s="669"/>
      <c r="S3" s="669"/>
      <c r="T3" s="669" t="s">
        <v>385</v>
      </c>
      <c r="U3" s="669"/>
      <c r="V3" s="669"/>
      <c r="W3" s="669" t="s">
        <v>384</v>
      </c>
      <c r="X3" s="669"/>
      <c r="Y3" s="669"/>
      <c r="Z3" s="669" t="s">
        <v>109</v>
      </c>
      <c r="AA3" s="669"/>
      <c r="AB3" s="669"/>
    </row>
    <row r="4" spans="1:28" s="267" customFormat="1" ht="12" customHeight="1">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s="267" customFormat="1" ht="12" customHeight="1">
      <c r="A5" s="158" t="s">
        <v>476</v>
      </c>
      <c r="B5" s="157">
        <v>30.4</v>
      </c>
      <c r="C5" s="157">
        <v>22.4</v>
      </c>
      <c r="D5" s="157">
        <v>17.899999999999999</v>
      </c>
      <c r="E5" s="157">
        <v>36.799999999999997</v>
      </c>
      <c r="F5" s="157">
        <v>22.5</v>
      </c>
      <c r="G5" s="157">
        <v>18.7</v>
      </c>
      <c r="H5" s="157">
        <v>40.1</v>
      </c>
      <c r="I5" s="157">
        <v>28.6</v>
      </c>
      <c r="J5" s="157">
        <v>21.1</v>
      </c>
      <c r="K5" s="157">
        <v>32.6</v>
      </c>
      <c r="L5" s="157">
        <v>27.8</v>
      </c>
      <c r="M5" s="157" t="s">
        <v>1135</v>
      </c>
      <c r="N5" s="157">
        <v>29</v>
      </c>
      <c r="O5" s="157">
        <v>27.2</v>
      </c>
      <c r="P5" s="157">
        <v>21.4</v>
      </c>
      <c r="Q5" s="157">
        <v>32.799999999999997</v>
      </c>
      <c r="R5" s="157">
        <v>27.1</v>
      </c>
      <c r="S5" s="157" t="s">
        <v>1073</v>
      </c>
      <c r="T5" s="157">
        <v>38</v>
      </c>
      <c r="U5" s="157">
        <v>31.9</v>
      </c>
      <c r="V5" s="157" t="s">
        <v>1136</v>
      </c>
      <c r="W5" s="157">
        <v>32.5</v>
      </c>
      <c r="X5" s="157">
        <v>33.200000000000003</v>
      </c>
      <c r="Y5" s="157" t="s">
        <v>1137</v>
      </c>
      <c r="Z5" s="157">
        <v>34.299999999999997</v>
      </c>
      <c r="AA5" s="157">
        <v>25</v>
      </c>
      <c r="AB5" s="157" t="s">
        <v>540</v>
      </c>
    </row>
    <row r="6" spans="1:28" s="267" customFormat="1" ht="12" customHeight="1">
      <c r="A6" s="158" t="s">
        <v>474</v>
      </c>
      <c r="B6" s="157">
        <v>45.4</v>
      </c>
      <c r="C6" s="157">
        <v>37.700000000000003</v>
      </c>
      <c r="D6" s="157">
        <v>37.1</v>
      </c>
      <c r="E6" s="157">
        <v>42.4</v>
      </c>
      <c r="F6" s="157">
        <v>39.200000000000003</v>
      </c>
      <c r="G6" s="157">
        <v>39.9</v>
      </c>
      <c r="H6" s="157">
        <v>53.6</v>
      </c>
      <c r="I6" s="157">
        <v>43</v>
      </c>
      <c r="J6" s="157">
        <v>40.9</v>
      </c>
      <c r="K6" s="157">
        <v>50.7</v>
      </c>
      <c r="L6" s="157">
        <v>50.1</v>
      </c>
      <c r="M6" s="157">
        <v>42.5</v>
      </c>
      <c r="N6" s="157">
        <v>46</v>
      </c>
      <c r="O6" s="157">
        <v>42.3</v>
      </c>
      <c r="P6" s="157">
        <v>42.7</v>
      </c>
      <c r="Q6" s="157">
        <v>52.9</v>
      </c>
      <c r="R6" s="157">
        <v>54.2</v>
      </c>
      <c r="S6" s="157">
        <v>53.3</v>
      </c>
      <c r="T6" s="157">
        <v>42.4</v>
      </c>
      <c r="U6" s="157">
        <v>50.4</v>
      </c>
      <c r="V6" s="157" t="s">
        <v>1138</v>
      </c>
      <c r="W6" s="157">
        <v>56</v>
      </c>
      <c r="X6" s="157">
        <v>52.3</v>
      </c>
      <c r="Y6" s="157">
        <v>45.6</v>
      </c>
      <c r="Z6" s="157">
        <v>47</v>
      </c>
      <c r="AA6" s="157">
        <v>41.7</v>
      </c>
      <c r="AB6" s="157">
        <v>39.9</v>
      </c>
    </row>
    <row r="7" spans="1:28" s="267" customFormat="1" ht="12" customHeight="1">
      <c r="A7" s="158" t="s">
        <v>456</v>
      </c>
      <c r="B7" s="157">
        <v>29.9</v>
      </c>
      <c r="C7" s="157">
        <v>25.6</v>
      </c>
      <c r="D7" s="157">
        <v>25.6</v>
      </c>
      <c r="E7" s="157">
        <v>31.7</v>
      </c>
      <c r="F7" s="157">
        <v>29.8</v>
      </c>
      <c r="G7" s="157">
        <v>30.4</v>
      </c>
      <c r="H7" s="157">
        <v>40.200000000000003</v>
      </c>
      <c r="I7" s="157">
        <v>33.700000000000003</v>
      </c>
      <c r="J7" s="157">
        <v>39</v>
      </c>
      <c r="K7" s="157">
        <v>39.1</v>
      </c>
      <c r="L7" s="157">
        <v>38</v>
      </c>
      <c r="M7" s="157">
        <v>35.799999999999997</v>
      </c>
      <c r="N7" s="157">
        <v>35.6</v>
      </c>
      <c r="O7" s="157">
        <v>30.4</v>
      </c>
      <c r="P7" s="157">
        <v>27.6</v>
      </c>
      <c r="Q7" s="157">
        <v>35</v>
      </c>
      <c r="R7" s="157">
        <v>39.4</v>
      </c>
      <c r="S7" s="157">
        <v>38.5</v>
      </c>
      <c r="T7" s="157">
        <v>39.5</v>
      </c>
      <c r="U7" s="157">
        <v>29.4</v>
      </c>
      <c r="V7" s="157">
        <v>23.3</v>
      </c>
      <c r="W7" s="157">
        <v>43.7</v>
      </c>
      <c r="X7" s="157">
        <v>42.2</v>
      </c>
      <c r="Y7" s="157">
        <v>39.799999999999997</v>
      </c>
      <c r="Z7" s="157">
        <v>34.200000000000003</v>
      </c>
      <c r="AA7" s="157">
        <v>30.5</v>
      </c>
      <c r="AB7" s="157">
        <v>31.1</v>
      </c>
    </row>
    <row r="8" spans="1:28" s="267" customFormat="1" ht="12" customHeight="1">
      <c r="A8" s="158" t="s">
        <v>455</v>
      </c>
      <c r="B8" s="157">
        <v>27.1</v>
      </c>
      <c r="C8" s="157">
        <v>29.2</v>
      </c>
      <c r="D8" s="157">
        <v>28.9</v>
      </c>
      <c r="E8" s="157">
        <v>25.6</v>
      </c>
      <c r="F8" s="157">
        <v>26.7</v>
      </c>
      <c r="G8" s="157">
        <v>27.8</v>
      </c>
      <c r="H8" s="157">
        <v>36.4</v>
      </c>
      <c r="I8" s="157">
        <v>32.9</v>
      </c>
      <c r="J8" s="157">
        <v>34.700000000000003</v>
      </c>
      <c r="K8" s="157">
        <v>31.2</v>
      </c>
      <c r="L8" s="157">
        <v>32.6</v>
      </c>
      <c r="M8" s="157">
        <v>29.2</v>
      </c>
      <c r="N8" s="157">
        <v>31.9</v>
      </c>
      <c r="O8" s="157">
        <v>38.1</v>
      </c>
      <c r="P8" s="157" t="s">
        <v>765</v>
      </c>
      <c r="Q8" s="157">
        <v>31.4</v>
      </c>
      <c r="R8" s="157">
        <v>35.200000000000003</v>
      </c>
      <c r="S8" s="157">
        <v>31.6</v>
      </c>
      <c r="T8" s="157">
        <v>27.4</v>
      </c>
      <c r="U8" s="157">
        <v>24.2</v>
      </c>
      <c r="V8" s="157">
        <v>32.299999999999997</v>
      </c>
      <c r="W8" s="157">
        <v>40.799999999999997</v>
      </c>
      <c r="X8" s="157">
        <v>42.7</v>
      </c>
      <c r="Y8" s="157">
        <v>33.5</v>
      </c>
      <c r="Z8" s="157">
        <v>29.6</v>
      </c>
      <c r="AA8" s="157">
        <v>30.5</v>
      </c>
      <c r="AB8" s="157">
        <v>29.7</v>
      </c>
    </row>
    <row r="9" spans="1:28" s="378" customFormat="1" ht="12" customHeight="1">
      <c r="A9" s="158" t="s">
        <v>454</v>
      </c>
      <c r="B9" s="157">
        <v>20.5</v>
      </c>
      <c r="C9" s="157">
        <v>20.9</v>
      </c>
      <c r="D9" s="157">
        <v>25</v>
      </c>
      <c r="E9" s="157">
        <v>22.1</v>
      </c>
      <c r="F9" s="157">
        <v>24.1</v>
      </c>
      <c r="G9" s="157" t="s">
        <v>1139</v>
      </c>
      <c r="H9" s="157">
        <v>28.3</v>
      </c>
      <c r="I9" s="157">
        <v>25.5</v>
      </c>
      <c r="J9" s="157">
        <v>26.4</v>
      </c>
      <c r="K9" s="157">
        <v>28.1</v>
      </c>
      <c r="L9" s="157">
        <v>27</v>
      </c>
      <c r="M9" s="157">
        <v>26.6</v>
      </c>
      <c r="N9" s="157">
        <v>22.7</v>
      </c>
      <c r="O9" s="157">
        <v>25.2</v>
      </c>
      <c r="P9" s="157" t="s">
        <v>1140</v>
      </c>
      <c r="Q9" s="157">
        <v>30.6</v>
      </c>
      <c r="R9" s="157">
        <v>22.7</v>
      </c>
      <c r="S9" s="157">
        <v>20.7</v>
      </c>
      <c r="T9" s="157">
        <v>17.100000000000001</v>
      </c>
      <c r="U9" s="157">
        <v>20.5</v>
      </c>
      <c r="V9" s="157">
        <v>18.5</v>
      </c>
      <c r="W9" s="157">
        <v>38.9</v>
      </c>
      <c r="X9" s="157">
        <v>35.5</v>
      </c>
      <c r="Y9" s="157">
        <v>39.9</v>
      </c>
      <c r="Z9" s="157">
        <v>23.8</v>
      </c>
      <c r="AA9" s="157">
        <v>23.7</v>
      </c>
      <c r="AB9" s="157">
        <v>24.6</v>
      </c>
    </row>
    <row r="10" spans="1:28" s="378" customFormat="1" ht="12" customHeight="1">
      <c r="A10" s="158" t="s">
        <v>614</v>
      </c>
      <c r="B10" s="157">
        <v>11.3</v>
      </c>
      <c r="C10" s="157">
        <v>11.3</v>
      </c>
      <c r="D10" s="157">
        <v>12.1</v>
      </c>
      <c r="E10" s="157">
        <v>11.7</v>
      </c>
      <c r="F10" s="157">
        <v>10.7</v>
      </c>
      <c r="G10" s="157">
        <v>11.3</v>
      </c>
      <c r="H10" s="157">
        <v>11.3</v>
      </c>
      <c r="I10" s="157">
        <v>10.6</v>
      </c>
      <c r="J10" s="157" t="s">
        <v>1141</v>
      </c>
      <c r="K10" s="157">
        <v>10.8</v>
      </c>
      <c r="L10" s="157">
        <v>12.3</v>
      </c>
      <c r="M10" s="157">
        <v>13.3</v>
      </c>
      <c r="N10" s="157">
        <v>11.4</v>
      </c>
      <c r="O10" s="157">
        <v>12.6</v>
      </c>
      <c r="P10" s="157">
        <v>11.6</v>
      </c>
      <c r="Q10" s="157">
        <v>9</v>
      </c>
      <c r="R10" s="157">
        <v>12.5</v>
      </c>
      <c r="S10" s="157">
        <v>13.3</v>
      </c>
      <c r="T10" s="157">
        <v>14.1</v>
      </c>
      <c r="U10" s="157">
        <v>14.2</v>
      </c>
      <c r="V10" s="157" t="s">
        <v>762</v>
      </c>
      <c r="W10" s="157">
        <v>11.7</v>
      </c>
      <c r="X10" s="157">
        <v>20.100000000000001</v>
      </c>
      <c r="Y10" s="157">
        <v>21.4</v>
      </c>
      <c r="Z10" s="157">
        <v>11.4</v>
      </c>
      <c r="AA10" s="157">
        <v>11.3</v>
      </c>
      <c r="AB10" s="157">
        <v>12.3</v>
      </c>
    </row>
    <row r="11" spans="1:28" s="267" customFormat="1" ht="12" customHeight="1">
      <c r="A11" s="158" t="s">
        <v>449</v>
      </c>
      <c r="B11" s="157">
        <v>26.5</v>
      </c>
      <c r="C11" s="157">
        <v>23.7</v>
      </c>
      <c r="D11" s="157">
        <v>23.9</v>
      </c>
      <c r="E11" s="157">
        <v>27.2</v>
      </c>
      <c r="F11" s="157">
        <v>25</v>
      </c>
      <c r="G11" s="157">
        <v>24.3</v>
      </c>
      <c r="H11" s="157">
        <v>33.799999999999997</v>
      </c>
      <c r="I11" s="157">
        <v>28.2</v>
      </c>
      <c r="J11" s="157">
        <v>28.7</v>
      </c>
      <c r="K11" s="157">
        <v>31.6</v>
      </c>
      <c r="L11" s="157">
        <v>31.4</v>
      </c>
      <c r="M11" s="157" t="s">
        <v>1142</v>
      </c>
      <c r="N11" s="157">
        <v>27.9</v>
      </c>
      <c r="O11" s="157">
        <v>27.8</v>
      </c>
      <c r="P11" s="157">
        <v>25.4</v>
      </c>
      <c r="Q11" s="157">
        <v>29.3</v>
      </c>
      <c r="R11" s="157">
        <v>29.5</v>
      </c>
      <c r="S11" s="157">
        <v>26.7</v>
      </c>
      <c r="T11" s="157">
        <v>29.9</v>
      </c>
      <c r="U11" s="157">
        <v>29.2</v>
      </c>
      <c r="V11" s="157" t="s">
        <v>1143</v>
      </c>
      <c r="W11" s="157">
        <v>40.200000000000003</v>
      </c>
      <c r="X11" s="157">
        <v>39.700000000000003</v>
      </c>
      <c r="Y11" s="157">
        <v>35.6</v>
      </c>
      <c r="Z11" s="157">
        <v>29</v>
      </c>
      <c r="AA11" s="157">
        <v>26.4</v>
      </c>
      <c r="AB11" s="157">
        <v>25.5</v>
      </c>
    </row>
    <row r="12" spans="1:28" s="267" customFormat="1" ht="12" customHeight="1">
      <c r="A12" s="158" t="s">
        <v>486</v>
      </c>
      <c r="B12" s="157">
        <v>27</v>
      </c>
      <c r="C12" s="157">
        <v>24.6</v>
      </c>
      <c r="D12" s="157">
        <v>24.9</v>
      </c>
      <c r="E12" s="157">
        <v>27.5</v>
      </c>
      <c r="F12" s="157">
        <v>25.7</v>
      </c>
      <c r="G12" s="157">
        <v>25.4</v>
      </c>
      <c r="H12" s="157">
        <v>34.6</v>
      </c>
      <c r="I12" s="157">
        <v>29</v>
      </c>
      <c r="J12" s="157">
        <v>29.8</v>
      </c>
      <c r="K12" s="157">
        <v>32.299999999999997</v>
      </c>
      <c r="L12" s="157">
        <v>32.200000000000003</v>
      </c>
      <c r="M12" s="157" t="s">
        <v>1144</v>
      </c>
      <c r="N12" s="157">
        <v>28.5</v>
      </c>
      <c r="O12" s="157">
        <v>29.3</v>
      </c>
      <c r="P12" s="157">
        <v>26.3</v>
      </c>
      <c r="Q12" s="157">
        <v>30.1</v>
      </c>
      <c r="R12" s="157">
        <v>30.7</v>
      </c>
      <c r="S12" s="157">
        <v>28</v>
      </c>
      <c r="T12" s="157">
        <v>29.8</v>
      </c>
      <c r="U12" s="157">
        <v>29.8</v>
      </c>
      <c r="V12" s="157" t="s">
        <v>1145</v>
      </c>
      <c r="W12" s="157">
        <v>41.9</v>
      </c>
      <c r="X12" s="157">
        <v>41.2</v>
      </c>
      <c r="Y12" s="157">
        <v>37</v>
      </c>
      <c r="Z12" s="157">
        <v>29.6</v>
      </c>
      <c r="AA12" s="157">
        <v>27.3</v>
      </c>
      <c r="AB12" s="157">
        <v>26.6</v>
      </c>
    </row>
    <row r="13" spans="1:28" s="267" customFormat="1" ht="12" customHeight="1">
      <c r="A13" s="663" t="s">
        <v>485</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row>
    <row r="14" spans="1:28" s="378" customFormat="1" ht="12" customHeight="1">
      <c r="A14" s="158" t="s">
        <v>511</v>
      </c>
      <c r="B14" s="157">
        <v>12.6</v>
      </c>
      <c r="C14" s="157">
        <v>7.1</v>
      </c>
      <c r="D14" s="157" t="s">
        <v>744</v>
      </c>
      <c r="E14" s="157">
        <v>15.3</v>
      </c>
      <c r="F14" s="157">
        <v>9.1</v>
      </c>
      <c r="G14" s="157" t="s">
        <v>1146</v>
      </c>
      <c r="H14" s="157">
        <v>15.3</v>
      </c>
      <c r="I14" s="157">
        <v>10</v>
      </c>
      <c r="J14" s="157">
        <v>8.5</v>
      </c>
      <c r="K14" s="157">
        <v>13.7</v>
      </c>
      <c r="L14" s="157" t="s">
        <v>1147</v>
      </c>
      <c r="M14" s="157" t="s">
        <v>1148</v>
      </c>
      <c r="N14" s="157" t="s">
        <v>1149</v>
      </c>
      <c r="O14" s="157" t="s">
        <v>737</v>
      </c>
      <c r="P14" s="157" t="s">
        <v>1150</v>
      </c>
      <c r="Q14" s="157" t="s">
        <v>1147</v>
      </c>
      <c r="R14" s="157" t="s">
        <v>1151</v>
      </c>
      <c r="S14" s="157" t="s">
        <v>1152</v>
      </c>
      <c r="T14" s="157" t="s">
        <v>1153</v>
      </c>
      <c r="U14" s="157" t="s">
        <v>1154</v>
      </c>
      <c r="V14" s="157" t="s">
        <v>1121</v>
      </c>
      <c r="W14" s="157" t="s">
        <v>1155</v>
      </c>
      <c r="X14" s="157" t="s">
        <v>1074</v>
      </c>
      <c r="Y14" s="157" t="s">
        <v>1131</v>
      </c>
      <c r="Z14" s="157">
        <v>14.1</v>
      </c>
      <c r="AA14" s="157">
        <v>8.6999999999999993</v>
      </c>
      <c r="AB14" s="157" t="s">
        <v>421</v>
      </c>
    </row>
    <row r="15" spans="1:28" s="378" customFormat="1" ht="12" customHeight="1">
      <c r="A15" s="158" t="s">
        <v>361</v>
      </c>
      <c r="B15" s="157">
        <v>51.5</v>
      </c>
      <c r="C15" s="157">
        <v>45.2</v>
      </c>
      <c r="D15" s="157">
        <v>42.4</v>
      </c>
      <c r="E15" s="157">
        <v>49.7</v>
      </c>
      <c r="F15" s="157">
        <v>42.9</v>
      </c>
      <c r="G15" s="157">
        <v>42</v>
      </c>
      <c r="H15" s="157">
        <v>61.4</v>
      </c>
      <c r="I15" s="157">
        <v>50.3</v>
      </c>
      <c r="J15" s="157">
        <v>42</v>
      </c>
      <c r="K15" s="157">
        <v>56</v>
      </c>
      <c r="L15" s="157">
        <v>47.2</v>
      </c>
      <c r="M15" s="157">
        <v>39.1</v>
      </c>
      <c r="N15" s="157">
        <v>53</v>
      </c>
      <c r="O15" s="157">
        <v>53.1</v>
      </c>
      <c r="P15" s="157">
        <v>41.5</v>
      </c>
      <c r="Q15" s="157">
        <v>65.3</v>
      </c>
      <c r="R15" s="157">
        <v>58.8</v>
      </c>
      <c r="S15" s="157">
        <v>50.6</v>
      </c>
      <c r="T15" s="157">
        <v>51.4</v>
      </c>
      <c r="U15" s="157">
        <v>53.7</v>
      </c>
      <c r="V15" s="157">
        <v>39.700000000000003</v>
      </c>
      <c r="W15" s="157">
        <v>64</v>
      </c>
      <c r="X15" s="157">
        <v>58</v>
      </c>
      <c r="Y15" s="157">
        <v>50.9</v>
      </c>
      <c r="Z15" s="157">
        <v>54</v>
      </c>
      <c r="AA15" s="157">
        <v>47</v>
      </c>
      <c r="AB15" s="157" t="s">
        <v>736</v>
      </c>
    </row>
    <row r="16" spans="1:28" s="267" customFormat="1" ht="12" customHeight="1">
      <c r="A16" s="158" t="s">
        <v>360</v>
      </c>
      <c r="B16" s="157">
        <v>35.700000000000003</v>
      </c>
      <c r="C16" s="157">
        <v>29.2</v>
      </c>
      <c r="D16" s="157">
        <v>28.3</v>
      </c>
      <c r="E16" s="157">
        <v>37.1</v>
      </c>
      <c r="F16" s="157">
        <v>33</v>
      </c>
      <c r="G16" s="157">
        <v>33.799999999999997</v>
      </c>
      <c r="H16" s="157">
        <v>45.9</v>
      </c>
      <c r="I16" s="157">
        <v>36.4</v>
      </c>
      <c r="J16" s="157">
        <v>39.1</v>
      </c>
      <c r="K16" s="157">
        <v>45.1</v>
      </c>
      <c r="L16" s="157">
        <v>47.3</v>
      </c>
      <c r="M16" s="157" t="s">
        <v>1156</v>
      </c>
      <c r="N16" s="157">
        <v>37.4</v>
      </c>
      <c r="O16" s="157">
        <v>35.5</v>
      </c>
      <c r="P16" s="157">
        <v>34.5</v>
      </c>
      <c r="Q16" s="157">
        <v>38</v>
      </c>
      <c r="R16" s="157">
        <v>47</v>
      </c>
      <c r="S16" s="157">
        <v>42</v>
      </c>
      <c r="T16" s="157">
        <v>37.299999999999997</v>
      </c>
      <c r="U16" s="157">
        <v>38</v>
      </c>
      <c r="V16" s="157">
        <v>27.6</v>
      </c>
      <c r="W16" s="157">
        <v>47.1</v>
      </c>
      <c r="X16" s="157">
        <v>46.4</v>
      </c>
      <c r="Y16" s="157">
        <v>41</v>
      </c>
      <c r="Z16" s="157">
        <v>39.4</v>
      </c>
      <c r="AA16" s="157">
        <v>35</v>
      </c>
      <c r="AB16" s="157">
        <v>33.799999999999997</v>
      </c>
    </row>
    <row r="17" spans="1:28" s="267" customFormat="1" ht="12" customHeight="1">
      <c r="A17" s="158" t="s">
        <v>359</v>
      </c>
      <c r="B17" s="157">
        <v>28.6</v>
      </c>
      <c r="C17" s="157">
        <v>25</v>
      </c>
      <c r="D17" s="157">
        <v>26.4</v>
      </c>
      <c r="E17" s="157">
        <v>27.5</v>
      </c>
      <c r="F17" s="157">
        <v>29</v>
      </c>
      <c r="G17" s="157">
        <v>29</v>
      </c>
      <c r="H17" s="157">
        <v>38.4</v>
      </c>
      <c r="I17" s="157">
        <v>34.700000000000003</v>
      </c>
      <c r="J17" s="157">
        <v>37.200000000000003</v>
      </c>
      <c r="K17" s="157">
        <v>32.799999999999997</v>
      </c>
      <c r="L17" s="157">
        <v>35.6</v>
      </c>
      <c r="M17" s="157">
        <v>32.700000000000003</v>
      </c>
      <c r="N17" s="157">
        <v>35.200000000000003</v>
      </c>
      <c r="O17" s="157">
        <v>32.299999999999997</v>
      </c>
      <c r="P17" s="157">
        <v>28.1</v>
      </c>
      <c r="Q17" s="157">
        <v>36.1</v>
      </c>
      <c r="R17" s="157">
        <v>38.1</v>
      </c>
      <c r="S17" s="157">
        <v>36.9</v>
      </c>
      <c r="T17" s="157">
        <v>32.799999999999997</v>
      </c>
      <c r="U17" s="157">
        <v>25.2</v>
      </c>
      <c r="V17" s="157">
        <v>24.7</v>
      </c>
      <c r="W17" s="157">
        <v>41.4</v>
      </c>
      <c r="X17" s="157">
        <v>40.6</v>
      </c>
      <c r="Y17" s="157">
        <v>37.6</v>
      </c>
      <c r="Z17" s="157">
        <v>31.6</v>
      </c>
      <c r="AA17" s="157">
        <v>30</v>
      </c>
      <c r="AB17" s="157">
        <v>30.4</v>
      </c>
    </row>
    <row r="18" spans="1:28" s="267" customFormat="1" ht="12" customHeight="1">
      <c r="A18" s="158" t="s">
        <v>358</v>
      </c>
      <c r="B18" s="157">
        <v>24.1</v>
      </c>
      <c r="C18" s="157">
        <v>27</v>
      </c>
      <c r="D18" s="157">
        <v>27.6</v>
      </c>
      <c r="E18" s="157">
        <v>25.5</v>
      </c>
      <c r="F18" s="157">
        <v>23.1</v>
      </c>
      <c r="G18" s="157">
        <v>24.5</v>
      </c>
      <c r="H18" s="157">
        <v>31.7</v>
      </c>
      <c r="I18" s="157">
        <v>27.6</v>
      </c>
      <c r="J18" s="157">
        <v>32.4</v>
      </c>
      <c r="K18" s="157">
        <v>31.2</v>
      </c>
      <c r="L18" s="157">
        <v>28.8</v>
      </c>
      <c r="M18" s="157">
        <v>27.1</v>
      </c>
      <c r="N18" s="157">
        <v>27.3</v>
      </c>
      <c r="O18" s="157">
        <v>32.9</v>
      </c>
      <c r="P18" s="157">
        <v>30.3</v>
      </c>
      <c r="Q18" s="157">
        <v>27.1</v>
      </c>
      <c r="R18" s="157">
        <v>26.8</v>
      </c>
      <c r="S18" s="157">
        <v>25.9</v>
      </c>
      <c r="T18" s="157">
        <v>22.2</v>
      </c>
      <c r="U18" s="157">
        <v>22.3</v>
      </c>
      <c r="V18" s="157">
        <v>30</v>
      </c>
      <c r="W18" s="157">
        <v>44.4</v>
      </c>
      <c r="X18" s="157">
        <v>42.8</v>
      </c>
      <c r="Y18" s="157">
        <v>39.200000000000003</v>
      </c>
      <c r="Z18" s="157">
        <v>27.1</v>
      </c>
      <c r="AA18" s="157">
        <v>26.9</v>
      </c>
      <c r="AB18" s="157">
        <v>28</v>
      </c>
    </row>
    <row r="19" spans="1:28" s="267" customFormat="1" ht="12" customHeight="1">
      <c r="A19" s="158" t="s">
        <v>480</v>
      </c>
      <c r="B19" s="157">
        <v>17.399999999999999</v>
      </c>
      <c r="C19" s="157">
        <v>18.5</v>
      </c>
      <c r="D19" s="157" t="s">
        <v>1157</v>
      </c>
      <c r="E19" s="157">
        <v>18.2</v>
      </c>
      <c r="F19" s="157">
        <v>21.3</v>
      </c>
      <c r="G19" s="157">
        <v>18.100000000000001</v>
      </c>
      <c r="H19" s="157">
        <v>24.5</v>
      </c>
      <c r="I19" s="157">
        <v>20</v>
      </c>
      <c r="J19" s="157">
        <v>19.5</v>
      </c>
      <c r="K19" s="157">
        <v>22</v>
      </c>
      <c r="L19" s="157">
        <v>22</v>
      </c>
      <c r="M19" s="157">
        <v>24.3</v>
      </c>
      <c r="N19" s="157">
        <v>18.8</v>
      </c>
      <c r="O19" s="157">
        <v>21.7</v>
      </c>
      <c r="P19" s="157">
        <v>25.7</v>
      </c>
      <c r="Q19" s="157">
        <v>24.3</v>
      </c>
      <c r="R19" s="157">
        <v>21.9</v>
      </c>
      <c r="S19" s="157">
        <v>20.3</v>
      </c>
      <c r="T19" s="157">
        <v>17.2</v>
      </c>
      <c r="U19" s="157">
        <v>23.8</v>
      </c>
      <c r="V19" s="157" t="s">
        <v>763</v>
      </c>
      <c r="W19" s="157">
        <v>23.7</v>
      </c>
      <c r="X19" s="157">
        <v>27.8</v>
      </c>
      <c r="Y19" s="157">
        <v>27.8</v>
      </c>
      <c r="Z19" s="157">
        <v>19.899999999999999</v>
      </c>
      <c r="AA19" s="157">
        <v>20.3</v>
      </c>
      <c r="AB19" s="157">
        <v>21.3</v>
      </c>
    </row>
    <row r="20" spans="1:28" s="267" customFormat="1" ht="12" customHeight="1">
      <c r="A20" s="158" t="s">
        <v>479</v>
      </c>
      <c r="B20" s="157">
        <v>12.4</v>
      </c>
      <c r="C20" s="157">
        <v>13.5</v>
      </c>
      <c r="D20" s="157">
        <v>11.9</v>
      </c>
      <c r="E20" s="157">
        <v>11.2</v>
      </c>
      <c r="F20" s="157">
        <v>12</v>
      </c>
      <c r="G20" s="157">
        <v>12.3</v>
      </c>
      <c r="H20" s="157">
        <v>10.3</v>
      </c>
      <c r="I20" s="157">
        <v>11.7</v>
      </c>
      <c r="J20" s="157">
        <v>14.4</v>
      </c>
      <c r="K20" s="157">
        <v>10.199999999999999</v>
      </c>
      <c r="L20" s="157">
        <v>11.8</v>
      </c>
      <c r="M20" s="157">
        <v>12.1</v>
      </c>
      <c r="N20" s="157">
        <v>10</v>
      </c>
      <c r="O20" s="157">
        <v>15.2</v>
      </c>
      <c r="P20" s="157">
        <v>12.2</v>
      </c>
      <c r="Q20" s="157" t="s">
        <v>1158</v>
      </c>
      <c r="R20" s="157">
        <v>11.2</v>
      </c>
      <c r="S20" s="157">
        <v>14.9</v>
      </c>
      <c r="T20" s="157" t="s">
        <v>1128</v>
      </c>
      <c r="U20" s="157">
        <v>14.9</v>
      </c>
      <c r="V20" s="157" t="s">
        <v>1159</v>
      </c>
      <c r="W20" s="157" t="s">
        <v>1095</v>
      </c>
      <c r="X20" s="157">
        <v>21</v>
      </c>
      <c r="Y20" s="157">
        <v>22.4</v>
      </c>
      <c r="Z20" s="157">
        <v>11.1</v>
      </c>
      <c r="AA20" s="157">
        <v>12.7</v>
      </c>
      <c r="AB20" s="157">
        <v>12.6</v>
      </c>
    </row>
    <row r="21" spans="1:28" s="267" customFormat="1" ht="12" customHeight="1">
      <c r="A21" s="158" t="s">
        <v>478</v>
      </c>
      <c r="B21" s="157">
        <v>5.8</v>
      </c>
      <c r="C21" s="157">
        <v>4.5</v>
      </c>
      <c r="D21" s="157">
        <v>5.4</v>
      </c>
      <c r="E21" s="157">
        <v>5.8</v>
      </c>
      <c r="F21" s="157">
        <v>2.9</v>
      </c>
      <c r="G21" s="157">
        <v>3.8</v>
      </c>
      <c r="H21" s="157">
        <v>4.5999999999999996</v>
      </c>
      <c r="I21" s="157">
        <v>4.9000000000000004</v>
      </c>
      <c r="J21" s="157">
        <v>7.4</v>
      </c>
      <c r="K21" s="157" t="s">
        <v>520</v>
      </c>
      <c r="L21" s="157" t="s">
        <v>1066</v>
      </c>
      <c r="M21" s="157" t="s">
        <v>1160</v>
      </c>
      <c r="N21" s="157" t="s">
        <v>492</v>
      </c>
      <c r="O21" s="157" t="s">
        <v>494</v>
      </c>
      <c r="P21" s="157" t="s">
        <v>583</v>
      </c>
      <c r="Q21" s="157" t="s">
        <v>1161</v>
      </c>
      <c r="R21" s="157" t="s">
        <v>589</v>
      </c>
      <c r="S21" s="157" t="s">
        <v>1102</v>
      </c>
      <c r="T21" s="157" t="s">
        <v>1075</v>
      </c>
      <c r="U21" s="157" t="s">
        <v>1160</v>
      </c>
      <c r="V21" s="157" t="s">
        <v>586</v>
      </c>
      <c r="W21" s="157" t="s">
        <v>1162</v>
      </c>
      <c r="X21" s="157" t="s">
        <v>1124</v>
      </c>
      <c r="Y21" s="157" t="s">
        <v>1163</v>
      </c>
      <c r="Z21" s="157">
        <v>5.5</v>
      </c>
      <c r="AA21" s="157">
        <v>4.5999999999999996</v>
      </c>
      <c r="AB21" s="157">
        <v>5.4</v>
      </c>
    </row>
    <row r="22" spans="1:28" s="267" customFormat="1" ht="12" customHeight="1">
      <c r="A22" s="158" t="s">
        <v>477</v>
      </c>
      <c r="B22" s="157">
        <v>25.7</v>
      </c>
      <c r="C22" s="157">
        <v>23.1</v>
      </c>
      <c r="D22" s="157">
        <v>23.2</v>
      </c>
      <c r="E22" s="157">
        <v>26.4</v>
      </c>
      <c r="F22" s="157">
        <v>24.3</v>
      </c>
      <c r="G22" s="157">
        <v>23.7</v>
      </c>
      <c r="H22" s="157">
        <v>32.799999999999997</v>
      </c>
      <c r="I22" s="157">
        <v>27.3</v>
      </c>
      <c r="J22" s="157">
        <v>27.9</v>
      </c>
      <c r="K22" s="157">
        <v>30.6</v>
      </c>
      <c r="L22" s="157">
        <v>30.4</v>
      </c>
      <c r="M22" s="157" t="s">
        <v>1109</v>
      </c>
      <c r="N22" s="157">
        <v>27.2</v>
      </c>
      <c r="O22" s="157">
        <v>27.2</v>
      </c>
      <c r="P22" s="157">
        <v>24.7</v>
      </c>
      <c r="Q22" s="157">
        <v>28.4</v>
      </c>
      <c r="R22" s="157">
        <v>28.6</v>
      </c>
      <c r="S22" s="157">
        <v>25.9</v>
      </c>
      <c r="T22" s="157">
        <v>29.1</v>
      </c>
      <c r="U22" s="157">
        <v>28.4</v>
      </c>
      <c r="V22" s="157" t="s">
        <v>610</v>
      </c>
      <c r="W22" s="157">
        <v>38.700000000000003</v>
      </c>
      <c r="X22" s="157">
        <v>38.6</v>
      </c>
      <c r="Y22" s="157">
        <v>34.4</v>
      </c>
      <c r="Z22" s="157">
        <v>28.1</v>
      </c>
      <c r="AA22" s="157">
        <v>25.7</v>
      </c>
      <c r="AB22" s="157">
        <v>24.8</v>
      </c>
    </row>
    <row r="23" spans="1:28" s="267" customFormat="1" ht="9.9499999999999993" hidden="1" customHeight="1"/>
    <row r="24" spans="1:28" s="267" customFormat="1" ht="9.9499999999999993" customHeight="1">
      <c r="A24" s="660" t="s">
        <v>46</v>
      </c>
      <c r="B24" s="660"/>
      <c r="C24" s="660"/>
      <c r="D24" s="660"/>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row>
    <row r="25" spans="1:28" s="267" customFormat="1" ht="9.9499999999999993" customHeight="1">
      <c r="A25" s="664" t="s">
        <v>45</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row>
    <row r="26" spans="1:28" s="267" customFormat="1" ht="9.9499999999999993" customHeight="1">
      <c r="A26" s="664" t="s">
        <v>44</v>
      </c>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row>
    <row r="27" spans="1:28" s="267" customFormat="1" ht="9.9499999999999993" customHeight="1">
      <c r="A27" s="664" t="s">
        <v>1164</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row>
    <row r="28" spans="1:28" s="267" customFormat="1" ht="21" customHeight="1">
      <c r="A28" s="665" t="s">
        <v>1108</v>
      </c>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row>
    <row r="29" spans="1:28" s="267" customFormat="1" ht="9.9499999999999993" customHeight="1">
      <c r="A29" s="665" t="s">
        <v>443</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defaultRowHeight="15"/>
  <cols>
    <col min="1" max="16384" width="9.140625" style="1"/>
  </cols>
  <sheetData>
    <row r="1" spans="1:9" ht="15.75">
      <c r="A1" s="675" t="s">
        <v>1619</v>
      </c>
      <c r="B1" s="674"/>
      <c r="C1" s="674"/>
      <c r="D1" s="674"/>
      <c r="E1" s="674"/>
      <c r="F1" s="674"/>
      <c r="G1" s="674"/>
      <c r="H1" s="674"/>
      <c r="I1" s="674"/>
    </row>
    <row r="2" spans="1:9" ht="0.75" customHeight="1">
      <c r="A2" s="156"/>
      <c r="B2" s="156"/>
      <c r="C2" s="156"/>
      <c r="D2" s="156"/>
      <c r="E2" s="156"/>
      <c r="F2" s="156"/>
      <c r="G2" s="156"/>
      <c r="H2" s="156"/>
      <c r="I2" s="156"/>
    </row>
    <row r="3" spans="1:9">
      <c r="A3" s="184" t="s">
        <v>651</v>
      </c>
      <c r="B3" s="182">
        <v>1995</v>
      </c>
      <c r="C3" s="182">
        <v>1998</v>
      </c>
      <c r="D3" s="182">
        <v>2001</v>
      </c>
      <c r="E3" s="182">
        <v>2004</v>
      </c>
      <c r="F3" s="182">
        <v>2007</v>
      </c>
      <c r="G3" s="182">
        <v>2010</v>
      </c>
      <c r="H3" s="182">
        <v>2013</v>
      </c>
      <c r="I3" s="182">
        <v>2016</v>
      </c>
    </row>
    <row r="4" spans="1:9">
      <c r="A4" s="179" t="s">
        <v>29</v>
      </c>
      <c r="B4" s="180">
        <v>14.5</v>
      </c>
      <c r="C4" s="180">
        <v>14.2</v>
      </c>
      <c r="D4" s="180">
        <v>14.5</v>
      </c>
      <c r="E4" s="180">
        <v>14.7</v>
      </c>
      <c r="F4" s="180">
        <v>14.9</v>
      </c>
      <c r="G4" s="180">
        <v>15.2</v>
      </c>
      <c r="H4" s="180">
        <v>15.7</v>
      </c>
      <c r="I4" s="180" t="s">
        <v>624</v>
      </c>
    </row>
    <row r="5" spans="1:9">
      <c r="A5" s="179" t="s">
        <v>28</v>
      </c>
      <c r="B5" s="180">
        <v>15.2</v>
      </c>
      <c r="C5" s="180">
        <v>14.7</v>
      </c>
      <c r="D5" s="180">
        <v>14.8</v>
      </c>
      <c r="E5" s="180">
        <v>15</v>
      </c>
      <c r="F5" s="180">
        <v>15.1</v>
      </c>
      <c r="G5" s="180">
        <v>15.3</v>
      </c>
      <c r="H5" s="180">
        <v>15.6</v>
      </c>
      <c r="I5" s="180" t="s">
        <v>735</v>
      </c>
    </row>
    <row r="6" spans="1:9">
      <c r="A6" s="179" t="s">
        <v>27</v>
      </c>
      <c r="B6" s="178">
        <v>14.8</v>
      </c>
      <c r="C6" s="178">
        <v>14.4</v>
      </c>
      <c r="D6" s="178">
        <v>14.7</v>
      </c>
      <c r="E6" s="178">
        <v>14.8</v>
      </c>
      <c r="F6" s="178">
        <v>15</v>
      </c>
      <c r="G6" s="178">
        <v>15.2</v>
      </c>
      <c r="H6" s="178">
        <v>15.7</v>
      </c>
      <c r="I6" s="178" t="s">
        <v>628</v>
      </c>
    </row>
    <row r="7" spans="1:9">
      <c r="A7" s="673" t="s">
        <v>44</v>
      </c>
      <c r="B7" s="674"/>
      <c r="C7" s="674"/>
      <c r="D7" s="674"/>
      <c r="E7" s="674"/>
      <c r="F7" s="674"/>
      <c r="G7" s="674"/>
      <c r="H7" s="674"/>
      <c r="I7" s="674"/>
    </row>
    <row r="8" spans="1:9">
      <c r="A8" s="684" t="s">
        <v>734</v>
      </c>
      <c r="B8" s="684"/>
      <c r="C8" s="684"/>
      <c r="D8" s="684"/>
      <c r="E8" s="684"/>
      <c r="F8" s="684"/>
      <c r="G8" s="684"/>
      <c r="H8" s="684"/>
      <c r="I8" s="684"/>
    </row>
    <row r="9" spans="1:9">
      <c r="A9" s="684" t="s">
        <v>512</v>
      </c>
      <c r="B9" s="684"/>
      <c r="C9" s="684"/>
      <c r="D9" s="684"/>
      <c r="E9" s="684"/>
      <c r="F9" s="684"/>
      <c r="G9" s="684"/>
      <c r="H9" s="684"/>
      <c r="I9" s="684"/>
    </row>
    <row r="10" spans="1:9">
      <c r="A10" s="678" t="s">
        <v>498</v>
      </c>
      <c r="B10" s="674"/>
      <c r="C10" s="674"/>
      <c r="D10" s="674"/>
      <c r="E10" s="674"/>
      <c r="F10" s="674"/>
      <c r="G10" s="674"/>
      <c r="H10" s="674"/>
      <c r="I10" s="674"/>
    </row>
  </sheetData>
  <mergeCells count="5">
    <mergeCell ref="A1:I1"/>
    <mergeCell ref="A7:I7"/>
    <mergeCell ref="A8:I8"/>
    <mergeCell ref="A9:I9"/>
    <mergeCell ref="A10:I1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2"/>
    </sheetView>
  </sheetViews>
  <sheetFormatPr defaultRowHeight="15"/>
  <cols>
    <col min="1" max="1" width="16.28515625" style="1" customWidth="1"/>
    <col min="2" max="5" width="15" style="1" customWidth="1"/>
    <col min="6" max="16384" width="9.140625" style="1"/>
  </cols>
  <sheetData>
    <row r="1" spans="1:5" ht="15.75" customHeight="1">
      <c r="A1" s="675" t="s">
        <v>1620</v>
      </c>
      <c r="B1" s="675"/>
      <c r="C1" s="675"/>
      <c r="D1" s="675"/>
      <c r="E1" s="675"/>
    </row>
    <row r="2" spans="1:5">
      <c r="A2" s="679"/>
      <c r="B2" s="679"/>
      <c r="C2" s="679"/>
      <c r="D2" s="679"/>
      <c r="E2" s="679"/>
    </row>
    <row r="3" spans="1:5">
      <c r="A3" s="184" t="s">
        <v>742</v>
      </c>
      <c r="B3" s="182" t="s">
        <v>741</v>
      </c>
      <c r="C3" s="182" t="s">
        <v>740</v>
      </c>
      <c r="D3" s="182" t="s">
        <v>739</v>
      </c>
      <c r="E3" s="182" t="s">
        <v>738</v>
      </c>
    </row>
    <row r="4" spans="1:5">
      <c r="A4" s="187" t="s">
        <v>511</v>
      </c>
      <c r="B4" s="180">
        <v>9.1999999999999993</v>
      </c>
      <c r="C4" s="180">
        <v>3.4</v>
      </c>
      <c r="D4" s="180">
        <v>10.5</v>
      </c>
      <c r="E4" s="180">
        <v>14.6</v>
      </c>
    </row>
    <row r="5" spans="1:5">
      <c r="A5" s="187" t="s">
        <v>361</v>
      </c>
      <c r="B5" s="180">
        <v>26.4</v>
      </c>
      <c r="C5" s="180">
        <v>11.9</v>
      </c>
      <c r="D5" s="180">
        <v>17.100000000000001</v>
      </c>
      <c r="E5" s="180">
        <v>32.1</v>
      </c>
    </row>
    <row r="6" spans="1:5">
      <c r="A6" s="187" t="s">
        <v>458</v>
      </c>
      <c r="B6" s="180">
        <v>28</v>
      </c>
      <c r="C6" s="180">
        <v>11.7</v>
      </c>
      <c r="D6" s="180">
        <v>19.399999999999999</v>
      </c>
      <c r="E6" s="180">
        <v>34.200000000000003</v>
      </c>
    </row>
    <row r="7" spans="1:5">
      <c r="A7" s="187" t="s">
        <v>456</v>
      </c>
      <c r="B7" s="180">
        <v>21.8</v>
      </c>
      <c r="C7" s="180">
        <v>8.6</v>
      </c>
      <c r="D7" s="180">
        <v>12.9</v>
      </c>
      <c r="E7" s="180">
        <v>25.3</v>
      </c>
    </row>
    <row r="8" spans="1:5">
      <c r="A8" s="187" t="s">
        <v>455</v>
      </c>
      <c r="B8" s="180">
        <v>20.8</v>
      </c>
      <c r="C8" s="180">
        <v>7.8</v>
      </c>
      <c r="D8" s="180">
        <v>12.7</v>
      </c>
      <c r="E8" s="180">
        <v>24.1</v>
      </c>
    </row>
    <row r="9" spans="1:5">
      <c r="A9" s="187" t="s">
        <v>454</v>
      </c>
      <c r="B9" s="180">
        <v>18.8</v>
      </c>
      <c r="C9" s="180">
        <v>6.3</v>
      </c>
      <c r="D9" s="180">
        <v>9.6999999999999993</v>
      </c>
      <c r="E9" s="180">
        <v>20.9</v>
      </c>
    </row>
    <row r="10" spans="1:5">
      <c r="A10" s="187" t="s">
        <v>453</v>
      </c>
      <c r="B10" s="180">
        <v>12.3</v>
      </c>
      <c r="C10" s="180">
        <v>4</v>
      </c>
      <c r="D10" s="180">
        <v>6.6</v>
      </c>
      <c r="E10" s="180">
        <v>14.6</v>
      </c>
    </row>
    <row r="11" spans="1:5">
      <c r="A11" s="187" t="s">
        <v>452</v>
      </c>
      <c r="B11" s="180">
        <v>6.8</v>
      </c>
      <c r="C11" s="180">
        <v>2.9</v>
      </c>
      <c r="D11" s="180">
        <v>3.1</v>
      </c>
      <c r="E11" s="180">
        <v>8.1999999999999993</v>
      </c>
    </row>
    <row r="12" spans="1:5">
      <c r="A12" s="187" t="s">
        <v>449</v>
      </c>
      <c r="B12" s="180">
        <v>18.7</v>
      </c>
      <c r="C12" s="180">
        <v>7.3</v>
      </c>
      <c r="D12" s="180">
        <v>11.4</v>
      </c>
      <c r="E12" s="180">
        <v>22.2</v>
      </c>
    </row>
    <row r="13" spans="1:5">
      <c r="A13" s="187" t="s">
        <v>486</v>
      </c>
      <c r="B13" s="180">
        <v>19.100000000000001</v>
      </c>
      <c r="C13" s="180">
        <v>7.5</v>
      </c>
      <c r="D13" s="180">
        <v>11.4</v>
      </c>
      <c r="E13" s="180">
        <v>22.5</v>
      </c>
    </row>
    <row r="14" spans="1:5">
      <c r="A14" s="685" t="s">
        <v>485</v>
      </c>
      <c r="B14" s="685"/>
      <c r="C14" s="685"/>
      <c r="D14" s="685"/>
      <c r="E14" s="685"/>
    </row>
    <row r="15" spans="1:5">
      <c r="A15" s="187" t="s">
        <v>508</v>
      </c>
      <c r="B15" s="180">
        <v>7.9</v>
      </c>
      <c r="C15" s="180">
        <v>2.8</v>
      </c>
      <c r="D15" s="180">
        <v>8.8000000000000007</v>
      </c>
      <c r="E15" s="180">
        <v>12.4</v>
      </c>
    </row>
    <row r="16" spans="1:5">
      <c r="A16" s="187" t="s">
        <v>506</v>
      </c>
      <c r="B16" s="180">
        <v>11.7</v>
      </c>
      <c r="C16" s="180" t="s">
        <v>737</v>
      </c>
      <c r="D16" s="180">
        <v>13.9</v>
      </c>
      <c r="E16" s="180">
        <v>19</v>
      </c>
    </row>
    <row r="17" spans="1:5">
      <c r="A17" s="187" t="s">
        <v>484</v>
      </c>
      <c r="B17" s="180">
        <v>17.5</v>
      </c>
      <c r="C17" s="180">
        <v>7.3</v>
      </c>
      <c r="D17" s="180">
        <v>13.1</v>
      </c>
      <c r="E17" s="180">
        <v>23.8</v>
      </c>
    </row>
    <row r="18" spans="1:5">
      <c r="A18" s="187" t="s">
        <v>482</v>
      </c>
      <c r="B18" s="180">
        <v>29.6</v>
      </c>
      <c r="C18" s="180">
        <v>13.5</v>
      </c>
      <c r="D18" s="180">
        <v>18.600000000000001</v>
      </c>
      <c r="E18" s="180">
        <v>35</v>
      </c>
    </row>
    <row r="19" spans="1:5">
      <c r="A19" s="187" t="s">
        <v>360</v>
      </c>
      <c r="B19" s="180">
        <v>25.7</v>
      </c>
      <c r="C19" s="180">
        <v>10.199999999999999</v>
      </c>
      <c r="D19" s="180">
        <v>16.899999999999999</v>
      </c>
      <c r="E19" s="180">
        <v>30.5</v>
      </c>
    </row>
    <row r="20" spans="1:5">
      <c r="A20" s="187" t="s">
        <v>359</v>
      </c>
      <c r="B20" s="180">
        <v>21</v>
      </c>
      <c r="C20" s="180">
        <v>8.6</v>
      </c>
      <c r="D20" s="180">
        <v>12.4</v>
      </c>
      <c r="E20" s="180">
        <v>24.5</v>
      </c>
    </row>
    <row r="21" spans="1:5">
      <c r="A21" s="187" t="s">
        <v>358</v>
      </c>
      <c r="B21" s="180">
        <v>19.2</v>
      </c>
      <c r="C21" s="180">
        <v>6.8</v>
      </c>
      <c r="D21" s="180">
        <v>11</v>
      </c>
      <c r="E21" s="180">
        <v>21.8</v>
      </c>
    </row>
    <row r="22" spans="1:5">
      <c r="A22" s="187" t="s">
        <v>480</v>
      </c>
      <c r="B22" s="180">
        <v>16.899999999999999</v>
      </c>
      <c r="C22" s="180">
        <v>5.4</v>
      </c>
      <c r="D22" s="180">
        <v>8.6999999999999993</v>
      </c>
      <c r="E22" s="180">
        <v>19.3</v>
      </c>
    </row>
    <row r="23" spans="1:5">
      <c r="A23" s="187" t="s">
        <v>479</v>
      </c>
      <c r="B23" s="180">
        <v>10.199999999999999</v>
      </c>
      <c r="C23" s="180">
        <v>3.9</v>
      </c>
      <c r="D23" s="180">
        <v>5.0999999999999996</v>
      </c>
      <c r="E23" s="180">
        <v>12</v>
      </c>
    </row>
    <row r="24" spans="1:5">
      <c r="A24" s="187" t="s">
        <v>478</v>
      </c>
      <c r="B24" s="180">
        <v>4.7</v>
      </c>
      <c r="C24" s="180">
        <v>1.8</v>
      </c>
      <c r="D24" s="180">
        <v>1.9</v>
      </c>
      <c r="E24" s="180">
        <v>5.7</v>
      </c>
    </row>
    <row r="25" spans="1:5">
      <c r="A25" s="187" t="s">
        <v>477</v>
      </c>
      <c r="B25" s="180">
        <v>18.3</v>
      </c>
      <c r="C25" s="180">
        <v>7.1</v>
      </c>
      <c r="D25" s="180">
        <v>11.3</v>
      </c>
      <c r="E25" s="180">
        <v>21.8</v>
      </c>
    </row>
    <row r="26" spans="1:5">
      <c r="A26" s="187" t="s">
        <v>476</v>
      </c>
      <c r="B26" s="180">
        <v>13.5</v>
      </c>
      <c r="C26" s="180">
        <v>5.4</v>
      </c>
      <c r="D26" s="180">
        <v>11.9</v>
      </c>
      <c r="E26" s="180">
        <v>19.2</v>
      </c>
    </row>
    <row r="27" spans="1:5">
      <c r="A27" s="187" t="s">
        <v>474</v>
      </c>
      <c r="B27" s="178">
        <v>28.8</v>
      </c>
      <c r="C27" s="178">
        <v>12.6</v>
      </c>
      <c r="D27" s="178">
        <v>19</v>
      </c>
      <c r="E27" s="178">
        <v>34.6</v>
      </c>
    </row>
    <row r="28" spans="1:5">
      <c r="A28" s="673" t="s">
        <v>46</v>
      </c>
      <c r="B28" s="674"/>
      <c r="C28" s="674"/>
      <c r="D28" s="674"/>
      <c r="E28" s="674"/>
    </row>
    <row r="29" spans="1:5">
      <c r="A29" s="678" t="s">
        <v>498</v>
      </c>
      <c r="B29" s="674"/>
      <c r="C29" s="674"/>
      <c r="D29" s="674"/>
      <c r="E29" s="674"/>
    </row>
  </sheetData>
  <mergeCells count="4">
    <mergeCell ref="A14:E14"/>
    <mergeCell ref="A28:E28"/>
    <mergeCell ref="A29:E29"/>
    <mergeCell ref="A1:E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G2"/>
    </sheetView>
  </sheetViews>
  <sheetFormatPr defaultRowHeight="15"/>
  <cols>
    <col min="1" max="16384" width="9.140625" style="364"/>
  </cols>
  <sheetData>
    <row r="1" spans="1:7" ht="15.75" customHeight="1">
      <c r="A1" s="661" t="s">
        <v>1621</v>
      </c>
      <c r="B1" s="661"/>
      <c r="C1" s="661"/>
      <c r="D1" s="661"/>
      <c r="E1" s="661"/>
      <c r="F1" s="661"/>
      <c r="G1" s="661"/>
    </row>
    <row r="2" spans="1:7">
      <c r="A2" s="666"/>
      <c r="B2" s="666"/>
      <c r="C2" s="666"/>
      <c r="D2" s="666"/>
      <c r="E2" s="666"/>
      <c r="F2" s="666"/>
      <c r="G2" s="666"/>
    </row>
    <row r="3" spans="1:7">
      <c r="A3" s="161" t="s">
        <v>466</v>
      </c>
      <c r="B3" s="383">
        <v>2001</v>
      </c>
      <c r="C3" s="383">
        <v>2004</v>
      </c>
      <c r="D3" s="383">
        <v>2007</v>
      </c>
      <c r="E3" s="383">
        <v>2010</v>
      </c>
      <c r="F3" s="383">
        <v>2013</v>
      </c>
      <c r="G3" s="383">
        <v>2016</v>
      </c>
    </row>
    <row r="4" spans="1:7">
      <c r="A4" s="663" t="s">
        <v>29</v>
      </c>
      <c r="B4" s="663"/>
      <c r="C4" s="663"/>
      <c r="D4" s="663"/>
      <c r="E4" s="663"/>
      <c r="F4" s="663"/>
      <c r="G4" s="663"/>
    </row>
    <row r="5" spans="1:7">
      <c r="A5" s="158" t="s">
        <v>476</v>
      </c>
      <c r="B5" s="157">
        <v>37.4</v>
      </c>
      <c r="C5" s="157">
        <v>28.2</v>
      </c>
      <c r="D5" s="157">
        <v>21.1</v>
      </c>
      <c r="E5" s="157">
        <v>25.3</v>
      </c>
      <c r="F5" s="157">
        <v>25.5</v>
      </c>
      <c r="G5" s="157">
        <v>23.2</v>
      </c>
    </row>
    <row r="6" spans="1:7">
      <c r="A6" s="158" t="s">
        <v>474</v>
      </c>
      <c r="B6" s="157">
        <v>65.2</v>
      </c>
      <c r="C6" s="157">
        <v>61.1</v>
      </c>
      <c r="D6" s="157">
        <v>55.8</v>
      </c>
      <c r="E6" s="157">
        <v>52</v>
      </c>
      <c r="F6" s="157">
        <v>53.5</v>
      </c>
      <c r="G6" s="157">
        <v>50.6</v>
      </c>
    </row>
    <row r="7" spans="1:7">
      <c r="A7" s="158" t="s">
        <v>456</v>
      </c>
      <c r="B7" s="157">
        <v>58.1</v>
      </c>
      <c r="C7" s="157">
        <v>62.6</v>
      </c>
      <c r="D7" s="157">
        <v>60.2</v>
      </c>
      <c r="E7" s="157">
        <v>62</v>
      </c>
      <c r="F7" s="157">
        <v>61.4</v>
      </c>
      <c r="G7" s="157" t="s">
        <v>621</v>
      </c>
    </row>
    <row r="8" spans="1:7">
      <c r="A8" s="158" t="s">
        <v>455</v>
      </c>
      <c r="B8" s="157">
        <v>46.5</v>
      </c>
      <c r="C8" s="157">
        <v>51</v>
      </c>
      <c r="D8" s="157">
        <v>53</v>
      </c>
      <c r="E8" s="157">
        <v>56.8</v>
      </c>
      <c r="F8" s="157">
        <v>54.1</v>
      </c>
      <c r="G8" s="157">
        <v>57.4</v>
      </c>
    </row>
    <row r="9" spans="1:7">
      <c r="A9" s="158" t="s">
        <v>454</v>
      </c>
      <c r="B9" s="157">
        <v>27.1</v>
      </c>
      <c r="C9" s="157">
        <v>31.6</v>
      </c>
      <c r="D9" s="157">
        <v>39.299999999999997</v>
      </c>
      <c r="E9" s="157">
        <v>43.3</v>
      </c>
      <c r="F9" s="157">
        <v>51.5</v>
      </c>
      <c r="G9" s="157">
        <v>51.9</v>
      </c>
    </row>
    <row r="10" spans="1:7">
      <c r="A10" s="158" t="s">
        <v>614</v>
      </c>
      <c r="B10" s="157">
        <v>9.1999999999999993</v>
      </c>
      <c r="C10" s="157">
        <v>12.2</v>
      </c>
      <c r="D10" s="157">
        <v>14.8</v>
      </c>
      <c r="E10" s="157">
        <v>17.399999999999999</v>
      </c>
      <c r="F10" s="157">
        <v>24.7</v>
      </c>
      <c r="G10" s="157" t="s">
        <v>620</v>
      </c>
    </row>
    <row r="11" spans="1:7">
      <c r="A11" s="158" t="s">
        <v>449</v>
      </c>
      <c r="B11" s="157">
        <v>41.3</v>
      </c>
      <c r="C11" s="157">
        <v>41.8</v>
      </c>
      <c r="D11" s="157">
        <v>41.4</v>
      </c>
      <c r="E11" s="157">
        <v>43.2</v>
      </c>
      <c r="F11" s="157">
        <v>45.5</v>
      </c>
      <c r="G11" s="157">
        <v>45.6</v>
      </c>
    </row>
    <row r="12" spans="1:7">
      <c r="A12" s="158" t="s">
        <v>486</v>
      </c>
      <c r="B12" s="157">
        <v>42.2</v>
      </c>
      <c r="C12" s="157">
        <v>43.4</v>
      </c>
      <c r="D12" s="157">
        <v>43.5</v>
      </c>
      <c r="E12" s="157">
        <v>45.1</v>
      </c>
      <c r="F12" s="157">
        <v>47.2</v>
      </c>
      <c r="G12" s="157">
        <v>47.3</v>
      </c>
    </row>
    <row r="13" spans="1:7">
      <c r="A13" s="663" t="s">
        <v>485</v>
      </c>
      <c r="B13" s="663"/>
      <c r="C13" s="663"/>
      <c r="D13" s="663"/>
      <c r="E13" s="663"/>
      <c r="F13" s="663"/>
      <c r="G13" s="663"/>
    </row>
    <row r="14" spans="1:7">
      <c r="A14" s="158" t="s">
        <v>511</v>
      </c>
      <c r="B14" s="157">
        <v>30.1</v>
      </c>
      <c r="C14" s="157">
        <v>15.8</v>
      </c>
      <c r="D14" s="157">
        <v>9.6999999999999993</v>
      </c>
      <c r="E14" s="157">
        <v>12.4</v>
      </c>
      <c r="F14" s="157">
        <v>17.100000000000001</v>
      </c>
      <c r="G14" s="157">
        <v>13.9</v>
      </c>
    </row>
    <row r="15" spans="1:7">
      <c r="A15" s="158" t="s">
        <v>361</v>
      </c>
      <c r="B15" s="157">
        <v>59.6</v>
      </c>
      <c r="C15" s="157">
        <v>52.5</v>
      </c>
      <c r="D15" s="157">
        <v>46.8</v>
      </c>
      <c r="E15" s="157">
        <v>44.6</v>
      </c>
      <c r="F15" s="157">
        <v>47.1</v>
      </c>
      <c r="G15" s="157">
        <v>42.9</v>
      </c>
    </row>
    <row r="16" spans="1:7">
      <c r="A16" s="158" t="s">
        <v>360</v>
      </c>
      <c r="B16" s="157">
        <v>61.8</v>
      </c>
      <c r="C16" s="157">
        <v>64.400000000000006</v>
      </c>
      <c r="D16" s="157">
        <v>62.4</v>
      </c>
      <c r="E16" s="157">
        <v>60.2</v>
      </c>
      <c r="F16" s="157">
        <v>58.4</v>
      </c>
      <c r="G16" s="157">
        <v>56.3</v>
      </c>
    </row>
    <row r="17" spans="1:7">
      <c r="A17" s="158" t="s">
        <v>359</v>
      </c>
      <c r="B17" s="157">
        <v>55.3</v>
      </c>
      <c r="C17" s="157">
        <v>56.7</v>
      </c>
      <c r="D17" s="157">
        <v>56.7</v>
      </c>
      <c r="E17" s="157">
        <v>61.4</v>
      </c>
      <c r="F17" s="157">
        <v>59.2</v>
      </c>
      <c r="G17" s="157">
        <v>58.6</v>
      </c>
    </row>
    <row r="18" spans="1:7">
      <c r="A18" s="158" t="s">
        <v>358</v>
      </c>
      <c r="B18" s="157">
        <v>36.700000000000003</v>
      </c>
      <c r="C18" s="157">
        <v>44.9</v>
      </c>
      <c r="D18" s="157">
        <v>49.5</v>
      </c>
      <c r="E18" s="157">
        <v>49.4</v>
      </c>
      <c r="F18" s="157">
        <v>51.4</v>
      </c>
      <c r="G18" s="157">
        <v>53.8</v>
      </c>
    </row>
    <row r="19" spans="1:7">
      <c r="A19" s="158" t="s">
        <v>480</v>
      </c>
      <c r="B19" s="157">
        <v>16.399999999999999</v>
      </c>
      <c r="C19" s="157">
        <v>21.7</v>
      </c>
      <c r="D19" s="157">
        <v>27.3</v>
      </c>
      <c r="E19" s="157">
        <v>35</v>
      </c>
      <c r="F19" s="157">
        <v>44.5</v>
      </c>
      <c r="G19" s="157">
        <v>47.2</v>
      </c>
    </row>
    <row r="20" spans="1:7">
      <c r="A20" s="158" t="s">
        <v>611</v>
      </c>
      <c r="B20" s="157">
        <v>8.1999999999999993</v>
      </c>
      <c r="C20" s="157">
        <v>9.9</v>
      </c>
      <c r="D20" s="157">
        <v>11</v>
      </c>
      <c r="E20" s="157">
        <v>12.6</v>
      </c>
      <c r="F20" s="157">
        <v>20.5</v>
      </c>
      <c r="G20" s="157" t="s">
        <v>619</v>
      </c>
    </row>
    <row r="21" spans="1:7">
      <c r="A21" s="158" t="s">
        <v>477</v>
      </c>
      <c r="B21" s="157">
        <v>41.3</v>
      </c>
      <c r="C21" s="157">
        <v>40.6</v>
      </c>
      <c r="D21" s="157">
        <v>40.1</v>
      </c>
      <c r="E21" s="157">
        <v>41.9</v>
      </c>
      <c r="F21" s="157">
        <v>44.4</v>
      </c>
      <c r="G21" s="157">
        <v>44.4</v>
      </c>
    </row>
    <row r="22" spans="1:7">
      <c r="A22" s="663" t="s">
        <v>28</v>
      </c>
      <c r="B22" s="663"/>
      <c r="C22" s="663"/>
      <c r="D22" s="663"/>
      <c r="E22" s="663"/>
      <c r="F22" s="663"/>
      <c r="G22" s="663"/>
    </row>
    <row r="23" spans="1:7">
      <c r="A23" s="158" t="s">
        <v>476</v>
      </c>
      <c r="B23" s="157">
        <v>37.9</v>
      </c>
      <c r="C23" s="157">
        <v>30.4</v>
      </c>
      <c r="D23" s="157">
        <v>26.5</v>
      </c>
      <c r="E23" s="157">
        <v>24.9</v>
      </c>
      <c r="F23" s="157">
        <v>20.3</v>
      </c>
      <c r="G23" s="157">
        <v>20.7</v>
      </c>
    </row>
    <row r="24" spans="1:7">
      <c r="A24" s="158" t="s">
        <v>474</v>
      </c>
      <c r="B24" s="157">
        <v>59.9</v>
      </c>
      <c r="C24" s="157">
        <v>55.1</v>
      </c>
      <c r="D24" s="157">
        <v>52.1</v>
      </c>
      <c r="E24" s="157">
        <v>50.5</v>
      </c>
      <c r="F24" s="157">
        <v>49.5</v>
      </c>
      <c r="G24" s="157">
        <v>46.9</v>
      </c>
    </row>
    <row r="25" spans="1:7">
      <c r="A25" s="158" t="s">
        <v>456</v>
      </c>
      <c r="B25" s="157">
        <v>48.9</v>
      </c>
      <c r="C25" s="157">
        <v>53.6</v>
      </c>
      <c r="D25" s="157">
        <v>55.5</v>
      </c>
      <c r="E25" s="157">
        <v>56.5</v>
      </c>
      <c r="F25" s="157">
        <v>52.5</v>
      </c>
      <c r="G25" s="157">
        <v>53.2</v>
      </c>
    </row>
    <row r="26" spans="1:7">
      <c r="A26" s="158" t="s">
        <v>455</v>
      </c>
      <c r="B26" s="157">
        <v>36.4</v>
      </c>
      <c r="C26" s="157">
        <v>40.4</v>
      </c>
      <c r="D26" s="157">
        <v>42.3</v>
      </c>
      <c r="E26" s="157">
        <v>47</v>
      </c>
      <c r="F26" s="157">
        <v>49.8</v>
      </c>
      <c r="G26" s="157">
        <v>52.4</v>
      </c>
    </row>
    <row r="27" spans="1:7">
      <c r="A27" s="158" t="s">
        <v>454</v>
      </c>
      <c r="B27" s="157">
        <v>16.8</v>
      </c>
      <c r="C27" s="157">
        <v>20.9</v>
      </c>
      <c r="D27" s="157">
        <v>25.7</v>
      </c>
      <c r="E27" s="157">
        <v>32.1</v>
      </c>
      <c r="F27" s="157">
        <v>39.299999999999997</v>
      </c>
      <c r="G27" s="157" t="s">
        <v>618</v>
      </c>
    </row>
    <row r="28" spans="1:7">
      <c r="A28" s="158" t="s">
        <v>614</v>
      </c>
      <c r="B28" s="157">
        <v>7.7</v>
      </c>
      <c r="C28" s="157">
        <v>8.9</v>
      </c>
      <c r="D28" s="157">
        <v>10.7</v>
      </c>
      <c r="E28" s="157">
        <v>10.9</v>
      </c>
      <c r="F28" s="157">
        <v>17.899999999999999</v>
      </c>
      <c r="G28" s="157" t="s">
        <v>610</v>
      </c>
    </row>
    <row r="29" spans="1:7">
      <c r="A29" s="158" t="s">
        <v>449</v>
      </c>
      <c r="B29" s="157">
        <v>34.200000000000003</v>
      </c>
      <c r="C29" s="157">
        <v>34.4</v>
      </c>
      <c r="D29" s="157">
        <v>34.799999999999997</v>
      </c>
      <c r="E29" s="157">
        <v>36.5</v>
      </c>
      <c r="F29" s="157">
        <v>38.1</v>
      </c>
      <c r="G29" s="157">
        <v>39.799999999999997</v>
      </c>
    </row>
    <row r="30" spans="1:7">
      <c r="A30" s="158" t="s">
        <v>486</v>
      </c>
      <c r="B30" s="157">
        <v>34.4</v>
      </c>
      <c r="C30" s="157">
        <v>35.200000000000003</v>
      </c>
      <c r="D30" s="157">
        <v>35.700000000000003</v>
      </c>
      <c r="E30" s="157">
        <v>37.6</v>
      </c>
      <c r="F30" s="157">
        <v>39.700000000000003</v>
      </c>
      <c r="G30" s="157">
        <v>41.3</v>
      </c>
    </row>
    <row r="31" spans="1:7">
      <c r="A31" s="663" t="s">
        <v>485</v>
      </c>
      <c r="B31" s="663"/>
      <c r="C31" s="663"/>
      <c r="D31" s="663"/>
      <c r="E31" s="663"/>
      <c r="F31" s="663"/>
      <c r="G31" s="663"/>
    </row>
    <row r="32" spans="1:7">
      <c r="A32" s="158" t="s">
        <v>511</v>
      </c>
      <c r="B32" s="157">
        <v>32</v>
      </c>
      <c r="C32" s="157">
        <v>17.600000000000001</v>
      </c>
      <c r="D32" s="157">
        <v>15.4</v>
      </c>
      <c r="E32" s="157">
        <v>14.9</v>
      </c>
      <c r="F32" s="157">
        <v>11.6</v>
      </c>
      <c r="G32" s="157">
        <v>11.7</v>
      </c>
    </row>
    <row r="33" spans="1:7">
      <c r="A33" s="158" t="s">
        <v>361</v>
      </c>
      <c r="B33" s="157">
        <v>55.4</v>
      </c>
      <c r="C33" s="157">
        <v>50.8</v>
      </c>
      <c r="D33" s="157">
        <v>44.3</v>
      </c>
      <c r="E33" s="157">
        <v>43.2</v>
      </c>
      <c r="F33" s="157">
        <v>43.4</v>
      </c>
      <c r="G33" s="157">
        <v>41.1</v>
      </c>
    </row>
    <row r="34" spans="1:7">
      <c r="A34" s="158" t="s">
        <v>360</v>
      </c>
      <c r="B34" s="157">
        <v>55.5</v>
      </c>
      <c r="C34" s="157">
        <v>56.7</v>
      </c>
      <c r="D34" s="157">
        <v>58.3</v>
      </c>
      <c r="E34" s="157">
        <v>56.3</v>
      </c>
      <c r="F34" s="157">
        <v>52.3</v>
      </c>
      <c r="G34" s="157">
        <v>51.2</v>
      </c>
    </row>
    <row r="35" spans="1:7">
      <c r="A35" s="158" t="s">
        <v>359</v>
      </c>
      <c r="B35" s="157">
        <v>43.6</v>
      </c>
      <c r="C35" s="157">
        <v>47.4</v>
      </c>
      <c r="D35" s="157">
        <v>49.5</v>
      </c>
      <c r="E35" s="157">
        <v>51.6</v>
      </c>
      <c r="F35" s="157">
        <v>52.2</v>
      </c>
      <c r="G35" s="157">
        <v>53.8</v>
      </c>
    </row>
    <row r="36" spans="1:7">
      <c r="A36" s="158" t="s">
        <v>358</v>
      </c>
      <c r="B36" s="157">
        <v>25.9</v>
      </c>
      <c r="C36" s="157">
        <v>30.6</v>
      </c>
      <c r="D36" s="157">
        <v>34.6</v>
      </c>
      <c r="E36" s="157">
        <v>40.6</v>
      </c>
      <c r="F36" s="157">
        <v>44</v>
      </c>
      <c r="G36" s="157">
        <v>47.4</v>
      </c>
    </row>
    <row r="37" spans="1:7">
      <c r="A37" s="158" t="s">
        <v>480</v>
      </c>
      <c r="B37" s="157">
        <v>10.5</v>
      </c>
      <c r="C37" s="157">
        <v>13.8</v>
      </c>
      <c r="D37" s="157">
        <v>17.600000000000001</v>
      </c>
      <c r="E37" s="157">
        <v>22.3</v>
      </c>
      <c r="F37" s="157">
        <v>32.200000000000003</v>
      </c>
      <c r="G37" s="157" t="s">
        <v>617</v>
      </c>
    </row>
    <row r="38" spans="1:7">
      <c r="A38" s="158" t="s">
        <v>611</v>
      </c>
      <c r="B38" s="157">
        <v>7.4</v>
      </c>
      <c r="C38" s="157">
        <v>7.9</v>
      </c>
      <c r="D38" s="157">
        <v>8.9</v>
      </c>
      <c r="E38" s="157">
        <v>9.1</v>
      </c>
      <c r="F38" s="157">
        <v>14.6</v>
      </c>
      <c r="G38" s="157" t="s">
        <v>616</v>
      </c>
    </row>
    <row r="39" spans="1:7">
      <c r="A39" s="158" t="s">
        <v>477</v>
      </c>
      <c r="B39" s="157">
        <v>34.200000000000003</v>
      </c>
      <c r="C39" s="157">
        <v>33.5</v>
      </c>
      <c r="D39" s="157">
        <v>33.9</v>
      </c>
      <c r="E39" s="157">
        <v>35.6</v>
      </c>
      <c r="F39" s="157">
        <v>37.299999999999997</v>
      </c>
      <c r="G39" s="157">
        <v>38.9</v>
      </c>
    </row>
    <row r="40" spans="1:7">
      <c r="A40" s="663" t="s">
        <v>27</v>
      </c>
      <c r="B40" s="663"/>
      <c r="C40" s="663"/>
      <c r="D40" s="663"/>
      <c r="E40" s="663"/>
      <c r="F40" s="663"/>
      <c r="G40" s="663"/>
    </row>
    <row r="41" spans="1:7">
      <c r="A41" s="158" t="s">
        <v>476</v>
      </c>
      <c r="B41" s="157">
        <v>37.700000000000003</v>
      </c>
      <c r="C41" s="157">
        <v>29.3</v>
      </c>
      <c r="D41" s="157">
        <v>23.8</v>
      </c>
      <c r="E41" s="157">
        <v>25.1</v>
      </c>
      <c r="F41" s="157">
        <v>22.9</v>
      </c>
      <c r="G41" s="157">
        <v>22.2</v>
      </c>
    </row>
    <row r="42" spans="1:7">
      <c r="A42" s="158" t="s">
        <v>474</v>
      </c>
      <c r="B42" s="157">
        <v>62.6</v>
      </c>
      <c r="C42" s="157">
        <v>58.1</v>
      </c>
      <c r="D42" s="157">
        <v>54</v>
      </c>
      <c r="E42" s="157">
        <v>51.3</v>
      </c>
      <c r="F42" s="157">
        <v>51.5</v>
      </c>
      <c r="G42" s="157">
        <v>48.8</v>
      </c>
    </row>
    <row r="43" spans="1:7">
      <c r="A43" s="158" t="s">
        <v>456</v>
      </c>
      <c r="B43" s="157">
        <v>53.4</v>
      </c>
      <c r="C43" s="157">
        <v>58</v>
      </c>
      <c r="D43" s="157">
        <v>57.9</v>
      </c>
      <c r="E43" s="157">
        <v>59.3</v>
      </c>
      <c r="F43" s="157">
        <v>57</v>
      </c>
      <c r="G43" s="157">
        <v>55.1</v>
      </c>
    </row>
    <row r="44" spans="1:7">
      <c r="A44" s="158" t="s">
        <v>455</v>
      </c>
      <c r="B44" s="157">
        <v>41.5</v>
      </c>
      <c r="C44" s="157">
        <v>45.6</v>
      </c>
      <c r="D44" s="157">
        <v>47.6</v>
      </c>
      <c r="E44" s="157">
        <v>51.9</v>
      </c>
      <c r="F44" s="157">
        <v>52</v>
      </c>
      <c r="G44" s="157" t="s">
        <v>615</v>
      </c>
    </row>
    <row r="45" spans="1:7">
      <c r="A45" s="158" t="s">
        <v>454</v>
      </c>
      <c r="B45" s="157">
        <v>22</v>
      </c>
      <c r="C45" s="157">
        <v>26.3</v>
      </c>
      <c r="D45" s="157">
        <v>32.5</v>
      </c>
      <c r="E45" s="157">
        <v>37.6</v>
      </c>
      <c r="F45" s="157">
        <v>45.3</v>
      </c>
      <c r="G45" s="157">
        <v>47.9</v>
      </c>
    </row>
    <row r="46" spans="1:7">
      <c r="A46" s="158" t="s">
        <v>614</v>
      </c>
      <c r="B46" s="157">
        <v>8.4</v>
      </c>
      <c r="C46" s="157">
        <v>10.4</v>
      </c>
      <c r="D46" s="157">
        <v>12.6</v>
      </c>
      <c r="E46" s="157">
        <v>14</v>
      </c>
      <c r="F46" s="157">
        <v>21.1</v>
      </c>
      <c r="G46" s="157" t="s">
        <v>549</v>
      </c>
    </row>
    <row r="47" spans="1:7">
      <c r="A47" s="158" t="s">
        <v>449</v>
      </c>
      <c r="B47" s="157">
        <v>37.700000000000003</v>
      </c>
      <c r="C47" s="157">
        <v>38.1</v>
      </c>
      <c r="D47" s="157">
        <v>38.1</v>
      </c>
      <c r="E47" s="157">
        <v>39.799999999999997</v>
      </c>
      <c r="F47" s="157">
        <v>41.8</v>
      </c>
      <c r="G47" s="157">
        <v>42.6</v>
      </c>
    </row>
    <row r="48" spans="1:7">
      <c r="A48" s="158" t="s">
        <v>486</v>
      </c>
      <c r="B48" s="157">
        <v>38.200000000000003</v>
      </c>
      <c r="C48" s="157">
        <v>39.200000000000003</v>
      </c>
      <c r="D48" s="157">
        <v>39.5</v>
      </c>
      <c r="E48" s="157">
        <v>41.3</v>
      </c>
      <c r="F48" s="157">
        <v>43.4</v>
      </c>
      <c r="G48" s="157">
        <v>44.3</v>
      </c>
    </row>
    <row r="49" spans="1:7">
      <c r="A49" s="663" t="s">
        <v>485</v>
      </c>
      <c r="B49" s="663"/>
      <c r="C49" s="663"/>
      <c r="D49" s="663"/>
      <c r="E49" s="663"/>
      <c r="F49" s="663"/>
      <c r="G49" s="663"/>
    </row>
    <row r="50" spans="1:7">
      <c r="A50" s="158" t="s">
        <v>511</v>
      </c>
      <c r="B50" s="157">
        <v>31</v>
      </c>
      <c r="C50" s="157">
        <v>16.7</v>
      </c>
      <c r="D50" s="157">
        <v>12.5</v>
      </c>
      <c r="E50" s="157">
        <v>13.6</v>
      </c>
      <c r="F50" s="157">
        <v>14.4</v>
      </c>
      <c r="G50" s="157">
        <v>12.9</v>
      </c>
    </row>
    <row r="51" spans="1:7">
      <c r="A51" s="158" t="s">
        <v>361</v>
      </c>
      <c r="B51" s="157">
        <v>57.5</v>
      </c>
      <c r="C51" s="157">
        <v>51.7</v>
      </c>
      <c r="D51" s="157">
        <v>45.6</v>
      </c>
      <c r="E51" s="157">
        <v>44</v>
      </c>
      <c r="F51" s="157">
        <v>45.3</v>
      </c>
      <c r="G51" s="157">
        <v>42.2</v>
      </c>
    </row>
    <row r="52" spans="1:7">
      <c r="A52" s="158" t="s">
        <v>360</v>
      </c>
      <c r="B52" s="157">
        <v>58.6</v>
      </c>
      <c r="C52" s="157">
        <v>60.4</v>
      </c>
      <c r="D52" s="157">
        <v>60.3</v>
      </c>
      <c r="E52" s="157">
        <v>58.2</v>
      </c>
      <c r="F52" s="157">
        <v>55.3</v>
      </c>
      <c r="G52" s="157">
        <v>53.6</v>
      </c>
    </row>
    <row r="53" spans="1:7">
      <c r="A53" s="158" t="s">
        <v>359</v>
      </c>
      <c r="B53" s="157">
        <v>49.4</v>
      </c>
      <c r="C53" s="157">
        <v>52</v>
      </c>
      <c r="D53" s="157">
        <v>53</v>
      </c>
      <c r="E53" s="157">
        <v>56.4</v>
      </c>
      <c r="F53" s="157">
        <v>55.7</v>
      </c>
      <c r="G53" s="157">
        <v>56.2</v>
      </c>
    </row>
    <row r="54" spans="1:7">
      <c r="A54" s="158" t="s">
        <v>358</v>
      </c>
      <c r="B54" s="157">
        <v>31.3</v>
      </c>
      <c r="C54" s="157">
        <v>37.5</v>
      </c>
      <c r="D54" s="157">
        <v>42.1</v>
      </c>
      <c r="E54" s="157">
        <v>45</v>
      </c>
      <c r="F54" s="157">
        <v>47.6</v>
      </c>
      <c r="G54" s="157" t="s">
        <v>613</v>
      </c>
    </row>
    <row r="55" spans="1:7">
      <c r="A55" s="158" t="s">
        <v>480</v>
      </c>
      <c r="B55" s="157">
        <v>13.4</v>
      </c>
      <c r="C55" s="157">
        <v>17.600000000000001</v>
      </c>
      <c r="D55" s="157">
        <v>22.2</v>
      </c>
      <c r="E55" s="157">
        <v>28.7</v>
      </c>
      <c r="F55" s="157">
        <v>38.299999999999997</v>
      </c>
      <c r="G55" s="157" t="s">
        <v>612</v>
      </c>
    </row>
    <row r="56" spans="1:7">
      <c r="A56" s="158" t="s">
        <v>611</v>
      </c>
      <c r="B56" s="157">
        <v>7.8</v>
      </c>
      <c r="C56" s="157">
        <v>8.9</v>
      </c>
      <c r="D56" s="157">
        <v>9.9</v>
      </c>
      <c r="E56" s="157">
        <v>10.7</v>
      </c>
      <c r="F56" s="157">
        <v>17.399999999999999</v>
      </c>
      <c r="G56" s="157" t="s">
        <v>610</v>
      </c>
    </row>
    <row r="57" spans="1:7">
      <c r="A57" s="158" t="s">
        <v>477</v>
      </c>
      <c r="B57" s="157">
        <v>37.700000000000003</v>
      </c>
      <c r="C57" s="157">
        <v>37</v>
      </c>
      <c r="D57" s="157">
        <v>37</v>
      </c>
      <c r="E57" s="157">
        <v>38.700000000000003</v>
      </c>
      <c r="F57" s="157">
        <v>40.799999999999997</v>
      </c>
      <c r="G57" s="157">
        <v>41.6</v>
      </c>
    </row>
    <row r="58" spans="1:7" ht="0.75" customHeight="1">
      <c r="A58" s="378"/>
      <c r="B58" s="378"/>
      <c r="C58" s="378"/>
      <c r="D58" s="378"/>
      <c r="E58" s="378"/>
      <c r="F58" s="378"/>
      <c r="G58" s="378"/>
    </row>
    <row r="59" spans="1:7">
      <c r="A59" s="660" t="s">
        <v>44</v>
      </c>
      <c r="B59" s="660"/>
      <c r="C59" s="660"/>
      <c r="D59" s="660"/>
      <c r="E59" s="660"/>
      <c r="F59" s="660"/>
      <c r="G59" s="660"/>
    </row>
    <row r="60" spans="1:7">
      <c r="A60" s="664" t="s">
        <v>609</v>
      </c>
      <c r="B60" s="664"/>
      <c r="C60" s="664"/>
      <c r="D60" s="664"/>
      <c r="E60" s="664"/>
      <c r="F60" s="664"/>
      <c r="G60" s="664"/>
    </row>
    <row r="61" spans="1:7">
      <c r="A61" s="665" t="s">
        <v>30</v>
      </c>
      <c r="B61" s="665"/>
      <c r="C61" s="665"/>
      <c r="D61" s="665"/>
      <c r="E61" s="665"/>
      <c r="F61" s="665"/>
      <c r="G61" s="665"/>
    </row>
  </sheetData>
  <mergeCells count="10">
    <mergeCell ref="A1:G2"/>
    <mergeCell ref="A49:G49"/>
    <mergeCell ref="A59:G59"/>
    <mergeCell ref="A60:G60"/>
    <mergeCell ref="A61:G61"/>
    <mergeCell ref="A4:G4"/>
    <mergeCell ref="A13:G13"/>
    <mergeCell ref="A22:G22"/>
    <mergeCell ref="A31:G31"/>
    <mergeCell ref="A40:G4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sqref="A1:G2"/>
    </sheetView>
  </sheetViews>
  <sheetFormatPr defaultRowHeight="15"/>
  <cols>
    <col min="1" max="16384" width="9.140625" style="1"/>
  </cols>
  <sheetData>
    <row r="1" spans="1:7" ht="15.75" customHeight="1">
      <c r="A1" s="661" t="s">
        <v>1622</v>
      </c>
      <c r="B1" s="661"/>
      <c r="C1" s="661"/>
      <c r="D1" s="661"/>
      <c r="E1" s="661"/>
      <c r="F1" s="661"/>
      <c r="G1" s="661"/>
    </row>
    <row r="2" spans="1:7">
      <c r="A2" s="666"/>
      <c r="B2" s="666"/>
      <c r="C2" s="666"/>
      <c r="D2" s="666"/>
      <c r="E2" s="666"/>
      <c r="F2" s="666"/>
      <c r="G2" s="666"/>
    </row>
    <row r="3" spans="1:7">
      <c r="A3" s="161" t="s">
        <v>466</v>
      </c>
      <c r="B3" s="160">
        <v>2001</v>
      </c>
      <c r="C3" s="160">
        <v>2004</v>
      </c>
      <c r="D3" s="160">
        <v>2007</v>
      </c>
      <c r="E3" s="160">
        <v>2010</v>
      </c>
      <c r="F3" s="160">
        <v>2013</v>
      </c>
      <c r="G3" s="160">
        <v>2016</v>
      </c>
    </row>
    <row r="4" spans="1:7">
      <c r="A4" s="663" t="s">
        <v>29</v>
      </c>
      <c r="B4" s="663"/>
      <c r="C4" s="663"/>
      <c r="D4" s="663"/>
      <c r="E4" s="663"/>
      <c r="F4" s="663"/>
      <c r="G4" s="663"/>
    </row>
    <row r="5" spans="1:7">
      <c r="A5" s="158" t="s">
        <v>476</v>
      </c>
      <c r="B5" s="157">
        <v>28.8</v>
      </c>
      <c r="C5" s="157">
        <v>20.9</v>
      </c>
      <c r="D5" s="157">
        <v>15.6</v>
      </c>
      <c r="E5" s="157">
        <v>18.100000000000001</v>
      </c>
      <c r="F5" s="157">
        <v>20.6</v>
      </c>
      <c r="G5" s="157">
        <v>17.100000000000001</v>
      </c>
    </row>
    <row r="6" spans="1:7">
      <c r="A6" s="158" t="s">
        <v>474</v>
      </c>
      <c r="B6" s="157">
        <v>39.6</v>
      </c>
      <c r="C6" s="157">
        <v>37.5</v>
      </c>
      <c r="D6" s="157">
        <v>32.4</v>
      </c>
      <c r="E6" s="157">
        <v>30.5</v>
      </c>
      <c r="F6" s="157">
        <v>31.7</v>
      </c>
      <c r="G6" s="157">
        <v>31.7</v>
      </c>
    </row>
    <row r="7" spans="1:7">
      <c r="A7" s="158" t="s">
        <v>456</v>
      </c>
      <c r="B7" s="157">
        <v>24.5</v>
      </c>
      <c r="C7" s="157">
        <v>25.5</v>
      </c>
      <c r="D7" s="157">
        <v>20.3</v>
      </c>
      <c r="E7" s="157">
        <v>22.6</v>
      </c>
      <c r="F7" s="157">
        <v>23.1</v>
      </c>
      <c r="G7" s="157">
        <v>20.2</v>
      </c>
    </row>
    <row r="8" spans="1:7">
      <c r="A8" s="158" t="s">
        <v>455</v>
      </c>
      <c r="B8" s="157">
        <v>14.1</v>
      </c>
      <c r="C8" s="157">
        <v>15</v>
      </c>
      <c r="D8" s="157">
        <v>14.9</v>
      </c>
      <c r="E8" s="157">
        <v>16.600000000000001</v>
      </c>
      <c r="F8" s="157">
        <v>15.4</v>
      </c>
      <c r="G8" s="157" t="s">
        <v>630</v>
      </c>
    </row>
    <row r="9" spans="1:7">
      <c r="A9" s="158" t="s">
        <v>454</v>
      </c>
      <c r="B9" s="157">
        <v>8.1</v>
      </c>
      <c r="C9" s="157">
        <v>7.6</v>
      </c>
      <c r="D9" s="157">
        <v>8.6999999999999993</v>
      </c>
      <c r="E9" s="157">
        <v>10.5</v>
      </c>
      <c r="F9" s="157">
        <v>13.1</v>
      </c>
      <c r="G9" s="157">
        <v>15</v>
      </c>
    </row>
    <row r="10" spans="1:7">
      <c r="A10" s="158" t="s">
        <v>614</v>
      </c>
      <c r="B10" s="157">
        <v>4</v>
      </c>
      <c r="C10" s="157">
        <v>4.0999999999999996</v>
      </c>
      <c r="D10" s="157">
        <v>4.5999999999999996</v>
      </c>
      <c r="E10" s="157">
        <v>5.5</v>
      </c>
      <c r="F10" s="157">
        <v>7.5</v>
      </c>
      <c r="G10" s="157">
        <v>7.9</v>
      </c>
    </row>
    <row r="11" spans="1:7">
      <c r="A11" s="158" t="s">
        <v>449</v>
      </c>
      <c r="B11" s="157">
        <v>19.5</v>
      </c>
      <c r="C11" s="157">
        <v>18.2</v>
      </c>
      <c r="D11" s="157">
        <v>15.8</v>
      </c>
      <c r="E11" s="157">
        <v>17</v>
      </c>
      <c r="F11" s="157">
        <v>18.100000000000001</v>
      </c>
      <c r="G11" s="157">
        <v>18.3</v>
      </c>
    </row>
    <row r="12" spans="1:7">
      <c r="A12" s="158" t="s">
        <v>486</v>
      </c>
      <c r="B12" s="157">
        <v>19.2</v>
      </c>
      <c r="C12" s="157">
        <v>18.399999999999999</v>
      </c>
      <c r="D12" s="157">
        <v>16.3</v>
      </c>
      <c r="E12" s="157">
        <v>17.3</v>
      </c>
      <c r="F12" s="157">
        <v>18.100000000000001</v>
      </c>
      <c r="G12" s="157">
        <v>18.600000000000001</v>
      </c>
    </row>
    <row r="13" spans="1:7">
      <c r="A13" s="663" t="s">
        <v>485</v>
      </c>
      <c r="B13" s="663"/>
      <c r="C13" s="663"/>
      <c r="D13" s="663"/>
      <c r="E13" s="663"/>
      <c r="F13" s="663"/>
      <c r="G13" s="663"/>
    </row>
    <row r="14" spans="1:7">
      <c r="A14" s="158" t="s">
        <v>511</v>
      </c>
      <c r="B14" s="157" t="s">
        <v>47</v>
      </c>
      <c r="C14" s="157">
        <v>11.1</v>
      </c>
      <c r="D14" s="157">
        <v>7.4</v>
      </c>
      <c r="E14" s="157">
        <v>9.1999999999999993</v>
      </c>
      <c r="F14" s="157">
        <v>13</v>
      </c>
      <c r="G14" s="157">
        <v>9.9</v>
      </c>
    </row>
    <row r="15" spans="1:7">
      <c r="A15" s="158" t="s">
        <v>361</v>
      </c>
      <c r="B15" s="157">
        <v>41.6</v>
      </c>
      <c r="C15" s="157">
        <v>36.1</v>
      </c>
      <c r="D15" s="157">
        <v>29.3</v>
      </c>
      <c r="E15" s="157">
        <v>28.9</v>
      </c>
      <c r="F15" s="157">
        <v>31.9</v>
      </c>
      <c r="G15" s="157">
        <v>29.6</v>
      </c>
    </row>
    <row r="16" spans="1:7">
      <c r="A16" s="158" t="s">
        <v>360</v>
      </c>
      <c r="B16" s="157">
        <v>31.4</v>
      </c>
      <c r="C16" s="157">
        <v>31.9</v>
      </c>
      <c r="D16" s="157">
        <v>29</v>
      </c>
      <c r="E16" s="157">
        <v>29</v>
      </c>
      <c r="F16" s="157">
        <v>27.7</v>
      </c>
      <c r="G16" s="157">
        <v>26.5</v>
      </c>
    </row>
    <row r="17" spans="1:7">
      <c r="A17" s="158" t="s">
        <v>359</v>
      </c>
      <c r="B17" s="157">
        <v>19.5</v>
      </c>
      <c r="C17" s="157">
        <v>19.7</v>
      </c>
      <c r="D17" s="157">
        <v>16.899999999999999</v>
      </c>
      <c r="E17" s="157">
        <v>19.2</v>
      </c>
      <c r="F17" s="157">
        <v>19.3</v>
      </c>
      <c r="G17" s="157">
        <v>20.8</v>
      </c>
    </row>
    <row r="18" spans="1:7">
      <c r="A18" s="158" t="s">
        <v>358</v>
      </c>
      <c r="B18" s="157">
        <v>10.3</v>
      </c>
      <c r="C18" s="157">
        <v>12.3</v>
      </c>
      <c r="D18" s="157">
        <v>13.4</v>
      </c>
      <c r="E18" s="157">
        <v>12.9</v>
      </c>
      <c r="F18" s="157">
        <v>13.3</v>
      </c>
      <c r="G18" s="157" t="s">
        <v>629</v>
      </c>
    </row>
    <row r="19" spans="1:7">
      <c r="A19" s="158" t="s">
        <v>480</v>
      </c>
      <c r="B19" s="157">
        <v>5.3</v>
      </c>
      <c r="C19" s="157">
        <v>5</v>
      </c>
      <c r="D19" s="157">
        <v>4.7</v>
      </c>
      <c r="E19" s="157">
        <v>7.5</v>
      </c>
      <c r="F19" s="157">
        <v>12</v>
      </c>
      <c r="G19" s="157">
        <v>11.6</v>
      </c>
    </row>
    <row r="20" spans="1:7">
      <c r="A20" s="158" t="s">
        <v>611</v>
      </c>
      <c r="B20" s="157">
        <v>3.9</v>
      </c>
      <c r="C20" s="157">
        <v>3.7</v>
      </c>
      <c r="D20" s="157">
        <v>4.5999999999999996</v>
      </c>
      <c r="E20" s="157">
        <v>5.5</v>
      </c>
      <c r="F20" s="157">
        <v>6.1</v>
      </c>
      <c r="G20" s="157">
        <v>6.8</v>
      </c>
    </row>
    <row r="21" spans="1:7">
      <c r="A21" s="158" t="s">
        <v>477</v>
      </c>
      <c r="B21" s="157">
        <v>19.5</v>
      </c>
      <c r="C21" s="157">
        <v>17.7</v>
      </c>
      <c r="D21" s="157">
        <v>15.4</v>
      </c>
      <c r="E21" s="157">
        <v>16.5</v>
      </c>
      <c r="F21" s="157">
        <v>17.7</v>
      </c>
      <c r="G21" s="157">
        <v>17.8</v>
      </c>
    </row>
    <row r="22" spans="1:7">
      <c r="A22" s="663" t="s">
        <v>28</v>
      </c>
      <c r="B22" s="663"/>
      <c r="C22" s="663"/>
      <c r="D22" s="663"/>
      <c r="E22" s="663"/>
      <c r="F22" s="663"/>
      <c r="G22" s="663"/>
    </row>
    <row r="23" spans="1:7">
      <c r="A23" s="158" t="s">
        <v>476</v>
      </c>
      <c r="B23" s="157">
        <v>26.5</v>
      </c>
      <c r="C23" s="157">
        <v>21.8</v>
      </c>
      <c r="D23" s="157">
        <v>17.7</v>
      </c>
      <c r="E23" s="157">
        <v>18.2</v>
      </c>
      <c r="F23" s="157">
        <v>14.5</v>
      </c>
      <c r="G23" s="157">
        <v>14.2</v>
      </c>
    </row>
    <row r="24" spans="1:7">
      <c r="A24" s="158" t="s">
        <v>474</v>
      </c>
      <c r="B24" s="157">
        <v>29.5</v>
      </c>
      <c r="C24" s="157">
        <v>25.6</v>
      </c>
      <c r="D24" s="157">
        <v>22.9</v>
      </c>
      <c r="E24" s="157">
        <v>24.3</v>
      </c>
      <c r="F24" s="157">
        <v>22.9</v>
      </c>
      <c r="G24" s="157">
        <v>24.7</v>
      </c>
    </row>
    <row r="25" spans="1:7">
      <c r="A25" s="158" t="s">
        <v>456</v>
      </c>
      <c r="B25" s="157">
        <v>15.2</v>
      </c>
      <c r="C25" s="157">
        <v>15.1</v>
      </c>
      <c r="D25" s="157">
        <v>13</v>
      </c>
      <c r="E25" s="157">
        <v>15</v>
      </c>
      <c r="F25" s="157">
        <v>12.1</v>
      </c>
      <c r="G25" s="157" t="s">
        <v>628</v>
      </c>
    </row>
    <row r="26" spans="1:7">
      <c r="A26" s="158" t="s">
        <v>455</v>
      </c>
      <c r="B26" s="157">
        <v>9.3000000000000007</v>
      </c>
      <c r="C26" s="157">
        <v>9.5</v>
      </c>
      <c r="D26" s="157">
        <v>8.5</v>
      </c>
      <c r="E26" s="157">
        <v>9</v>
      </c>
      <c r="F26" s="157">
        <v>11.8</v>
      </c>
      <c r="G26" s="157">
        <v>12.4</v>
      </c>
    </row>
    <row r="27" spans="1:7">
      <c r="A27" s="158" t="s">
        <v>454</v>
      </c>
      <c r="B27" s="157">
        <v>5.2</v>
      </c>
      <c r="C27" s="157">
        <v>4.8</v>
      </c>
      <c r="D27" s="157">
        <v>5.4</v>
      </c>
      <c r="E27" s="157">
        <v>7.1</v>
      </c>
      <c r="F27" s="157">
        <v>9.1</v>
      </c>
      <c r="G27" s="157">
        <v>8.5</v>
      </c>
    </row>
    <row r="28" spans="1:7">
      <c r="A28" s="158" t="s">
        <v>614</v>
      </c>
      <c r="B28" s="157">
        <v>3.8</v>
      </c>
      <c r="C28" s="157">
        <v>4</v>
      </c>
      <c r="D28" s="157">
        <v>4</v>
      </c>
      <c r="E28" s="157">
        <v>4.9000000000000004</v>
      </c>
      <c r="F28" s="157">
        <v>5.4</v>
      </c>
      <c r="G28" s="157">
        <v>5.9</v>
      </c>
    </row>
    <row r="29" spans="1:7">
      <c r="A29" s="158" t="s">
        <v>449</v>
      </c>
      <c r="B29" s="157">
        <v>14</v>
      </c>
      <c r="C29" s="157">
        <v>12.5</v>
      </c>
      <c r="D29" s="157">
        <v>11</v>
      </c>
      <c r="E29" s="157">
        <v>12.3</v>
      </c>
      <c r="F29" s="157">
        <v>12</v>
      </c>
      <c r="G29" s="157">
        <v>13</v>
      </c>
    </row>
    <row r="30" spans="1:7">
      <c r="A30" s="158" t="s">
        <v>486</v>
      </c>
      <c r="B30" s="157">
        <v>13.3</v>
      </c>
      <c r="C30" s="157">
        <v>12.1</v>
      </c>
      <c r="D30" s="157">
        <v>10.7</v>
      </c>
      <c r="E30" s="157">
        <v>12.1</v>
      </c>
      <c r="F30" s="157">
        <v>12.1</v>
      </c>
      <c r="G30" s="157" t="s">
        <v>627</v>
      </c>
    </row>
    <row r="31" spans="1:7">
      <c r="A31" s="663" t="s">
        <v>485</v>
      </c>
      <c r="B31" s="663"/>
      <c r="C31" s="663"/>
      <c r="D31" s="663"/>
      <c r="E31" s="663"/>
      <c r="F31" s="663"/>
      <c r="G31" s="663"/>
    </row>
    <row r="32" spans="1:7">
      <c r="A32" s="158" t="s">
        <v>511</v>
      </c>
      <c r="B32" s="157" t="s">
        <v>47</v>
      </c>
      <c r="C32" s="157">
        <v>12.8</v>
      </c>
      <c r="D32" s="157">
        <v>11.7</v>
      </c>
      <c r="E32" s="157">
        <v>11.5</v>
      </c>
      <c r="F32" s="157">
        <v>8.4</v>
      </c>
      <c r="G32" s="157">
        <v>7.5</v>
      </c>
    </row>
    <row r="33" spans="1:7">
      <c r="A33" s="158" t="s">
        <v>361</v>
      </c>
      <c r="B33" s="157">
        <v>32.5</v>
      </c>
      <c r="C33" s="157">
        <v>29</v>
      </c>
      <c r="D33" s="157">
        <v>23.5</v>
      </c>
      <c r="E33" s="157">
        <v>25.8</v>
      </c>
      <c r="F33" s="157">
        <v>25.1</v>
      </c>
      <c r="G33" s="157">
        <v>26.3</v>
      </c>
    </row>
    <row r="34" spans="1:7">
      <c r="A34" s="158" t="s">
        <v>360</v>
      </c>
      <c r="B34" s="157">
        <v>21</v>
      </c>
      <c r="C34" s="157">
        <v>19.600000000000001</v>
      </c>
      <c r="D34" s="157">
        <v>19</v>
      </c>
      <c r="E34" s="157">
        <v>19.899999999999999</v>
      </c>
      <c r="F34" s="157">
        <v>16.5</v>
      </c>
      <c r="G34" s="157" t="s">
        <v>626</v>
      </c>
    </row>
    <row r="35" spans="1:7">
      <c r="A35" s="158" t="s">
        <v>359</v>
      </c>
      <c r="B35" s="157">
        <v>12.2</v>
      </c>
      <c r="C35" s="157">
        <v>11.9</v>
      </c>
      <c r="D35" s="157">
        <v>9.1999999999999993</v>
      </c>
      <c r="E35" s="157">
        <v>10.9</v>
      </c>
      <c r="F35" s="157">
        <v>11.9</v>
      </c>
      <c r="G35" s="157" t="s">
        <v>625</v>
      </c>
    </row>
    <row r="36" spans="1:7">
      <c r="A36" s="158" t="s">
        <v>358</v>
      </c>
      <c r="B36" s="157">
        <v>7.4</v>
      </c>
      <c r="C36" s="157">
        <v>6.4</v>
      </c>
      <c r="D36" s="157">
        <v>7.4</v>
      </c>
      <c r="E36" s="157">
        <v>8.5</v>
      </c>
      <c r="F36" s="157">
        <v>10.3</v>
      </c>
      <c r="G36" s="157">
        <v>10.3</v>
      </c>
    </row>
    <row r="37" spans="1:7">
      <c r="A37" s="158" t="s">
        <v>480</v>
      </c>
      <c r="B37" s="157">
        <v>3.9</v>
      </c>
      <c r="C37" s="157">
        <v>4</v>
      </c>
      <c r="D37" s="157">
        <v>4</v>
      </c>
      <c r="E37" s="157">
        <v>5.7</v>
      </c>
      <c r="F37" s="157">
        <v>7.4</v>
      </c>
      <c r="G37" s="157">
        <v>7.3</v>
      </c>
    </row>
    <row r="38" spans="1:7">
      <c r="A38" s="158" t="s">
        <v>611</v>
      </c>
      <c r="B38" s="157">
        <v>3.9</v>
      </c>
      <c r="C38" s="157">
        <v>4.2</v>
      </c>
      <c r="D38" s="157">
        <v>4.2</v>
      </c>
      <c r="E38" s="157">
        <v>4.9000000000000004</v>
      </c>
      <c r="F38" s="157">
        <v>5.0999999999999996</v>
      </c>
      <c r="G38" s="157">
        <v>5.8</v>
      </c>
    </row>
    <row r="39" spans="1:7">
      <c r="A39" s="158" t="s">
        <v>477</v>
      </c>
      <c r="B39" s="157">
        <v>14</v>
      </c>
      <c r="C39" s="157">
        <v>12.2</v>
      </c>
      <c r="D39" s="157">
        <v>10.8</v>
      </c>
      <c r="E39" s="157">
        <v>12.1</v>
      </c>
      <c r="F39" s="157">
        <v>11.8</v>
      </c>
      <c r="G39" s="157">
        <v>12.8</v>
      </c>
    </row>
    <row r="40" spans="1:7">
      <c r="A40" s="663" t="s">
        <v>27</v>
      </c>
      <c r="B40" s="663"/>
      <c r="C40" s="663"/>
      <c r="D40" s="663"/>
      <c r="E40" s="663"/>
      <c r="F40" s="663"/>
      <c r="G40" s="663"/>
    </row>
    <row r="41" spans="1:7">
      <c r="A41" s="158" t="s">
        <v>476</v>
      </c>
      <c r="B41" s="157">
        <v>27.7</v>
      </c>
      <c r="C41" s="157">
        <v>21.3</v>
      </c>
      <c r="D41" s="157">
        <v>16.600000000000001</v>
      </c>
      <c r="E41" s="157">
        <v>18.2</v>
      </c>
      <c r="F41" s="157">
        <v>17.600000000000001</v>
      </c>
      <c r="G41" s="157">
        <v>15.9</v>
      </c>
    </row>
    <row r="42" spans="1:7">
      <c r="A42" s="158" t="s">
        <v>474</v>
      </c>
      <c r="B42" s="157">
        <v>34.6</v>
      </c>
      <c r="C42" s="157">
        <v>31.5</v>
      </c>
      <c r="D42" s="157">
        <v>27.7</v>
      </c>
      <c r="E42" s="157">
        <v>27.5</v>
      </c>
      <c r="F42" s="157">
        <v>27.3</v>
      </c>
      <c r="G42" s="157">
        <v>28.2</v>
      </c>
    </row>
    <row r="43" spans="1:7">
      <c r="A43" s="158" t="s">
        <v>456</v>
      </c>
      <c r="B43" s="157">
        <v>19.8</v>
      </c>
      <c r="C43" s="157">
        <v>20.2</v>
      </c>
      <c r="D43" s="157">
        <v>16.7</v>
      </c>
      <c r="E43" s="157">
        <v>18.8</v>
      </c>
      <c r="F43" s="157">
        <v>17.600000000000001</v>
      </c>
      <c r="G43" s="157">
        <v>18.100000000000001</v>
      </c>
    </row>
    <row r="44" spans="1:7">
      <c r="A44" s="158" t="s">
        <v>455</v>
      </c>
      <c r="B44" s="157">
        <v>11.8</v>
      </c>
      <c r="C44" s="157">
        <v>12.2</v>
      </c>
      <c r="D44" s="157">
        <v>11.6</v>
      </c>
      <c r="E44" s="157">
        <v>12.8</v>
      </c>
      <c r="F44" s="157">
        <v>13.6</v>
      </c>
      <c r="G44" s="157" t="s">
        <v>624</v>
      </c>
    </row>
    <row r="45" spans="1:7" s="364" customFormat="1">
      <c r="A45" s="158" t="s">
        <v>454</v>
      </c>
      <c r="B45" s="157">
        <v>6.7</v>
      </c>
      <c r="C45" s="157">
        <v>6.2</v>
      </c>
      <c r="D45" s="157">
        <v>7</v>
      </c>
      <c r="E45" s="157">
        <v>8.8000000000000007</v>
      </c>
      <c r="F45" s="157">
        <v>11.1</v>
      </c>
      <c r="G45" s="157">
        <v>11.7</v>
      </c>
    </row>
    <row r="46" spans="1:7" s="364" customFormat="1">
      <c r="A46" s="158" t="s">
        <v>614</v>
      </c>
      <c r="B46" s="157">
        <v>3.9</v>
      </c>
      <c r="C46" s="157">
        <v>4</v>
      </c>
      <c r="D46" s="157">
        <v>4.3</v>
      </c>
      <c r="E46" s="157">
        <v>5.2</v>
      </c>
      <c r="F46" s="157">
        <v>6.4</v>
      </c>
      <c r="G46" s="157">
        <v>6.9</v>
      </c>
    </row>
    <row r="47" spans="1:7">
      <c r="A47" s="158" t="s">
        <v>449</v>
      </c>
      <c r="B47" s="157">
        <v>16.7</v>
      </c>
      <c r="C47" s="157">
        <v>15.3</v>
      </c>
      <c r="D47" s="157">
        <v>13.4</v>
      </c>
      <c r="E47" s="157">
        <v>14.7</v>
      </c>
      <c r="F47" s="157">
        <v>15</v>
      </c>
      <c r="G47" s="157">
        <v>15.6</v>
      </c>
    </row>
    <row r="48" spans="1:7">
      <c r="A48" s="158" t="s">
        <v>486</v>
      </c>
      <c r="B48" s="157">
        <v>16.2</v>
      </c>
      <c r="C48" s="157">
        <v>15.2</v>
      </c>
      <c r="D48" s="157">
        <v>13.4</v>
      </c>
      <c r="E48" s="157">
        <v>14.7</v>
      </c>
      <c r="F48" s="157">
        <v>15.1</v>
      </c>
      <c r="G48" s="157">
        <v>15.9</v>
      </c>
    </row>
    <row r="49" spans="1:7">
      <c r="A49" s="663" t="s">
        <v>485</v>
      </c>
      <c r="B49" s="663"/>
      <c r="C49" s="663"/>
      <c r="D49" s="663"/>
      <c r="E49" s="663"/>
      <c r="F49" s="663"/>
      <c r="G49" s="663"/>
    </row>
    <row r="50" spans="1:7">
      <c r="A50" s="158" t="s">
        <v>511</v>
      </c>
      <c r="B50" s="157" t="s">
        <v>47</v>
      </c>
      <c r="C50" s="157">
        <v>12</v>
      </c>
      <c r="D50" s="157">
        <v>9.5</v>
      </c>
      <c r="E50" s="157">
        <v>10.4</v>
      </c>
      <c r="F50" s="157">
        <v>10.8</v>
      </c>
      <c r="G50" s="157">
        <v>8.8000000000000007</v>
      </c>
    </row>
    <row r="51" spans="1:7">
      <c r="A51" s="158" t="s">
        <v>361</v>
      </c>
      <c r="B51" s="157">
        <v>37.1</v>
      </c>
      <c r="C51" s="157">
        <v>32.6</v>
      </c>
      <c r="D51" s="157">
        <v>26.5</v>
      </c>
      <c r="E51" s="157">
        <v>27.4</v>
      </c>
      <c r="F51" s="157">
        <v>28.6</v>
      </c>
      <c r="G51" s="157">
        <v>28.2</v>
      </c>
    </row>
    <row r="52" spans="1:7">
      <c r="A52" s="158" t="s">
        <v>360</v>
      </c>
      <c r="B52" s="157">
        <v>26.2</v>
      </c>
      <c r="C52" s="157">
        <v>25.6</v>
      </c>
      <c r="D52" s="157">
        <v>23.9</v>
      </c>
      <c r="E52" s="157">
        <v>24.4</v>
      </c>
      <c r="F52" s="157">
        <v>22.1</v>
      </c>
      <c r="G52" s="157">
        <v>22.8</v>
      </c>
    </row>
    <row r="53" spans="1:7">
      <c r="A53" s="158" t="s">
        <v>359</v>
      </c>
      <c r="B53" s="157">
        <v>15.8</v>
      </c>
      <c r="C53" s="157">
        <v>15.8</v>
      </c>
      <c r="D53" s="157">
        <v>13</v>
      </c>
      <c r="E53" s="157">
        <v>15</v>
      </c>
      <c r="F53" s="157">
        <v>15.5</v>
      </c>
      <c r="G53" s="157" t="s">
        <v>539</v>
      </c>
    </row>
    <row r="54" spans="1:7">
      <c r="A54" s="158" t="s">
        <v>358</v>
      </c>
      <c r="B54" s="157">
        <v>8.8000000000000007</v>
      </c>
      <c r="C54" s="157">
        <v>9.3000000000000007</v>
      </c>
      <c r="D54" s="157">
        <v>10.4</v>
      </c>
      <c r="E54" s="157">
        <v>10.7</v>
      </c>
      <c r="F54" s="157">
        <v>11.8</v>
      </c>
      <c r="G54" s="157" t="s">
        <v>623</v>
      </c>
    </row>
    <row r="55" spans="1:7">
      <c r="A55" s="158" t="s">
        <v>480</v>
      </c>
      <c r="B55" s="157">
        <v>4.5999999999999996</v>
      </c>
      <c r="C55" s="157">
        <v>4.5</v>
      </c>
      <c r="D55" s="157">
        <v>4.3</v>
      </c>
      <c r="E55" s="157">
        <v>6.6</v>
      </c>
      <c r="F55" s="157">
        <v>9.6999999999999993</v>
      </c>
      <c r="G55" s="157">
        <v>9.5</v>
      </c>
    </row>
    <row r="56" spans="1:7">
      <c r="A56" s="158" t="s">
        <v>611</v>
      </c>
      <c r="B56" s="157">
        <v>3.9</v>
      </c>
      <c r="C56" s="157">
        <v>4</v>
      </c>
      <c r="D56" s="157">
        <v>4.4000000000000004</v>
      </c>
      <c r="E56" s="157">
        <v>5.2</v>
      </c>
      <c r="F56" s="157">
        <v>5.6</v>
      </c>
      <c r="G56" s="157">
        <v>6.3</v>
      </c>
    </row>
    <row r="57" spans="1:7">
      <c r="A57" s="158" t="s">
        <v>477</v>
      </c>
      <c r="B57" s="157">
        <v>16.7</v>
      </c>
      <c r="C57" s="157">
        <v>14.9</v>
      </c>
      <c r="D57" s="157">
        <v>13</v>
      </c>
      <c r="E57" s="157">
        <v>14.3</v>
      </c>
      <c r="F57" s="157">
        <v>14.7</v>
      </c>
      <c r="G57" s="157">
        <v>15.3</v>
      </c>
    </row>
    <row r="58" spans="1:7" ht="1.5" customHeight="1">
      <c r="A58" s="156"/>
      <c r="B58" s="156"/>
      <c r="C58" s="156"/>
      <c r="D58" s="156"/>
      <c r="E58" s="156"/>
      <c r="F58" s="156"/>
      <c r="G58" s="156"/>
    </row>
    <row r="59" spans="1:7">
      <c r="A59" s="660" t="s">
        <v>44</v>
      </c>
      <c r="B59" s="660"/>
      <c r="C59" s="660"/>
      <c r="D59" s="660"/>
      <c r="E59" s="660"/>
      <c r="F59" s="660"/>
      <c r="G59" s="660"/>
    </row>
    <row r="60" spans="1:7">
      <c r="A60" s="664" t="s">
        <v>622</v>
      </c>
      <c r="B60" s="664"/>
      <c r="C60" s="664"/>
      <c r="D60" s="664"/>
      <c r="E60" s="664"/>
      <c r="F60" s="664"/>
      <c r="G60" s="664"/>
    </row>
    <row r="61" spans="1:7">
      <c r="A61" s="665" t="s">
        <v>30</v>
      </c>
      <c r="B61" s="665"/>
      <c r="C61" s="665"/>
      <c r="D61" s="665"/>
      <c r="E61" s="665"/>
      <c r="F61" s="665"/>
      <c r="G61" s="665"/>
    </row>
    <row r="62" spans="1:7">
      <c r="A62" s="156"/>
      <c r="B62" s="156"/>
      <c r="C62" s="156"/>
      <c r="D62" s="156"/>
      <c r="E62" s="156"/>
      <c r="F62" s="156"/>
      <c r="G62" s="156"/>
    </row>
  </sheetData>
  <mergeCells count="10">
    <mergeCell ref="A61:G61"/>
    <mergeCell ref="A1:G2"/>
    <mergeCell ref="A4:G4"/>
    <mergeCell ref="A13:G13"/>
    <mergeCell ref="A22:G22"/>
    <mergeCell ref="A31:G31"/>
    <mergeCell ref="A40:G40"/>
    <mergeCell ref="A49:G49"/>
    <mergeCell ref="A59:G59"/>
    <mergeCell ref="A60:G6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sqref="A1:G1"/>
    </sheetView>
  </sheetViews>
  <sheetFormatPr defaultRowHeight="15"/>
  <cols>
    <col min="1" max="1" width="28.5703125" customWidth="1"/>
    <col min="2" max="7" width="12.28515625" customWidth="1"/>
  </cols>
  <sheetData>
    <row r="1" spans="1:7" ht="15.75">
      <c r="A1" s="658" t="s">
        <v>1946</v>
      </c>
      <c r="B1" s="658"/>
      <c r="C1" s="658"/>
      <c r="D1" s="658"/>
      <c r="E1" s="658"/>
      <c r="F1" s="658"/>
      <c r="G1" s="658"/>
    </row>
    <row r="2" spans="1:7" ht="0.75" customHeight="1">
      <c r="A2" s="563"/>
      <c r="B2" s="563"/>
      <c r="C2" s="563"/>
      <c r="D2" s="563"/>
      <c r="E2" s="563"/>
      <c r="F2" s="563"/>
      <c r="G2" s="563"/>
    </row>
    <row r="3" spans="1:7">
      <c r="A3" s="569" t="s">
        <v>466</v>
      </c>
      <c r="B3" s="168">
        <v>2001</v>
      </c>
      <c r="C3" s="168">
        <v>2004</v>
      </c>
      <c r="D3" s="168">
        <v>2007</v>
      </c>
      <c r="E3" s="168">
        <v>2010</v>
      </c>
      <c r="F3" s="168">
        <v>2013</v>
      </c>
      <c r="G3" s="168">
        <v>2016</v>
      </c>
    </row>
    <row r="4" spans="1:7">
      <c r="A4" s="165" t="s">
        <v>476</v>
      </c>
      <c r="B4" s="167">
        <v>18.399999999999999</v>
      </c>
      <c r="C4" s="167">
        <v>14.3</v>
      </c>
      <c r="D4" s="167">
        <v>12.3</v>
      </c>
      <c r="E4" s="167">
        <v>12.4</v>
      </c>
      <c r="F4" s="167">
        <v>10.9</v>
      </c>
      <c r="G4" s="167">
        <v>9.1</v>
      </c>
    </row>
    <row r="5" spans="1:7">
      <c r="A5" s="165" t="s">
        <v>474</v>
      </c>
      <c r="B5" s="167">
        <v>35.4</v>
      </c>
      <c r="C5" s="167">
        <v>35.4</v>
      </c>
      <c r="D5" s="167">
        <v>35</v>
      </c>
      <c r="E5" s="167">
        <v>33.299999999999997</v>
      </c>
      <c r="F5" s="167">
        <v>32.5</v>
      </c>
      <c r="G5" s="167">
        <v>31.6</v>
      </c>
    </row>
    <row r="6" spans="1:7">
      <c r="A6" s="165" t="s">
        <v>456</v>
      </c>
      <c r="B6" s="167">
        <v>22.8</v>
      </c>
      <c r="C6" s="167">
        <v>24.1</v>
      </c>
      <c r="D6" s="167">
        <v>22</v>
      </c>
      <c r="E6" s="167">
        <v>22.3</v>
      </c>
      <c r="F6" s="167">
        <v>19.8</v>
      </c>
      <c r="G6" s="167">
        <v>20</v>
      </c>
    </row>
    <row r="7" spans="1:7">
      <c r="A7" s="165" t="s">
        <v>455</v>
      </c>
      <c r="B7" s="167">
        <v>12.9</v>
      </c>
      <c r="C7" s="167">
        <v>14.5</v>
      </c>
      <c r="D7" s="167">
        <v>15.4</v>
      </c>
      <c r="E7" s="167">
        <v>15.1</v>
      </c>
      <c r="F7" s="167">
        <v>15.4</v>
      </c>
      <c r="G7" s="167">
        <v>16.899999999999999</v>
      </c>
    </row>
    <row r="8" spans="1:7">
      <c r="A8" s="165" t="s">
        <v>454</v>
      </c>
      <c r="B8" s="167">
        <v>6.1</v>
      </c>
      <c r="C8" s="167">
        <v>6.2</v>
      </c>
      <c r="D8" s="167">
        <v>8.1999999999999993</v>
      </c>
      <c r="E8" s="167">
        <v>9.1</v>
      </c>
      <c r="F8" s="167">
        <v>11.5</v>
      </c>
      <c r="G8" s="167">
        <v>11.5</v>
      </c>
    </row>
    <row r="9" spans="1:7">
      <c r="A9" s="165" t="s">
        <v>614</v>
      </c>
      <c r="B9" s="167">
        <v>4.4000000000000004</v>
      </c>
      <c r="C9" s="167">
        <v>5.5</v>
      </c>
      <c r="D9" s="167">
        <v>7.1</v>
      </c>
      <c r="E9" s="167">
        <v>7.8</v>
      </c>
      <c r="F9" s="167">
        <v>9.9</v>
      </c>
      <c r="G9" s="167">
        <v>10.9</v>
      </c>
    </row>
    <row r="10" spans="1:7">
      <c r="A10" s="165" t="s">
        <v>449</v>
      </c>
      <c r="B10" s="167">
        <v>100</v>
      </c>
      <c r="C10" s="167">
        <v>100</v>
      </c>
      <c r="D10" s="167">
        <v>100</v>
      </c>
      <c r="E10" s="167">
        <v>100</v>
      </c>
      <c r="F10" s="167">
        <v>100</v>
      </c>
      <c r="G10" s="167">
        <v>100</v>
      </c>
    </row>
    <row r="11" spans="1:7" ht="0.75" customHeight="1">
      <c r="A11" s="563"/>
      <c r="B11" s="563"/>
      <c r="C11" s="563"/>
      <c r="D11" s="563"/>
      <c r="E11" s="563"/>
      <c r="F11" s="563"/>
      <c r="G11" s="563"/>
    </row>
    <row r="12" spans="1:7">
      <c r="A12" s="656" t="s">
        <v>44</v>
      </c>
      <c r="B12" s="656"/>
      <c r="C12" s="656"/>
      <c r="D12" s="656"/>
      <c r="E12" s="656"/>
      <c r="F12" s="656"/>
      <c r="G12" s="656"/>
    </row>
    <row r="13" spans="1:7">
      <c r="A13" s="654" t="s">
        <v>622</v>
      </c>
      <c r="B13" s="654"/>
      <c r="C13" s="654"/>
      <c r="D13" s="654"/>
      <c r="E13" s="654"/>
      <c r="F13" s="654"/>
      <c r="G13" s="654"/>
    </row>
    <row r="14" spans="1:7">
      <c r="A14" s="655" t="s">
        <v>30</v>
      </c>
      <c r="B14" s="655"/>
      <c r="C14" s="655"/>
      <c r="D14" s="655"/>
      <c r="E14" s="655"/>
      <c r="F14" s="655"/>
      <c r="G14" s="655"/>
    </row>
  </sheetData>
  <mergeCells count="4">
    <mergeCell ref="A1:G1"/>
    <mergeCell ref="A12:G12"/>
    <mergeCell ref="A13:G13"/>
    <mergeCell ref="A14:G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sqref="A1:AB1"/>
    </sheetView>
  </sheetViews>
  <sheetFormatPr defaultRowHeight="15"/>
  <cols>
    <col min="1" max="16384" width="9.140625" style="264"/>
  </cols>
  <sheetData>
    <row r="1" spans="1:28" ht="15.75">
      <c r="A1" s="661" t="s">
        <v>1945</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row>
    <row r="2" spans="1:28" hidden="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row>
    <row r="3" spans="1:28" s="328" customFormat="1">
      <c r="A3" s="266" t="s">
        <v>111</v>
      </c>
      <c r="B3" s="669" t="s">
        <v>391</v>
      </c>
      <c r="C3" s="669"/>
      <c r="D3" s="669"/>
      <c r="E3" s="669" t="s">
        <v>994</v>
      </c>
      <c r="F3" s="669"/>
      <c r="G3" s="669"/>
      <c r="H3" s="669" t="s">
        <v>389</v>
      </c>
      <c r="I3" s="669"/>
      <c r="J3" s="669"/>
      <c r="K3" s="669" t="s">
        <v>388</v>
      </c>
      <c r="L3" s="669"/>
      <c r="M3" s="669"/>
      <c r="N3" s="669" t="s">
        <v>387</v>
      </c>
      <c r="O3" s="669"/>
      <c r="P3" s="669"/>
      <c r="Q3" s="669" t="s">
        <v>386</v>
      </c>
      <c r="R3" s="669"/>
      <c r="S3" s="669"/>
      <c r="T3" s="669" t="s">
        <v>385</v>
      </c>
      <c r="U3" s="669"/>
      <c r="V3" s="669"/>
      <c r="W3" s="669" t="s">
        <v>384</v>
      </c>
      <c r="X3" s="669"/>
      <c r="Y3" s="669"/>
      <c r="Z3" s="669" t="s">
        <v>109</v>
      </c>
      <c r="AA3" s="669"/>
      <c r="AB3" s="669"/>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16.399999999999999</v>
      </c>
      <c r="C5" s="157">
        <v>17.399999999999999</v>
      </c>
      <c r="D5" s="157">
        <v>14.5</v>
      </c>
      <c r="E5" s="157">
        <v>17.8</v>
      </c>
      <c r="F5" s="157">
        <v>16</v>
      </c>
      <c r="G5" s="157">
        <v>14</v>
      </c>
      <c r="H5" s="157">
        <v>17.3</v>
      </c>
      <c r="I5" s="157">
        <v>16.100000000000001</v>
      </c>
      <c r="J5" s="157">
        <v>18.100000000000001</v>
      </c>
      <c r="K5" s="157">
        <v>25.5</v>
      </c>
      <c r="L5" s="157">
        <v>20.9</v>
      </c>
      <c r="M5" s="157">
        <v>14.8</v>
      </c>
      <c r="N5" s="157" t="s">
        <v>1165</v>
      </c>
      <c r="O5" s="157" t="s">
        <v>1166</v>
      </c>
      <c r="P5" s="157">
        <v>21.5</v>
      </c>
      <c r="Q5" s="157" t="s">
        <v>1167</v>
      </c>
      <c r="R5" s="157" t="s">
        <v>1168</v>
      </c>
      <c r="S5" s="157" t="s">
        <v>1087</v>
      </c>
      <c r="T5" s="157" t="s">
        <v>1149</v>
      </c>
      <c r="U5" s="157" t="s">
        <v>1169</v>
      </c>
      <c r="V5" s="157" t="s">
        <v>1170</v>
      </c>
      <c r="W5" s="157" t="s">
        <v>1171</v>
      </c>
      <c r="X5" s="157">
        <v>27.3</v>
      </c>
      <c r="Y5" s="157" t="s">
        <v>1172</v>
      </c>
      <c r="Z5" s="157">
        <v>18.2</v>
      </c>
      <c r="AA5" s="157">
        <v>17.600000000000001</v>
      </c>
      <c r="AB5" s="157">
        <v>15.9</v>
      </c>
    </row>
    <row r="6" spans="1:28">
      <c r="A6" s="158" t="s">
        <v>474</v>
      </c>
      <c r="B6" s="157">
        <v>24.5</v>
      </c>
      <c r="C6" s="157">
        <v>27.4</v>
      </c>
      <c r="D6" s="157">
        <v>24.4</v>
      </c>
      <c r="E6" s="157">
        <v>26</v>
      </c>
      <c r="F6" s="157">
        <v>27.4</v>
      </c>
      <c r="G6" s="157">
        <v>29.8</v>
      </c>
      <c r="H6" s="157">
        <v>30.7</v>
      </c>
      <c r="I6" s="157">
        <v>27</v>
      </c>
      <c r="J6" s="157">
        <v>32.6</v>
      </c>
      <c r="K6" s="157">
        <v>34.9</v>
      </c>
      <c r="L6" s="157">
        <v>26.2</v>
      </c>
      <c r="M6" s="157">
        <v>29.8</v>
      </c>
      <c r="N6" s="157">
        <v>28.1</v>
      </c>
      <c r="O6" s="157">
        <v>28.6</v>
      </c>
      <c r="P6" s="157">
        <v>23.9</v>
      </c>
      <c r="Q6" s="157">
        <v>19.100000000000001</v>
      </c>
      <c r="R6" s="157">
        <v>32.9</v>
      </c>
      <c r="S6" s="157">
        <v>33.5</v>
      </c>
      <c r="T6" s="157">
        <v>25.7</v>
      </c>
      <c r="U6" s="157">
        <v>22.9</v>
      </c>
      <c r="V6" s="157">
        <v>22.4</v>
      </c>
      <c r="W6" s="157">
        <v>32.6</v>
      </c>
      <c r="X6" s="157">
        <v>30.1</v>
      </c>
      <c r="Y6" s="157">
        <v>28.7</v>
      </c>
      <c r="Z6" s="157">
        <v>27.5</v>
      </c>
      <c r="AA6" s="157">
        <v>27.3</v>
      </c>
      <c r="AB6" s="157">
        <v>28.2</v>
      </c>
    </row>
    <row r="7" spans="1:28">
      <c r="A7" s="158" t="s">
        <v>456</v>
      </c>
      <c r="B7" s="157">
        <v>17.5</v>
      </c>
      <c r="C7" s="157">
        <v>15.8</v>
      </c>
      <c r="D7" s="157">
        <v>19.100000000000001</v>
      </c>
      <c r="E7" s="157">
        <v>17.899999999999999</v>
      </c>
      <c r="F7" s="157">
        <v>16.5</v>
      </c>
      <c r="G7" s="157">
        <v>16.2</v>
      </c>
      <c r="H7" s="157">
        <v>18.899999999999999</v>
      </c>
      <c r="I7" s="157">
        <v>19.100000000000001</v>
      </c>
      <c r="J7" s="157">
        <v>19.100000000000001</v>
      </c>
      <c r="K7" s="157">
        <v>24.1</v>
      </c>
      <c r="L7" s="157">
        <v>22.2</v>
      </c>
      <c r="M7" s="157">
        <v>18</v>
      </c>
      <c r="N7" s="157">
        <v>20.6</v>
      </c>
      <c r="O7" s="157">
        <v>16.600000000000001</v>
      </c>
      <c r="P7" s="157">
        <v>17.399999999999999</v>
      </c>
      <c r="Q7" s="157">
        <v>17.100000000000001</v>
      </c>
      <c r="R7" s="157">
        <v>19.399999999999999</v>
      </c>
      <c r="S7" s="157">
        <v>23</v>
      </c>
      <c r="T7" s="157">
        <v>14.8</v>
      </c>
      <c r="U7" s="157">
        <v>19</v>
      </c>
      <c r="V7" s="157">
        <v>13.3</v>
      </c>
      <c r="W7" s="157">
        <v>22.3</v>
      </c>
      <c r="X7" s="157">
        <v>24</v>
      </c>
      <c r="Y7" s="157">
        <v>22.1</v>
      </c>
      <c r="Z7" s="157">
        <v>18.8</v>
      </c>
      <c r="AA7" s="157">
        <v>17.600000000000001</v>
      </c>
      <c r="AB7" s="157">
        <v>18.100000000000001</v>
      </c>
    </row>
    <row r="8" spans="1:28">
      <c r="A8" s="158" t="s">
        <v>455</v>
      </c>
      <c r="B8" s="157">
        <v>13.3</v>
      </c>
      <c r="C8" s="157">
        <v>11.9</v>
      </c>
      <c r="D8" s="157">
        <v>14.3</v>
      </c>
      <c r="E8" s="157">
        <v>11.4</v>
      </c>
      <c r="F8" s="157">
        <v>11.8</v>
      </c>
      <c r="G8" s="157">
        <v>15.1</v>
      </c>
      <c r="H8" s="157">
        <v>12.4</v>
      </c>
      <c r="I8" s="157">
        <v>15.5</v>
      </c>
      <c r="J8" s="157">
        <v>16.3</v>
      </c>
      <c r="K8" s="157">
        <v>13.6</v>
      </c>
      <c r="L8" s="157">
        <v>15.9</v>
      </c>
      <c r="M8" s="157">
        <v>20.7</v>
      </c>
      <c r="N8" s="157">
        <v>12.5</v>
      </c>
      <c r="O8" s="157">
        <v>17.7</v>
      </c>
      <c r="P8" s="157">
        <v>20.9</v>
      </c>
      <c r="Q8" s="157">
        <v>15.5</v>
      </c>
      <c r="R8" s="157" t="s">
        <v>1173</v>
      </c>
      <c r="S8" s="157">
        <v>17</v>
      </c>
      <c r="T8" s="157">
        <v>13.5</v>
      </c>
      <c r="U8" s="157">
        <v>13.1</v>
      </c>
      <c r="V8" s="157">
        <v>14.7</v>
      </c>
      <c r="W8" s="157">
        <v>22.5</v>
      </c>
      <c r="X8" s="157">
        <v>17.2</v>
      </c>
      <c r="Y8" s="157">
        <v>18.7</v>
      </c>
      <c r="Z8" s="157">
        <v>12.8</v>
      </c>
      <c r="AA8" s="157">
        <v>13.6</v>
      </c>
      <c r="AB8" s="157" t="s">
        <v>624</v>
      </c>
    </row>
    <row r="9" spans="1:28" s="364" customFormat="1">
      <c r="A9" s="158" t="s">
        <v>454</v>
      </c>
      <c r="B9" s="157">
        <v>9.3000000000000007</v>
      </c>
      <c r="C9" s="157">
        <v>10.5</v>
      </c>
      <c r="D9" s="157">
        <v>11.3</v>
      </c>
      <c r="E9" s="157">
        <v>8.1</v>
      </c>
      <c r="F9" s="157">
        <v>10.3</v>
      </c>
      <c r="G9" s="157">
        <v>10</v>
      </c>
      <c r="H9" s="157">
        <v>8.1999999999999993</v>
      </c>
      <c r="I9" s="157">
        <v>11.8</v>
      </c>
      <c r="J9" s="157">
        <v>12.8</v>
      </c>
      <c r="K9" s="157">
        <v>8.5</v>
      </c>
      <c r="L9" s="157">
        <v>11.5</v>
      </c>
      <c r="M9" s="157">
        <v>12.6</v>
      </c>
      <c r="N9" s="157">
        <v>9</v>
      </c>
      <c r="O9" s="157">
        <v>13.3</v>
      </c>
      <c r="P9" s="157">
        <v>14.7</v>
      </c>
      <c r="Q9" s="157">
        <v>9.6999999999999993</v>
      </c>
      <c r="R9" s="157">
        <v>11.1</v>
      </c>
      <c r="S9" s="157">
        <v>11.4</v>
      </c>
      <c r="T9" s="157" t="s">
        <v>1174</v>
      </c>
      <c r="U9" s="157" t="s">
        <v>1175</v>
      </c>
      <c r="V9" s="157" t="s">
        <v>74</v>
      </c>
      <c r="W9" s="157">
        <v>16.100000000000001</v>
      </c>
      <c r="X9" s="157">
        <v>15.8</v>
      </c>
      <c r="Y9" s="157">
        <v>21.5</v>
      </c>
      <c r="Z9" s="157">
        <v>8.8000000000000007</v>
      </c>
      <c r="AA9" s="157">
        <v>11.1</v>
      </c>
      <c r="AB9" s="157">
        <v>11.7</v>
      </c>
    </row>
    <row r="10" spans="1:28" s="364" customFormat="1">
      <c r="A10" s="158" t="s">
        <v>614</v>
      </c>
      <c r="B10" s="157">
        <v>5.0999999999999996</v>
      </c>
      <c r="C10" s="157">
        <v>6.6</v>
      </c>
      <c r="D10" s="157">
        <v>7.6</v>
      </c>
      <c r="E10" s="157">
        <v>4.2</v>
      </c>
      <c r="F10" s="157">
        <v>6.3</v>
      </c>
      <c r="G10" s="157">
        <v>6.5</v>
      </c>
      <c r="H10" s="157">
        <v>5.3</v>
      </c>
      <c r="I10" s="157">
        <v>6.2</v>
      </c>
      <c r="J10" s="157">
        <v>6.3</v>
      </c>
      <c r="K10" s="157">
        <v>7.9</v>
      </c>
      <c r="L10" s="157">
        <v>7.1</v>
      </c>
      <c r="M10" s="157">
        <v>6</v>
      </c>
      <c r="N10" s="157">
        <v>5.4</v>
      </c>
      <c r="O10" s="157">
        <v>6</v>
      </c>
      <c r="P10" s="157">
        <v>6</v>
      </c>
      <c r="Q10" s="157" t="s">
        <v>544</v>
      </c>
      <c r="R10" s="157">
        <v>3.7</v>
      </c>
      <c r="S10" s="157" t="s">
        <v>1176</v>
      </c>
      <c r="T10" s="157" t="s">
        <v>1110</v>
      </c>
      <c r="U10" s="157">
        <v>6</v>
      </c>
      <c r="V10" s="157" t="s">
        <v>1177</v>
      </c>
      <c r="W10" s="157" t="s">
        <v>1178</v>
      </c>
      <c r="X10" s="157" t="s">
        <v>1179</v>
      </c>
      <c r="Y10" s="157">
        <v>11.3</v>
      </c>
      <c r="Z10" s="157">
        <v>5.2</v>
      </c>
      <c r="AA10" s="157">
        <v>6.4</v>
      </c>
      <c r="AB10" s="157">
        <v>6.9</v>
      </c>
    </row>
    <row r="11" spans="1:28">
      <c r="A11" s="158" t="s">
        <v>449</v>
      </c>
      <c r="B11" s="157">
        <v>13.8</v>
      </c>
      <c r="C11" s="157">
        <v>14.2</v>
      </c>
      <c r="D11" s="157">
        <v>14.7</v>
      </c>
      <c r="E11" s="157">
        <v>13.7</v>
      </c>
      <c r="F11" s="157">
        <v>14.3</v>
      </c>
      <c r="G11" s="157">
        <v>15</v>
      </c>
      <c r="H11" s="157">
        <v>15.1</v>
      </c>
      <c r="I11" s="157">
        <v>15.5</v>
      </c>
      <c r="J11" s="157">
        <v>16.8</v>
      </c>
      <c r="K11" s="157">
        <v>18.600000000000001</v>
      </c>
      <c r="L11" s="157">
        <v>17</v>
      </c>
      <c r="M11" s="157">
        <v>16.8</v>
      </c>
      <c r="N11" s="157">
        <v>14.9</v>
      </c>
      <c r="O11" s="157">
        <v>15.7</v>
      </c>
      <c r="P11" s="157">
        <v>15.7</v>
      </c>
      <c r="Q11" s="157">
        <v>12</v>
      </c>
      <c r="R11" s="157">
        <v>15.1</v>
      </c>
      <c r="S11" s="157">
        <v>17.399999999999999</v>
      </c>
      <c r="T11" s="157">
        <v>13.9</v>
      </c>
      <c r="U11" s="157">
        <v>15.3</v>
      </c>
      <c r="V11" s="157">
        <v>12.9</v>
      </c>
      <c r="W11" s="157">
        <v>21.3</v>
      </c>
      <c r="X11" s="157">
        <v>22</v>
      </c>
      <c r="Y11" s="157">
        <v>21.6</v>
      </c>
      <c r="Z11" s="157">
        <v>14.7</v>
      </c>
      <c r="AA11" s="157">
        <v>15</v>
      </c>
      <c r="AB11" s="157">
        <v>15.6</v>
      </c>
    </row>
    <row r="12" spans="1:28">
      <c r="A12" s="158" t="s">
        <v>486</v>
      </c>
      <c r="B12" s="157">
        <v>13.9</v>
      </c>
      <c r="C12" s="157">
        <v>14.2</v>
      </c>
      <c r="D12" s="157">
        <v>15</v>
      </c>
      <c r="E12" s="157">
        <v>13.7</v>
      </c>
      <c r="F12" s="157">
        <v>14.5</v>
      </c>
      <c r="G12" s="157">
        <v>15.3</v>
      </c>
      <c r="H12" s="157">
        <v>15.2</v>
      </c>
      <c r="I12" s="157">
        <v>15.8</v>
      </c>
      <c r="J12" s="157">
        <v>17</v>
      </c>
      <c r="K12" s="157">
        <v>18.600000000000001</v>
      </c>
      <c r="L12" s="157">
        <v>16.7</v>
      </c>
      <c r="M12" s="157">
        <v>17.3</v>
      </c>
      <c r="N12" s="157">
        <v>14.6</v>
      </c>
      <c r="O12" s="157">
        <v>15.7</v>
      </c>
      <c r="P12" s="157">
        <v>16</v>
      </c>
      <c r="Q12" s="157">
        <v>11.9</v>
      </c>
      <c r="R12" s="157">
        <v>14.4</v>
      </c>
      <c r="S12" s="157">
        <v>17.399999999999999</v>
      </c>
      <c r="T12" s="157">
        <v>14.2</v>
      </c>
      <c r="U12" s="157">
        <v>15.1</v>
      </c>
      <c r="V12" s="157">
        <v>12.7</v>
      </c>
      <c r="W12" s="157">
        <v>22.1</v>
      </c>
      <c r="X12" s="157">
        <v>21.6</v>
      </c>
      <c r="Y12" s="157">
        <v>21.4</v>
      </c>
      <c r="Z12" s="157">
        <v>14.7</v>
      </c>
      <c r="AA12" s="157">
        <v>15.1</v>
      </c>
      <c r="AB12" s="157">
        <v>15.9</v>
      </c>
    </row>
    <row r="13" spans="1:28">
      <c r="A13" s="663" t="s">
        <v>485</v>
      </c>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row>
    <row r="14" spans="1:28">
      <c r="A14" s="158" t="s">
        <v>511</v>
      </c>
      <c r="B14" s="157">
        <v>9.5</v>
      </c>
      <c r="C14" s="157">
        <v>11</v>
      </c>
      <c r="D14" s="157">
        <v>7.1</v>
      </c>
      <c r="E14" s="157">
        <v>10.8</v>
      </c>
      <c r="F14" s="157">
        <v>8.8000000000000007</v>
      </c>
      <c r="G14" s="157">
        <v>7.6</v>
      </c>
      <c r="H14" s="157">
        <v>9.4</v>
      </c>
      <c r="I14" s="157">
        <v>8.6999999999999993</v>
      </c>
      <c r="J14" s="157">
        <v>9.9</v>
      </c>
      <c r="K14" s="157">
        <v>12.6</v>
      </c>
      <c r="L14" s="157" t="s">
        <v>1180</v>
      </c>
      <c r="M14" s="157" t="s">
        <v>1128</v>
      </c>
      <c r="N14" s="157" t="s">
        <v>1179</v>
      </c>
      <c r="O14" s="157" t="s">
        <v>1116</v>
      </c>
      <c r="P14" s="157" t="s">
        <v>1075</v>
      </c>
      <c r="Q14" s="157" t="s">
        <v>1181</v>
      </c>
      <c r="R14" s="157" t="s">
        <v>1182</v>
      </c>
      <c r="S14" s="157" t="s">
        <v>1155</v>
      </c>
      <c r="T14" s="157" t="s">
        <v>1183</v>
      </c>
      <c r="U14" s="157" t="s">
        <v>1184</v>
      </c>
      <c r="V14" s="157" t="s">
        <v>1185</v>
      </c>
      <c r="W14" s="157" t="s">
        <v>1186</v>
      </c>
      <c r="X14" s="157">
        <v>19.600000000000001</v>
      </c>
      <c r="Y14" s="157" t="s">
        <v>1187</v>
      </c>
      <c r="Z14" s="157">
        <v>10.4</v>
      </c>
      <c r="AA14" s="157">
        <v>10.8</v>
      </c>
      <c r="AB14" s="157">
        <v>8.8000000000000007</v>
      </c>
    </row>
    <row r="15" spans="1:28">
      <c r="A15" s="158" t="s">
        <v>361</v>
      </c>
      <c r="B15" s="157">
        <v>24.7</v>
      </c>
      <c r="C15" s="157">
        <v>29.8</v>
      </c>
      <c r="D15" s="157">
        <v>24.8</v>
      </c>
      <c r="E15" s="157">
        <v>25.3</v>
      </c>
      <c r="F15" s="157">
        <v>29.6</v>
      </c>
      <c r="G15" s="157">
        <v>28.2</v>
      </c>
      <c r="H15" s="157">
        <v>30.2</v>
      </c>
      <c r="I15" s="157">
        <v>28.5</v>
      </c>
      <c r="J15" s="157">
        <v>32.200000000000003</v>
      </c>
      <c r="K15" s="157">
        <v>35.4</v>
      </c>
      <c r="L15" s="157">
        <v>23.9</v>
      </c>
      <c r="M15" s="157">
        <v>29</v>
      </c>
      <c r="N15" s="157">
        <v>29.4</v>
      </c>
      <c r="O15" s="157">
        <v>27.5</v>
      </c>
      <c r="P15" s="157">
        <v>28.9</v>
      </c>
      <c r="Q15" s="157">
        <v>20.2</v>
      </c>
      <c r="R15" s="157">
        <v>27.6</v>
      </c>
      <c r="S15" s="157">
        <v>40</v>
      </c>
      <c r="T15" s="157">
        <v>27.3</v>
      </c>
      <c r="U15" s="157">
        <v>26.8</v>
      </c>
      <c r="V15" s="157" t="s">
        <v>1188</v>
      </c>
      <c r="W15" s="157">
        <v>24.8</v>
      </c>
      <c r="X15" s="157">
        <v>29.5</v>
      </c>
      <c r="Y15" s="157">
        <v>29.6</v>
      </c>
      <c r="Z15" s="157">
        <v>27.4</v>
      </c>
      <c r="AA15" s="157">
        <v>28.6</v>
      </c>
      <c r="AB15" s="157">
        <v>28.2</v>
      </c>
    </row>
    <row r="16" spans="1:28">
      <c r="A16" s="158" t="s">
        <v>360</v>
      </c>
      <c r="B16" s="157">
        <v>22.1</v>
      </c>
      <c r="C16" s="157">
        <v>20.5</v>
      </c>
      <c r="D16" s="157">
        <v>20.8</v>
      </c>
      <c r="E16" s="157">
        <v>24.6</v>
      </c>
      <c r="F16" s="157">
        <v>21.2</v>
      </c>
      <c r="G16" s="157">
        <v>22.7</v>
      </c>
      <c r="H16" s="157">
        <v>25.8</v>
      </c>
      <c r="I16" s="157">
        <v>22.9</v>
      </c>
      <c r="J16" s="157">
        <v>25.1</v>
      </c>
      <c r="K16" s="157">
        <v>31.7</v>
      </c>
      <c r="L16" s="157">
        <v>26</v>
      </c>
      <c r="M16" s="157">
        <v>26.1</v>
      </c>
      <c r="N16" s="157">
        <v>22.5</v>
      </c>
      <c r="O16" s="157">
        <v>21.7</v>
      </c>
      <c r="P16" s="157">
        <v>21.2</v>
      </c>
      <c r="Q16" s="157">
        <v>16.5</v>
      </c>
      <c r="R16" s="157">
        <v>28.5</v>
      </c>
      <c r="S16" s="157">
        <v>24.4</v>
      </c>
      <c r="T16" s="157">
        <v>19.2</v>
      </c>
      <c r="U16" s="157">
        <v>19.100000000000001</v>
      </c>
      <c r="V16" s="157">
        <v>16.100000000000001</v>
      </c>
      <c r="W16" s="157">
        <v>30.6</v>
      </c>
      <c r="X16" s="157">
        <v>25.8</v>
      </c>
      <c r="Y16" s="157">
        <v>27.4</v>
      </c>
      <c r="Z16" s="157">
        <v>24.4</v>
      </c>
      <c r="AA16" s="157">
        <v>22.1</v>
      </c>
      <c r="AB16" s="157">
        <v>22.8</v>
      </c>
    </row>
    <row r="17" spans="1:28">
      <c r="A17" s="158" t="s">
        <v>359</v>
      </c>
      <c r="B17" s="157">
        <v>14.6</v>
      </c>
      <c r="C17" s="157">
        <v>13.1</v>
      </c>
      <c r="D17" s="157" t="s">
        <v>1189</v>
      </c>
      <c r="E17" s="157">
        <v>13.4</v>
      </c>
      <c r="F17" s="157">
        <v>13.7</v>
      </c>
      <c r="G17" s="157">
        <v>16.600000000000001</v>
      </c>
      <c r="H17" s="157">
        <v>14.6</v>
      </c>
      <c r="I17" s="157">
        <v>18.2</v>
      </c>
      <c r="J17" s="157">
        <v>18.3</v>
      </c>
      <c r="K17" s="157">
        <v>18.100000000000001</v>
      </c>
      <c r="L17" s="157">
        <v>20.100000000000001</v>
      </c>
      <c r="M17" s="157">
        <v>17.899999999999999</v>
      </c>
      <c r="N17" s="157">
        <v>17.600000000000001</v>
      </c>
      <c r="O17" s="157">
        <v>16.7</v>
      </c>
      <c r="P17" s="157">
        <v>19.100000000000001</v>
      </c>
      <c r="Q17" s="157">
        <v>18</v>
      </c>
      <c r="R17" s="157">
        <v>17</v>
      </c>
      <c r="S17" s="157">
        <v>24.9</v>
      </c>
      <c r="T17" s="157">
        <v>11.3</v>
      </c>
      <c r="U17" s="157">
        <v>16.600000000000001</v>
      </c>
      <c r="V17" s="157">
        <v>15</v>
      </c>
      <c r="W17" s="157">
        <v>19.600000000000001</v>
      </c>
      <c r="X17" s="157">
        <v>22.4</v>
      </c>
      <c r="Y17" s="157">
        <v>16.8</v>
      </c>
      <c r="Z17" s="157">
        <v>15</v>
      </c>
      <c r="AA17" s="157">
        <v>15.5</v>
      </c>
      <c r="AB17" s="157" t="s">
        <v>539</v>
      </c>
    </row>
    <row r="18" spans="1:28">
      <c r="A18" s="158" t="s">
        <v>358</v>
      </c>
      <c r="B18" s="157">
        <v>10.7</v>
      </c>
      <c r="C18" s="157">
        <v>11.7</v>
      </c>
      <c r="D18" s="157">
        <v>14.2</v>
      </c>
      <c r="E18" s="157">
        <v>8.8000000000000007</v>
      </c>
      <c r="F18" s="157">
        <v>10.3</v>
      </c>
      <c r="G18" s="157">
        <v>12.2</v>
      </c>
      <c r="H18" s="157">
        <v>10.9</v>
      </c>
      <c r="I18" s="157">
        <v>11.1</v>
      </c>
      <c r="J18" s="157">
        <v>14.7</v>
      </c>
      <c r="K18" s="157">
        <v>12.4</v>
      </c>
      <c r="L18" s="157">
        <v>12.2</v>
      </c>
      <c r="M18" s="157">
        <v>15.7</v>
      </c>
      <c r="N18" s="157">
        <v>12</v>
      </c>
      <c r="O18" s="157">
        <v>17.899999999999999</v>
      </c>
      <c r="P18" s="157">
        <v>19.2</v>
      </c>
      <c r="Q18" s="157">
        <v>11.2</v>
      </c>
      <c r="R18" s="157" t="s">
        <v>1114</v>
      </c>
      <c r="S18" s="157">
        <v>7.7</v>
      </c>
      <c r="T18" s="157">
        <v>13.1</v>
      </c>
      <c r="U18" s="157">
        <v>11</v>
      </c>
      <c r="V18" s="157" t="s">
        <v>1190</v>
      </c>
      <c r="W18" s="157">
        <v>25.3</v>
      </c>
      <c r="X18" s="157">
        <v>19</v>
      </c>
      <c r="Y18" s="157">
        <v>24.5</v>
      </c>
      <c r="Z18" s="157">
        <v>10.7</v>
      </c>
      <c r="AA18" s="157">
        <v>11.8</v>
      </c>
      <c r="AB18" s="157" t="s">
        <v>623</v>
      </c>
    </row>
    <row r="19" spans="1:28">
      <c r="A19" s="158" t="s">
        <v>480</v>
      </c>
      <c r="B19" s="157">
        <v>7.7</v>
      </c>
      <c r="C19" s="157">
        <v>9.1999999999999993</v>
      </c>
      <c r="D19" s="157">
        <v>9.5</v>
      </c>
      <c r="E19" s="157">
        <v>6.4</v>
      </c>
      <c r="F19" s="157">
        <v>9.5</v>
      </c>
      <c r="G19" s="157">
        <v>7.9</v>
      </c>
      <c r="H19" s="157">
        <v>6.3</v>
      </c>
      <c r="I19" s="157">
        <v>10.9</v>
      </c>
      <c r="J19" s="157">
        <v>9.6</v>
      </c>
      <c r="K19" s="157">
        <v>6.1</v>
      </c>
      <c r="L19" s="157">
        <v>8.6999999999999993</v>
      </c>
      <c r="M19" s="157">
        <v>11.5</v>
      </c>
      <c r="N19" s="157" t="s">
        <v>520</v>
      </c>
      <c r="O19" s="157">
        <v>10.6</v>
      </c>
      <c r="P19" s="157">
        <v>9.9</v>
      </c>
      <c r="Q19" s="157" t="s">
        <v>1191</v>
      </c>
      <c r="R19" s="157">
        <v>9.3000000000000007</v>
      </c>
      <c r="S19" s="157">
        <v>13.8</v>
      </c>
      <c r="T19" s="157" t="s">
        <v>1191</v>
      </c>
      <c r="U19" s="157" t="s">
        <v>1057</v>
      </c>
      <c r="V19" s="157" t="s">
        <v>1192</v>
      </c>
      <c r="W19" s="157" t="s">
        <v>1127</v>
      </c>
      <c r="X19" s="157" t="s">
        <v>1070</v>
      </c>
      <c r="Y19" s="157">
        <v>14.7</v>
      </c>
      <c r="Z19" s="157">
        <v>6.6</v>
      </c>
      <c r="AA19" s="157">
        <v>9.6999999999999993</v>
      </c>
      <c r="AB19" s="157">
        <v>9.5</v>
      </c>
    </row>
    <row r="20" spans="1:28">
      <c r="A20" s="158" t="s">
        <v>479</v>
      </c>
      <c r="B20" s="157">
        <v>3.9</v>
      </c>
      <c r="C20" s="157">
        <v>5.8</v>
      </c>
      <c r="D20" s="157">
        <v>6.3</v>
      </c>
      <c r="E20" s="157">
        <v>3.6</v>
      </c>
      <c r="F20" s="157">
        <v>6</v>
      </c>
      <c r="G20" s="157">
        <v>6.1</v>
      </c>
      <c r="H20" s="157">
        <v>4.3</v>
      </c>
      <c r="I20" s="157">
        <v>4.5</v>
      </c>
      <c r="J20" s="157">
        <v>6</v>
      </c>
      <c r="K20" s="157" t="s">
        <v>576</v>
      </c>
      <c r="L20" s="157">
        <v>6.1</v>
      </c>
      <c r="M20" s="157">
        <v>5.5</v>
      </c>
      <c r="N20" s="157" t="s">
        <v>1102</v>
      </c>
      <c r="O20" s="157" t="s">
        <v>550</v>
      </c>
      <c r="P20" s="157" t="s">
        <v>1193</v>
      </c>
      <c r="Q20" s="157" t="s">
        <v>1194</v>
      </c>
      <c r="R20" s="157" t="s">
        <v>125</v>
      </c>
      <c r="S20" s="157">
        <v>6.9</v>
      </c>
      <c r="T20" s="157" t="s">
        <v>125</v>
      </c>
      <c r="U20" s="157" t="s">
        <v>1195</v>
      </c>
      <c r="V20" s="157" t="s">
        <v>492</v>
      </c>
      <c r="W20" s="157" t="s">
        <v>1174</v>
      </c>
      <c r="X20" s="157" t="s">
        <v>1114</v>
      </c>
      <c r="Y20" s="157" t="s">
        <v>1059</v>
      </c>
      <c r="Z20" s="157">
        <v>4.0999999999999996</v>
      </c>
      <c r="AA20" s="157">
        <v>5.4</v>
      </c>
      <c r="AB20" s="157">
        <v>6.1</v>
      </c>
    </row>
    <row r="21" spans="1:28">
      <c r="A21" s="158" t="s">
        <v>478</v>
      </c>
      <c r="B21" s="157">
        <v>6.3</v>
      </c>
      <c r="C21" s="157">
        <v>6.1</v>
      </c>
      <c r="D21" s="157">
        <v>7.7</v>
      </c>
      <c r="E21" s="157">
        <v>4.8</v>
      </c>
      <c r="F21" s="157">
        <v>4.4000000000000004</v>
      </c>
      <c r="G21" s="157">
        <v>6.9</v>
      </c>
      <c r="H21" s="157">
        <v>6.2</v>
      </c>
      <c r="I21" s="157">
        <v>6.1</v>
      </c>
      <c r="J21" s="157" t="s">
        <v>1177</v>
      </c>
      <c r="K21" s="157">
        <v>12.9</v>
      </c>
      <c r="L21" s="157">
        <v>7.2</v>
      </c>
      <c r="M21" s="157" t="s">
        <v>64</v>
      </c>
      <c r="N21" s="157" t="s">
        <v>1097</v>
      </c>
      <c r="O21" s="157" t="s">
        <v>1097</v>
      </c>
      <c r="P21" s="157" t="s">
        <v>737</v>
      </c>
      <c r="Q21" s="157" t="s">
        <v>1081</v>
      </c>
      <c r="R21" s="157" t="s">
        <v>101</v>
      </c>
      <c r="S21" s="157" t="s">
        <v>1126</v>
      </c>
      <c r="T21" s="157" t="s">
        <v>1196</v>
      </c>
      <c r="U21" s="157" t="s">
        <v>1197</v>
      </c>
      <c r="V21" s="157" t="s">
        <v>1198</v>
      </c>
      <c r="W21" s="157" t="s">
        <v>1199</v>
      </c>
      <c r="X21" s="157" t="s">
        <v>1153</v>
      </c>
      <c r="Y21" s="157" t="s">
        <v>1200</v>
      </c>
      <c r="Z21" s="157">
        <v>6.5</v>
      </c>
      <c r="AA21" s="157">
        <v>5.9</v>
      </c>
      <c r="AB21" s="157">
        <v>6.6</v>
      </c>
    </row>
    <row r="22" spans="1:28">
      <c r="A22" s="158" t="s">
        <v>477</v>
      </c>
      <c r="B22" s="157">
        <v>13.5</v>
      </c>
      <c r="C22" s="157">
        <v>13.9</v>
      </c>
      <c r="D22" s="157">
        <v>14.4</v>
      </c>
      <c r="E22" s="157">
        <v>13.4</v>
      </c>
      <c r="F22" s="157">
        <v>14</v>
      </c>
      <c r="G22" s="157">
        <v>14.7</v>
      </c>
      <c r="H22" s="157">
        <v>14.7</v>
      </c>
      <c r="I22" s="157">
        <v>15.2</v>
      </c>
      <c r="J22" s="157">
        <v>16.399999999999999</v>
      </c>
      <c r="K22" s="157">
        <v>18.100000000000001</v>
      </c>
      <c r="L22" s="157">
        <v>16.600000000000001</v>
      </c>
      <c r="M22" s="157">
        <v>16.7</v>
      </c>
      <c r="N22" s="157">
        <v>14.5</v>
      </c>
      <c r="O22" s="157">
        <v>15.4</v>
      </c>
      <c r="P22" s="157">
        <v>15.6</v>
      </c>
      <c r="Q22" s="157">
        <v>11.6</v>
      </c>
      <c r="R22" s="157">
        <v>14.7</v>
      </c>
      <c r="S22" s="157">
        <v>17</v>
      </c>
      <c r="T22" s="157">
        <v>13.5</v>
      </c>
      <c r="U22" s="157">
        <v>14.9</v>
      </c>
      <c r="V22" s="157">
        <v>12.8</v>
      </c>
      <c r="W22" s="157">
        <v>20.5</v>
      </c>
      <c r="X22" s="157">
        <v>21.4</v>
      </c>
      <c r="Y22" s="157">
        <v>20.9</v>
      </c>
      <c r="Z22" s="157">
        <v>14.3</v>
      </c>
      <c r="AA22" s="157">
        <v>14.7</v>
      </c>
      <c r="AB22" s="157">
        <v>15.3</v>
      </c>
    </row>
    <row r="23" spans="1:28" hidden="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c r="A24" s="660" t="s">
        <v>46</v>
      </c>
      <c r="B24" s="660"/>
      <c r="C24" s="660"/>
      <c r="D24" s="660"/>
      <c r="E24" s="660"/>
      <c r="F24" s="660"/>
      <c r="G24" s="660"/>
      <c r="H24" s="660"/>
      <c r="I24" s="660"/>
      <c r="J24" s="660"/>
      <c r="K24" s="660"/>
      <c r="L24" s="660"/>
      <c r="M24" s="660"/>
      <c r="N24" s="660"/>
      <c r="O24" s="660"/>
      <c r="P24" s="660"/>
      <c r="Q24" s="660"/>
      <c r="R24" s="660"/>
      <c r="S24" s="660"/>
      <c r="T24" s="660"/>
      <c r="U24" s="660"/>
      <c r="V24" s="660"/>
      <c r="W24" s="660"/>
      <c r="X24" s="660"/>
      <c r="Y24" s="660"/>
      <c r="Z24" s="660"/>
      <c r="AA24" s="660"/>
      <c r="AB24" s="660"/>
    </row>
    <row r="25" spans="1:28">
      <c r="A25" s="664" t="s">
        <v>45</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row>
    <row r="26" spans="1:28">
      <c r="A26" s="664" t="s">
        <v>44</v>
      </c>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row>
    <row r="27" spans="1:28">
      <c r="A27" s="664" t="s">
        <v>1201</v>
      </c>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row>
    <row r="28" spans="1:28">
      <c r="A28" s="665" t="s">
        <v>443</v>
      </c>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row>
  </sheetData>
  <mergeCells count="16">
    <mergeCell ref="A28:AB28"/>
    <mergeCell ref="A1:AB1"/>
    <mergeCell ref="B3:D3"/>
    <mergeCell ref="E3:G3"/>
    <mergeCell ref="H3:J3"/>
    <mergeCell ref="K3:M3"/>
    <mergeCell ref="N3:P3"/>
    <mergeCell ref="Q3:S3"/>
    <mergeCell ref="T3:V3"/>
    <mergeCell ref="W3:Y3"/>
    <mergeCell ref="Z3:AB3"/>
    <mergeCell ref="A13:AB13"/>
    <mergeCell ref="A24:AB24"/>
    <mergeCell ref="A25:AB25"/>
    <mergeCell ref="A26:AB26"/>
    <mergeCell ref="A27:AB2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G2"/>
    </sheetView>
  </sheetViews>
  <sheetFormatPr defaultRowHeight="15"/>
  <cols>
    <col min="1" max="16384" width="9.140625" style="364"/>
  </cols>
  <sheetData>
    <row r="1" spans="1:7" ht="15.75" customHeight="1">
      <c r="A1" s="661" t="s">
        <v>1944</v>
      </c>
      <c r="B1" s="661"/>
      <c r="C1" s="661"/>
      <c r="D1" s="661"/>
      <c r="E1" s="661"/>
      <c r="F1" s="661"/>
      <c r="G1" s="661"/>
    </row>
    <row r="2" spans="1:7">
      <c r="A2" s="666"/>
      <c r="B2" s="666"/>
      <c r="C2" s="666"/>
      <c r="D2" s="666"/>
      <c r="E2" s="666"/>
      <c r="F2" s="666"/>
      <c r="G2" s="666"/>
    </row>
    <row r="3" spans="1:7">
      <c r="A3" s="161" t="s">
        <v>466</v>
      </c>
      <c r="B3" s="383">
        <v>2001</v>
      </c>
      <c r="C3" s="383">
        <v>2004</v>
      </c>
      <c r="D3" s="383">
        <v>2007</v>
      </c>
      <c r="E3" s="383">
        <v>2010</v>
      </c>
      <c r="F3" s="383">
        <v>2013</v>
      </c>
      <c r="G3" s="383">
        <v>2016</v>
      </c>
    </row>
    <row r="4" spans="1:7">
      <c r="A4" s="663" t="s">
        <v>29</v>
      </c>
      <c r="B4" s="663"/>
      <c r="C4" s="663"/>
      <c r="D4" s="663"/>
      <c r="E4" s="663"/>
      <c r="F4" s="663"/>
      <c r="G4" s="663"/>
    </row>
    <row r="5" spans="1:7">
      <c r="A5" s="158" t="s">
        <v>476</v>
      </c>
      <c r="B5" s="157">
        <v>26.6</v>
      </c>
      <c r="C5" s="157">
        <v>18.399999999999999</v>
      </c>
      <c r="D5" s="157">
        <v>13.1</v>
      </c>
      <c r="E5" s="157">
        <v>15.9</v>
      </c>
      <c r="F5" s="157">
        <v>17.3</v>
      </c>
      <c r="G5" s="157">
        <v>13.7</v>
      </c>
    </row>
    <row r="6" spans="1:7">
      <c r="A6" s="158" t="s">
        <v>474</v>
      </c>
      <c r="B6" s="157">
        <v>35.1</v>
      </c>
      <c r="C6" s="157">
        <v>32.4</v>
      </c>
      <c r="D6" s="157">
        <v>25.7</v>
      </c>
      <c r="E6" s="157">
        <v>25</v>
      </c>
      <c r="F6" s="157">
        <v>24.7</v>
      </c>
      <c r="G6" s="157">
        <v>25.3</v>
      </c>
    </row>
    <row r="7" spans="1:7">
      <c r="A7" s="158" t="s">
        <v>456</v>
      </c>
      <c r="B7" s="157">
        <v>20.8</v>
      </c>
      <c r="C7" s="157">
        <v>21.4</v>
      </c>
      <c r="D7" s="157">
        <v>15.9</v>
      </c>
      <c r="E7" s="157">
        <v>18.2</v>
      </c>
      <c r="F7" s="157">
        <v>16.8</v>
      </c>
      <c r="G7" s="157">
        <v>15.1</v>
      </c>
    </row>
    <row r="8" spans="1:7">
      <c r="A8" s="158" t="s">
        <v>455</v>
      </c>
      <c r="B8" s="157">
        <v>10.7</v>
      </c>
      <c r="C8" s="157">
        <v>11.9</v>
      </c>
      <c r="D8" s="157">
        <v>11.6</v>
      </c>
      <c r="E8" s="157">
        <v>12.7</v>
      </c>
      <c r="F8" s="157">
        <v>11.1</v>
      </c>
      <c r="G8" s="157" t="s">
        <v>1119</v>
      </c>
    </row>
    <row r="9" spans="1:7">
      <c r="A9" s="158" t="s">
        <v>454</v>
      </c>
      <c r="B9" s="157">
        <v>4.5</v>
      </c>
      <c r="C9" s="157">
        <v>4.3</v>
      </c>
      <c r="D9" s="157">
        <v>5.4</v>
      </c>
      <c r="E9" s="157">
        <v>7.8</v>
      </c>
      <c r="F9" s="157">
        <v>9.5</v>
      </c>
      <c r="G9" s="157">
        <v>9.9</v>
      </c>
    </row>
    <row r="10" spans="1:7">
      <c r="A10" s="158" t="s">
        <v>614</v>
      </c>
      <c r="B10" s="157" t="s">
        <v>420</v>
      </c>
      <c r="C10" s="157" t="s">
        <v>412</v>
      </c>
      <c r="D10" s="157">
        <v>0.6</v>
      </c>
      <c r="E10" s="157">
        <v>0.8</v>
      </c>
      <c r="F10" s="157">
        <v>1.8</v>
      </c>
      <c r="G10" s="157" t="s">
        <v>1458</v>
      </c>
    </row>
    <row r="11" spans="1:7">
      <c r="A11" s="158" t="s">
        <v>449</v>
      </c>
      <c r="B11" s="157">
        <v>15.8</v>
      </c>
      <c r="C11" s="157">
        <v>14.4</v>
      </c>
      <c r="D11" s="157">
        <v>11.6</v>
      </c>
      <c r="E11" s="157">
        <v>12.9</v>
      </c>
      <c r="F11" s="157">
        <v>12.8</v>
      </c>
      <c r="G11" s="157">
        <v>13.1</v>
      </c>
    </row>
    <row r="12" spans="1:7">
      <c r="A12" s="158" t="s">
        <v>486</v>
      </c>
      <c r="B12" s="157">
        <v>15.4</v>
      </c>
      <c r="C12" s="157">
        <v>14.5</v>
      </c>
      <c r="D12" s="157">
        <v>11.9</v>
      </c>
      <c r="E12" s="157">
        <v>13</v>
      </c>
      <c r="F12" s="157">
        <v>12.6</v>
      </c>
      <c r="G12" s="157">
        <v>13.3</v>
      </c>
    </row>
    <row r="13" spans="1:7">
      <c r="A13" s="663" t="s">
        <v>485</v>
      </c>
      <c r="B13" s="663"/>
      <c r="C13" s="663"/>
      <c r="D13" s="663"/>
      <c r="E13" s="663"/>
      <c r="F13" s="663"/>
      <c r="G13" s="663"/>
    </row>
    <row r="14" spans="1:7">
      <c r="A14" s="158" t="s">
        <v>511</v>
      </c>
      <c r="B14" s="157" t="s">
        <v>47</v>
      </c>
      <c r="C14" s="157">
        <v>9.3000000000000007</v>
      </c>
      <c r="D14" s="157">
        <v>5.6</v>
      </c>
      <c r="E14" s="157">
        <v>8.1999999999999993</v>
      </c>
      <c r="F14" s="157">
        <v>10.7</v>
      </c>
      <c r="G14" s="157" t="s">
        <v>584</v>
      </c>
    </row>
    <row r="15" spans="1:7">
      <c r="A15" s="158" t="s">
        <v>361</v>
      </c>
      <c r="B15" s="157">
        <v>37.9</v>
      </c>
      <c r="C15" s="157">
        <v>31.6</v>
      </c>
      <c r="D15" s="157">
        <v>24.6</v>
      </c>
      <c r="E15" s="157">
        <v>24.8</v>
      </c>
      <c r="F15" s="157">
        <v>25.9</v>
      </c>
      <c r="G15" s="157">
        <v>25</v>
      </c>
    </row>
    <row r="16" spans="1:7">
      <c r="A16" s="158" t="s">
        <v>360</v>
      </c>
      <c r="B16" s="157">
        <v>26.9</v>
      </c>
      <c r="C16" s="157">
        <v>27.5</v>
      </c>
      <c r="D16" s="157">
        <v>21.8</v>
      </c>
      <c r="E16" s="157">
        <v>23.4</v>
      </c>
      <c r="F16" s="157">
        <v>20.2</v>
      </c>
      <c r="G16" s="157">
        <v>20.3</v>
      </c>
    </row>
    <row r="17" spans="1:7">
      <c r="A17" s="158" t="s">
        <v>359</v>
      </c>
      <c r="B17" s="157">
        <v>16.100000000000001</v>
      </c>
      <c r="C17" s="157">
        <v>15.8</v>
      </c>
      <c r="D17" s="157">
        <v>13.6</v>
      </c>
      <c r="E17" s="157">
        <v>14.4</v>
      </c>
      <c r="F17" s="157">
        <v>13.7</v>
      </c>
      <c r="G17" s="157">
        <v>15.1</v>
      </c>
    </row>
    <row r="18" spans="1:7">
      <c r="A18" s="158" t="s">
        <v>358</v>
      </c>
      <c r="B18" s="157">
        <v>6.9</v>
      </c>
      <c r="C18" s="157">
        <v>8.9</v>
      </c>
      <c r="D18" s="157">
        <v>9.6</v>
      </c>
      <c r="E18" s="157">
        <v>10.3</v>
      </c>
      <c r="F18" s="157">
        <v>10.3</v>
      </c>
      <c r="G18" s="157" t="s">
        <v>1141</v>
      </c>
    </row>
    <row r="19" spans="1:7">
      <c r="A19" s="158" t="s">
        <v>480</v>
      </c>
      <c r="B19" s="157">
        <v>1.8</v>
      </c>
      <c r="C19" s="157">
        <v>1.9</v>
      </c>
      <c r="D19" s="157">
        <v>2.1</v>
      </c>
      <c r="E19" s="157">
        <v>4.5</v>
      </c>
      <c r="F19" s="157">
        <v>6.9</v>
      </c>
      <c r="G19" s="157">
        <v>7.4</v>
      </c>
    </row>
    <row r="20" spans="1:7">
      <c r="A20" s="158" t="s">
        <v>611</v>
      </c>
      <c r="B20" s="157" t="s">
        <v>410</v>
      </c>
      <c r="C20" s="157" t="s">
        <v>459</v>
      </c>
      <c r="D20" s="157" t="s">
        <v>1257</v>
      </c>
      <c r="E20" s="157" t="s">
        <v>1257</v>
      </c>
      <c r="F20" s="157">
        <v>0.9</v>
      </c>
      <c r="G20" s="157">
        <v>1.3</v>
      </c>
    </row>
    <row r="21" spans="1:7">
      <c r="A21" s="158" t="s">
        <v>477</v>
      </c>
      <c r="B21" s="157">
        <v>15.8</v>
      </c>
      <c r="C21" s="157">
        <v>13.9</v>
      </c>
      <c r="D21" s="157">
        <v>11.2</v>
      </c>
      <c r="E21" s="157">
        <v>12.5</v>
      </c>
      <c r="F21" s="157">
        <v>12.5</v>
      </c>
      <c r="G21" s="157">
        <v>12.7</v>
      </c>
    </row>
    <row r="22" spans="1:7">
      <c r="A22" s="663" t="s">
        <v>28</v>
      </c>
      <c r="B22" s="663"/>
      <c r="C22" s="663"/>
      <c r="D22" s="663"/>
      <c r="E22" s="663"/>
      <c r="F22" s="663"/>
      <c r="G22" s="663"/>
    </row>
    <row r="23" spans="1:7">
      <c r="A23" s="158" t="s">
        <v>476</v>
      </c>
      <c r="B23" s="157">
        <v>22.6</v>
      </c>
      <c r="C23" s="157">
        <v>17.399999999999999</v>
      </c>
      <c r="D23" s="157">
        <v>12.7</v>
      </c>
      <c r="E23" s="157">
        <v>15.5</v>
      </c>
      <c r="F23" s="157">
        <v>12</v>
      </c>
      <c r="G23" s="157">
        <v>10</v>
      </c>
    </row>
    <row r="24" spans="1:7">
      <c r="A24" s="158" t="s">
        <v>474</v>
      </c>
      <c r="B24" s="157">
        <v>23.2</v>
      </c>
      <c r="C24" s="157">
        <v>19.5</v>
      </c>
      <c r="D24" s="157">
        <v>15.9</v>
      </c>
      <c r="E24" s="157">
        <v>17.5</v>
      </c>
      <c r="F24" s="157">
        <v>16.8</v>
      </c>
      <c r="G24" s="157">
        <v>18.899999999999999</v>
      </c>
    </row>
    <row r="25" spans="1:7">
      <c r="A25" s="158" t="s">
        <v>456</v>
      </c>
      <c r="B25" s="157">
        <v>11.7</v>
      </c>
      <c r="C25" s="157">
        <v>10.6</v>
      </c>
      <c r="D25" s="157">
        <v>8.4</v>
      </c>
      <c r="E25" s="157">
        <v>9</v>
      </c>
      <c r="F25" s="157">
        <v>7.8</v>
      </c>
      <c r="G25" s="157" t="s">
        <v>431</v>
      </c>
    </row>
    <row r="26" spans="1:7">
      <c r="A26" s="158" t="s">
        <v>455</v>
      </c>
      <c r="B26" s="157">
        <v>6.6</v>
      </c>
      <c r="C26" s="157">
        <v>5.7</v>
      </c>
      <c r="D26" s="157">
        <v>5.0999999999999996</v>
      </c>
      <c r="E26" s="157">
        <v>6.2</v>
      </c>
      <c r="F26" s="157">
        <v>7.8</v>
      </c>
      <c r="G26" s="157">
        <v>6.6</v>
      </c>
    </row>
    <row r="27" spans="1:7">
      <c r="A27" s="158" t="s">
        <v>454</v>
      </c>
      <c r="B27" s="157">
        <v>2</v>
      </c>
      <c r="C27" s="157">
        <v>2.1</v>
      </c>
      <c r="D27" s="157">
        <v>2.2000000000000002</v>
      </c>
      <c r="E27" s="157">
        <v>3.2</v>
      </c>
      <c r="F27" s="157">
        <v>5.2</v>
      </c>
      <c r="G27" s="157">
        <v>4.7</v>
      </c>
    </row>
    <row r="28" spans="1:7">
      <c r="A28" s="158" t="s">
        <v>614</v>
      </c>
      <c r="B28" s="157" t="s">
        <v>461</v>
      </c>
      <c r="C28" s="157" t="s">
        <v>1257</v>
      </c>
      <c r="D28" s="157" t="s">
        <v>412</v>
      </c>
      <c r="E28" s="157">
        <v>0.4</v>
      </c>
      <c r="F28" s="157" t="s">
        <v>410</v>
      </c>
      <c r="G28" s="157">
        <v>1</v>
      </c>
    </row>
    <row r="29" spans="1:7">
      <c r="A29" s="158" t="s">
        <v>449</v>
      </c>
      <c r="B29" s="157">
        <v>10</v>
      </c>
      <c r="C29" s="157">
        <v>8.3000000000000007</v>
      </c>
      <c r="D29" s="157">
        <v>6.6</v>
      </c>
      <c r="E29" s="157">
        <v>7.7</v>
      </c>
      <c r="F29" s="157">
        <v>7.6</v>
      </c>
      <c r="G29" s="157">
        <v>7.9</v>
      </c>
    </row>
    <row r="30" spans="1:7">
      <c r="A30" s="158" t="s">
        <v>486</v>
      </c>
      <c r="B30" s="157">
        <v>9.3000000000000007</v>
      </c>
      <c r="C30" s="157">
        <v>7.9</v>
      </c>
      <c r="D30" s="157">
        <v>6.3</v>
      </c>
      <c r="E30" s="157">
        <v>7.3</v>
      </c>
      <c r="F30" s="157">
        <v>7.5</v>
      </c>
      <c r="G30" s="157">
        <v>8</v>
      </c>
    </row>
    <row r="31" spans="1:7">
      <c r="A31" s="663" t="s">
        <v>485</v>
      </c>
      <c r="B31" s="663"/>
      <c r="C31" s="663"/>
      <c r="D31" s="663"/>
      <c r="E31" s="663"/>
      <c r="F31" s="663"/>
      <c r="G31" s="663"/>
    </row>
    <row r="32" spans="1:7">
      <c r="A32" s="158" t="s">
        <v>511</v>
      </c>
      <c r="B32" s="157" t="s">
        <v>47</v>
      </c>
      <c r="C32" s="157">
        <v>9.6</v>
      </c>
      <c r="D32" s="157">
        <v>8.1</v>
      </c>
      <c r="E32" s="157">
        <v>9.5</v>
      </c>
      <c r="F32" s="157">
        <v>6.4</v>
      </c>
      <c r="G32" s="157">
        <v>4.4000000000000004</v>
      </c>
    </row>
    <row r="33" spans="1:7">
      <c r="A33" s="158" t="s">
        <v>361</v>
      </c>
      <c r="B33" s="157">
        <v>26</v>
      </c>
      <c r="C33" s="157">
        <v>22.4</v>
      </c>
      <c r="D33" s="157">
        <v>16.899999999999999</v>
      </c>
      <c r="E33" s="157">
        <v>19.7</v>
      </c>
      <c r="F33" s="157">
        <v>19.899999999999999</v>
      </c>
      <c r="G33" s="157">
        <v>21.5</v>
      </c>
    </row>
    <row r="34" spans="1:7">
      <c r="A34" s="158" t="s">
        <v>360</v>
      </c>
      <c r="B34" s="157">
        <v>16.2</v>
      </c>
      <c r="C34" s="157">
        <v>14.7</v>
      </c>
      <c r="D34" s="157">
        <v>12.8</v>
      </c>
      <c r="E34" s="157">
        <v>13.2</v>
      </c>
      <c r="F34" s="157">
        <v>11</v>
      </c>
      <c r="G34" s="157">
        <v>13</v>
      </c>
    </row>
    <row r="35" spans="1:7">
      <c r="A35" s="158" t="s">
        <v>359</v>
      </c>
      <c r="B35" s="157">
        <v>9.4</v>
      </c>
      <c r="C35" s="157">
        <v>7.9</v>
      </c>
      <c r="D35" s="157">
        <v>5.5</v>
      </c>
      <c r="E35" s="157">
        <v>6.9</v>
      </c>
      <c r="F35" s="157">
        <v>7.7</v>
      </c>
      <c r="G35" s="157">
        <v>8.4</v>
      </c>
    </row>
    <row r="36" spans="1:7">
      <c r="A36" s="158" t="s">
        <v>358</v>
      </c>
      <c r="B36" s="157">
        <v>4.4000000000000004</v>
      </c>
      <c r="C36" s="157">
        <v>3.3</v>
      </c>
      <c r="D36" s="157">
        <v>4.2</v>
      </c>
      <c r="E36" s="157">
        <v>5</v>
      </c>
      <c r="F36" s="157">
        <v>6.5</v>
      </c>
      <c r="G36" s="157">
        <v>5.7</v>
      </c>
    </row>
    <row r="37" spans="1:7">
      <c r="A37" s="158" t="s">
        <v>480</v>
      </c>
      <c r="B37" s="157" t="s">
        <v>420</v>
      </c>
      <c r="C37" s="157">
        <v>1.1000000000000001</v>
      </c>
      <c r="D37" s="157">
        <v>0.9</v>
      </c>
      <c r="E37" s="157">
        <v>1.9</v>
      </c>
      <c r="F37" s="157">
        <v>3.1</v>
      </c>
      <c r="G37" s="157">
        <v>3.6</v>
      </c>
    </row>
    <row r="38" spans="1:7">
      <c r="A38" s="158" t="s">
        <v>611</v>
      </c>
      <c r="B38" s="157" t="s">
        <v>459</v>
      </c>
      <c r="C38" s="157" t="s">
        <v>821</v>
      </c>
      <c r="D38" s="157" t="s">
        <v>459</v>
      </c>
      <c r="E38" s="157" t="s">
        <v>501</v>
      </c>
      <c r="F38" s="157" t="s">
        <v>412</v>
      </c>
      <c r="G38" s="157">
        <v>0.5</v>
      </c>
    </row>
    <row r="39" spans="1:7">
      <c r="A39" s="158" t="s">
        <v>477</v>
      </c>
      <c r="B39" s="157">
        <v>10</v>
      </c>
      <c r="C39" s="157">
        <v>8</v>
      </c>
      <c r="D39" s="157">
        <v>6.4</v>
      </c>
      <c r="E39" s="157">
        <v>7.5</v>
      </c>
      <c r="F39" s="157">
        <v>7.4</v>
      </c>
      <c r="G39" s="157">
        <v>7.7</v>
      </c>
    </row>
    <row r="40" spans="1:7">
      <c r="A40" s="663" t="s">
        <v>27</v>
      </c>
      <c r="B40" s="663"/>
      <c r="C40" s="663"/>
      <c r="D40" s="663"/>
      <c r="E40" s="663"/>
      <c r="F40" s="663"/>
      <c r="G40" s="663"/>
    </row>
    <row r="41" spans="1:7">
      <c r="A41" s="158" t="s">
        <v>476</v>
      </c>
      <c r="B41" s="157">
        <v>24.6</v>
      </c>
      <c r="C41" s="157">
        <v>17.899999999999999</v>
      </c>
      <c r="D41" s="157">
        <v>12.9</v>
      </c>
      <c r="E41" s="157">
        <v>15.7</v>
      </c>
      <c r="F41" s="157">
        <v>14.7</v>
      </c>
      <c r="G41" s="157">
        <v>12.2</v>
      </c>
    </row>
    <row r="42" spans="1:7">
      <c r="A42" s="158" t="s">
        <v>474</v>
      </c>
      <c r="B42" s="157">
        <v>29.3</v>
      </c>
      <c r="C42" s="157">
        <v>26</v>
      </c>
      <c r="D42" s="157">
        <v>20.8</v>
      </c>
      <c r="E42" s="157">
        <v>21.3</v>
      </c>
      <c r="F42" s="157">
        <v>20.8</v>
      </c>
      <c r="G42" s="157">
        <v>22.1</v>
      </c>
    </row>
    <row r="43" spans="1:7">
      <c r="A43" s="158" t="s">
        <v>456</v>
      </c>
      <c r="B43" s="157">
        <v>16.100000000000001</v>
      </c>
      <c r="C43" s="157">
        <v>15.9</v>
      </c>
      <c r="D43" s="157">
        <v>12.1</v>
      </c>
      <c r="E43" s="157">
        <v>13.6</v>
      </c>
      <c r="F43" s="157">
        <v>12.3</v>
      </c>
      <c r="G43" s="157">
        <v>12.7</v>
      </c>
    </row>
    <row r="44" spans="1:7">
      <c r="A44" s="158" t="s">
        <v>455</v>
      </c>
      <c r="B44" s="157">
        <v>8.6999999999999993</v>
      </c>
      <c r="C44" s="157">
        <v>8.6999999999999993</v>
      </c>
      <c r="D44" s="157">
        <v>8.3000000000000007</v>
      </c>
      <c r="E44" s="157">
        <v>9.4</v>
      </c>
      <c r="F44" s="157">
        <v>9.5</v>
      </c>
      <c r="G44" s="157">
        <v>10.7</v>
      </c>
    </row>
    <row r="45" spans="1:7">
      <c r="A45" s="158" t="s">
        <v>454</v>
      </c>
      <c r="B45" s="157">
        <v>3.3</v>
      </c>
      <c r="C45" s="157">
        <v>3.2</v>
      </c>
      <c r="D45" s="157">
        <v>3.8</v>
      </c>
      <c r="E45" s="157">
        <v>5.5</v>
      </c>
      <c r="F45" s="157">
        <v>7.3</v>
      </c>
      <c r="G45" s="157">
        <v>7.2</v>
      </c>
    </row>
    <row r="46" spans="1:7">
      <c r="A46" s="158" t="s">
        <v>614</v>
      </c>
      <c r="B46" s="157">
        <v>0.5</v>
      </c>
      <c r="C46" s="157">
        <v>0.3</v>
      </c>
      <c r="D46" s="157">
        <v>0.5</v>
      </c>
      <c r="E46" s="157">
        <v>0.5</v>
      </c>
      <c r="F46" s="157">
        <v>1.2</v>
      </c>
      <c r="G46" s="157" t="s">
        <v>1459</v>
      </c>
    </row>
    <row r="47" spans="1:7">
      <c r="A47" s="158" t="s">
        <v>449</v>
      </c>
      <c r="B47" s="157">
        <v>12.9</v>
      </c>
      <c r="C47" s="157">
        <v>11.3</v>
      </c>
      <c r="D47" s="157">
        <v>9.1</v>
      </c>
      <c r="E47" s="157">
        <v>10.3</v>
      </c>
      <c r="F47" s="157">
        <v>10.199999999999999</v>
      </c>
      <c r="G47" s="157">
        <v>10.4</v>
      </c>
    </row>
    <row r="48" spans="1:7">
      <c r="A48" s="158" t="s">
        <v>486</v>
      </c>
      <c r="B48" s="157">
        <v>12.3</v>
      </c>
      <c r="C48" s="157">
        <v>11.1</v>
      </c>
      <c r="D48" s="157">
        <v>9</v>
      </c>
      <c r="E48" s="157">
        <v>10.1</v>
      </c>
      <c r="F48" s="157">
        <v>10</v>
      </c>
      <c r="G48" s="157">
        <v>10.6</v>
      </c>
    </row>
    <row r="49" spans="1:7">
      <c r="A49" s="663" t="s">
        <v>485</v>
      </c>
      <c r="B49" s="663"/>
      <c r="C49" s="663"/>
      <c r="D49" s="663"/>
      <c r="E49" s="663"/>
      <c r="F49" s="663"/>
      <c r="G49" s="663"/>
    </row>
    <row r="50" spans="1:7">
      <c r="A50" s="158" t="s">
        <v>511</v>
      </c>
      <c r="B50" s="157" t="s">
        <v>47</v>
      </c>
      <c r="C50" s="157">
        <v>9.4</v>
      </c>
      <c r="D50" s="157">
        <v>6.8</v>
      </c>
      <c r="E50" s="157">
        <v>8.8000000000000007</v>
      </c>
      <c r="F50" s="157">
        <v>8.6</v>
      </c>
      <c r="G50" s="157" t="s">
        <v>502</v>
      </c>
    </row>
    <row r="51" spans="1:7">
      <c r="A51" s="158" t="s">
        <v>361</v>
      </c>
      <c r="B51" s="157">
        <v>32</v>
      </c>
      <c r="C51" s="157">
        <v>27.1</v>
      </c>
      <c r="D51" s="157">
        <v>20.9</v>
      </c>
      <c r="E51" s="157">
        <v>22.4</v>
      </c>
      <c r="F51" s="157">
        <v>22.9</v>
      </c>
      <c r="G51" s="157">
        <v>23.5</v>
      </c>
    </row>
    <row r="52" spans="1:7">
      <c r="A52" s="158" t="s">
        <v>360</v>
      </c>
      <c r="B52" s="157">
        <v>21.5</v>
      </c>
      <c r="C52" s="157">
        <v>21</v>
      </c>
      <c r="D52" s="157">
        <v>17.2</v>
      </c>
      <c r="E52" s="157">
        <v>18.2</v>
      </c>
      <c r="F52" s="157">
        <v>15.6</v>
      </c>
      <c r="G52" s="157">
        <v>16.399999999999999</v>
      </c>
    </row>
    <row r="53" spans="1:7">
      <c r="A53" s="158" t="s">
        <v>359</v>
      </c>
      <c r="B53" s="157">
        <v>12.7</v>
      </c>
      <c r="C53" s="157">
        <v>11.8</v>
      </c>
      <c r="D53" s="157">
        <v>9.5</v>
      </c>
      <c r="E53" s="157">
        <v>10.6</v>
      </c>
      <c r="F53" s="157">
        <v>10.6</v>
      </c>
      <c r="G53" s="157">
        <v>11.7</v>
      </c>
    </row>
    <row r="54" spans="1:7">
      <c r="A54" s="158" t="s">
        <v>358</v>
      </c>
      <c r="B54" s="157">
        <v>5.7</v>
      </c>
      <c r="C54" s="157">
        <v>6</v>
      </c>
      <c r="D54" s="157">
        <v>6.9</v>
      </c>
      <c r="E54" s="157">
        <v>7.6</v>
      </c>
      <c r="F54" s="157">
        <v>8.4</v>
      </c>
      <c r="G54" s="157">
        <v>9.4</v>
      </c>
    </row>
    <row r="55" spans="1:7">
      <c r="A55" s="158" t="s">
        <v>480</v>
      </c>
      <c r="B55" s="157">
        <v>1.2</v>
      </c>
      <c r="C55" s="157">
        <v>1.5</v>
      </c>
      <c r="D55" s="157">
        <v>1.4</v>
      </c>
      <c r="E55" s="157">
        <v>3.2</v>
      </c>
      <c r="F55" s="157">
        <v>5</v>
      </c>
      <c r="G55" s="157">
        <v>5.5</v>
      </c>
    </row>
    <row r="56" spans="1:7">
      <c r="A56" s="158" t="s">
        <v>611</v>
      </c>
      <c r="B56" s="157" t="s">
        <v>412</v>
      </c>
      <c r="C56" s="157" t="s">
        <v>460</v>
      </c>
      <c r="D56" s="157" t="s">
        <v>1257</v>
      </c>
      <c r="E56" s="157" t="s">
        <v>460</v>
      </c>
      <c r="F56" s="157">
        <v>0.6</v>
      </c>
      <c r="G56" s="157">
        <v>0.9</v>
      </c>
    </row>
    <row r="57" spans="1:7" ht="12.75" customHeight="1">
      <c r="A57" s="158" t="s">
        <v>477</v>
      </c>
      <c r="B57" s="157">
        <v>12.9</v>
      </c>
      <c r="C57" s="157">
        <v>10.9</v>
      </c>
      <c r="D57" s="157">
        <v>8.8000000000000007</v>
      </c>
      <c r="E57" s="157">
        <v>10</v>
      </c>
      <c r="F57" s="157">
        <v>9.9</v>
      </c>
      <c r="G57" s="157">
        <v>10.199999999999999</v>
      </c>
    </row>
    <row r="58" spans="1:7" hidden="1">
      <c r="A58" s="378"/>
      <c r="B58" s="378"/>
      <c r="C58" s="378"/>
      <c r="D58" s="378"/>
      <c r="E58" s="378"/>
      <c r="F58" s="378"/>
      <c r="G58" s="378"/>
    </row>
    <row r="59" spans="1:7">
      <c r="A59" s="660" t="s">
        <v>46</v>
      </c>
      <c r="B59" s="660"/>
      <c r="C59" s="660"/>
      <c r="D59" s="660"/>
      <c r="E59" s="660"/>
      <c r="F59" s="660"/>
      <c r="G59" s="660"/>
    </row>
    <row r="60" spans="1:7">
      <c r="A60" s="664" t="s">
        <v>45</v>
      </c>
      <c r="B60" s="664"/>
      <c r="C60" s="664"/>
      <c r="D60" s="664"/>
      <c r="E60" s="664"/>
      <c r="F60" s="664"/>
      <c r="G60" s="664"/>
    </row>
    <row r="61" spans="1:7">
      <c r="A61" s="664" t="s">
        <v>44</v>
      </c>
      <c r="B61" s="664"/>
      <c r="C61" s="664"/>
      <c r="D61" s="664"/>
      <c r="E61" s="664"/>
      <c r="F61" s="664"/>
      <c r="G61" s="664"/>
    </row>
    <row r="62" spans="1:7">
      <c r="A62" s="664" t="s">
        <v>822</v>
      </c>
      <c r="B62" s="664"/>
      <c r="C62" s="664"/>
      <c r="D62" s="664"/>
      <c r="E62" s="664"/>
      <c r="F62" s="664"/>
      <c r="G62" s="664"/>
    </row>
    <row r="63" spans="1:7">
      <c r="A63" s="665" t="s">
        <v>30</v>
      </c>
      <c r="B63" s="665"/>
      <c r="C63" s="665"/>
      <c r="D63" s="665"/>
      <c r="E63" s="665"/>
      <c r="F63" s="665"/>
      <c r="G63" s="665"/>
    </row>
  </sheetData>
  <mergeCells count="12">
    <mergeCell ref="A1:G2"/>
    <mergeCell ref="A63:G63"/>
    <mergeCell ref="A4:G4"/>
    <mergeCell ref="A13:G13"/>
    <mergeCell ref="A22:G22"/>
    <mergeCell ref="A31:G31"/>
    <mergeCell ref="A40:G40"/>
    <mergeCell ref="A49:G49"/>
    <mergeCell ref="A59:G59"/>
    <mergeCell ref="A60:G60"/>
    <mergeCell ref="A61:G61"/>
    <mergeCell ref="A62:G6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2"/>
    </sheetView>
  </sheetViews>
  <sheetFormatPr defaultRowHeight="15"/>
  <cols>
    <col min="1" max="16384" width="9.140625" style="364"/>
  </cols>
  <sheetData>
    <row r="1" spans="1:7" ht="15.75" customHeight="1">
      <c r="A1" s="661" t="s">
        <v>1943</v>
      </c>
      <c r="B1" s="661"/>
      <c r="C1" s="661"/>
      <c r="D1" s="661"/>
      <c r="E1" s="661"/>
      <c r="F1" s="661"/>
      <c r="G1" s="661"/>
    </row>
    <row r="2" spans="1:7">
      <c r="A2" s="666"/>
      <c r="B2" s="666"/>
      <c r="C2" s="666"/>
      <c r="D2" s="666"/>
      <c r="E2" s="666"/>
      <c r="F2" s="666"/>
      <c r="G2" s="666"/>
    </row>
    <row r="3" spans="1:7" ht="34.5">
      <c r="A3" s="161" t="s">
        <v>466</v>
      </c>
      <c r="B3" s="383">
        <v>2001</v>
      </c>
      <c r="C3" s="383">
        <v>2004</v>
      </c>
      <c r="D3" s="383">
        <v>2007</v>
      </c>
      <c r="E3" s="383">
        <v>2010</v>
      </c>
      <c r="F3" s="162" t="s">
        <v>1460</v>
      </c>
      <c r="G3" s="383">
        <v>2016</v>
      </c>
    </row>
    <row r="4" spans="1:7">
      <c r="A4" s="663" t="s">
        <v>29</v>
      </c>
      <c r="B4" s="663"/>
      <c r="C4" s="663"/>
      <c r="D4" s="663"/>
      <c r="E4" s="663"/>
      <c r="F4" s="663"/>
      <c r="G4" s="663"/>
    </row>
    <row r="5" spans="1:7">
      <c r="A5" s="158" t="s">
        <v>476</v>
      </c>
      <c r="B5" s="157">
        <v>3.7</v>
      </c>
      <c r="C5" s="157">
        <v>3.2</v>
      </c>
      <c r="D5" s="157" t="s">
        <v>102</v>
      </c>
      <c r="E5" s="157" t="s">
        <v>102</v>
      </c>
      <c r="F5" s="157" t="s">
        <v>575</v>
      </c>
      <c r="G5" s="157">
        <v>3.7</v>
      </c>
    </row>
    <row r="6" spans="1:7">
      <c r="A6" s="158" t="s">
        <v>474</v>
      </c>
      <c r="B6" s="157">
        <v>6.5</v>
      </c>
      <c r="C6" s="157">
        <v>5.7</v>
      </c>
      <c r="D6" s="157">
        <v>6.1</v>
      </c>
      <c r="E6" s="157">
        <v>5.6</v>
      </c>
      <c r="F6" s="157">
        <v>6.1</v>
      </c>
      <c r="G6" s="157">
        <v>6</v>
      </c>
    </row>
    <row r="7" spans="1:7">
      <c r="A7" s="158" t="s">
        <v>456</v>
      </c>
      <c r="B7" s="157">
        <v>4.3</v>
      </c>
      <c r="C7" s="157">
        <v>3.8</v>
      </c>
      <c r="D7" s="157">
        <v>3.6</v>
      </c>
      <c r="E7" s="157">
        <v>4.5</v>
      </c>
      <c r="F7" s="157">
        <v>6.9</v>
      </c>
      <c r="G7" s="157">
        <v>5</v>
      </c>
    </row>
    <row r="8" spans="1:7">
      <c r="A8" s="158" t="s">
        <v>455</v>
      </c>
      <c r="B8" s="157">
        <v>3.3</v>
      </c>
      <c r="C8" s="157">
        <v>3.3</v>
      </c>
      <c r="D8" s="157">
        <v>3.2</v>
      </c>
      <c r="E8" s="157">
        <v>3.9</v>
      </c>
      <c r="F8" s="157">
        <v>4</v>
      </c>
      <c r="G8" s="157">
        <v>5.8</v>
      </c>
    </row>
    <row r="9" spans="1:7">
      <c r="A9" s="158" t="s">
        <v>454</v>
      </c>
      <c r="B9" s="157">
        <v>3.6</v>
      </c>
      <c r="C9" s="157">
        <v>3.1</v>
      </c>
      <c r="D9" s="157">
        <v>2.8</v>
      </c>
      <c r="E9" s="157">
        <v>2.8</v>
      </c>
      <c r="F9" s="157">
        <v>3.7</v>
      </c>
      <c r="G9" s="157">
        <v>4.3</v>
      </c>
    </row>
    <row r="10" spans="1:7">
      <c r="A10" s="158" t="s">
        <v>614</v>
      </c>
      <c r="B10" s="157">
        <v>3.1</v>
      </c>
      <c r="C10" s="157">
        <v>3.4</v>
      </c>
      <c r="D10" s="157">
        <v>3.5</v>
      </c>
      <c r="E10" s="157">
        <v>4.3</v>
      </c>
      <c r="F10" s="157">
        <v>5.0999999999999996</v>
      </c>
      <c r="G10" s="157">
        <v>4.4000000000000004</v>
      </c>
    </row>
    <row r="11" spans="1:7">
      <c r="A11" s="158" t="s">
        <v>449</v>
      </c>
      <c r="B11" s="157">
        <v>4.0999999999999996</v>
      </c>
      <c r="C11" s="157">
        <v>3.8</v>
      </c>
      <c r="D11" s="157">
        <v>3.7</v>
      </c>
      <c r="E11" s="157">
        <v>4.0999999999999996</v>
      </c>
      <c r="F11" s="157">
        <v>5.0999999999999996</v>
      </c>
      <c r="G11" s="157">
        <v>4.9000000000000004</v>
      </c>
    </row>
    <row r="12" spans="1:7">
      <c r="A12" s="158" t="s">
        <v>486</v>
      </c>
      <c r="B12" s="157">
        <v>4.2</v>
      </c>
      <c r="C12" s="157">
        <v>3.9</v>
      </c>
      <c r="D12" s="157">
        <v>3.8</v>
      </c>
      <c r="E12" s="157">
        <v>4.3</v>
      </c>
      <c r="F12" s="157">
        <v>5.2</v>
      </c>
      <c r="G12" s="157">
        <v>5.0999999999999996</v>
      </c>
    </row>
    <row r="13" spans="1:7">
      <c r="A13" s="663" t="s">
        <v>485</v>
      </c>
      <c r="B13" s="663"/>
      <c r="C13" s="663"/>
      <c r="D13" s="663"/>
      <c r="E13" s="663"/>
      <c r="F13" s="663"/>
      <c r="G13" s="663"/>
    </row>
    <row r="14" spans="1:7">
      <c r="A14" s="158" t="s">
        <v>511</v>
      </c>
      <c r="B14" s="157">
        <v>3</v>
      </c>
      <c r="C14" s="157" t="s">
        <v>63</v>
      </c>
      <c r="D14" s="157" t="s">
        <v>135</v>
      </c>
      <c r="E14" s="157" t="s">
        <v>518</v>
      </c>
      <c r="F14" s="157" t="s">
        <v>748</v>
      </c>
      <c r="G14" s="157" t="s">
        <v>101</v>
      </c>
    </row>
    <row r="15" spans="1:7">
      <c r="A15" s="158" t="s">
        <v>361</v>
      </c>
      <c r="B15" s="157">
        <v>6.9</v>
      </c>
      <c r="C15" s="157">
        <v>5.3</v>
      </c>
      <c r="D15" s="157">
        <v>4.0999999999999996</v>
      </c>
      <c r="E15" s="157">
        <v>4.5999999999999996</v>
      </c>
      <c r="F15" s="157">
        <v>5.9</v>
      </c>
      <c r="G15" s="157">
        <v>6.2</v>
      </c>
    </row>
    <row r="16" spans="1:7">
      <c r="A16" s="158" t="s">
        <v>360</v>
      </c>
      <c r="B16" s="157">
        <v>5.2</v>
      </c>
      <c r="C16" s="157">
        <v>4.8</v>
      </c>
      <c r="D16" s="157">
        <v>6.2</v>
      </c>
      <c r="E16" s="157">
        <v>5.7</v>
      </c>
      <c r="F16" s="157">
        <v>7.1</v>
      </c>
      <c r="G16" s="157">
        <v>5.5</v>
      </c>
    </row>
    <row r="17" spans="1:7">
      <c r="A17" s="158" t="s">
        <v>359</v>
      </c>
      <c r="B17" s="157">
        <v>3.4</v>
      </c>
      <c r="C17" s="157">
        <v>3.5</v>
      </c>
      <c r="D17" s="157">
        <v>3.2</v>
      </c>
      <c r="E17" s="157">
        <v>4.5999999999999996</v>
      </c>
      <c r="F17" s="157">
        <v>5.2</v>
      </c>
      <c r="G17" s="157">
        <v>5</v>
      </c>
    </row>
    <row r="18" spans="1:7">
      <c r="A18" s="158" t="s">
        <v>358</v>
      </c>
      <c r="B18" s="157">
        <v>3.6</v>
      </c>
      <c r="C18" s="157">
        <v>3.4</v>
      </c>
      <c r="D18" s="157">
        <v>3.4</v>
      </c>
      <c r="E18" s="157">
        <v>3</v>
      </c>
      <c r="F18" s="157">
        <v>3.5</v>
      </c>
      <c r="G18" s="157">
        <v>5.3</v>
      </c>
    </row>
    <row r="19" spans="1:7">
      <c r="A19" s="158" t="s">
        <v>480</v>
      </c>
      <c r="B19" s="157">
        <v>3.3</v>
      </c>
      <c r="C19" s="157">
        <v>2.8</v>
      </c>
      <c r="D19" s="157" t="s">
        <v>522</v>
      </c>
      <c r="E19" s="157">
        <v>2.8</v>
      </c>
      <c r="F19" s="157">
        <v>4.9000000000000004</v>
      </c>
      <c r="G19" s="157">
        <v>4.0999999999999996</v>
      </c>
    </row>
    <row r="20" spans="1:7">
      <c r="A20" s="158" t="s">
        <v>611</v>
      </c>
      <c r="B20" s="157">
        <v>3.1</v>
      </c>
      <c r="C20" s="157">
        <v>3.4</v>
      </c>
      <c r="D20" s="157">
        <v>3.8</v>
      </c>
      <c r="E20" s="157">
        <v>5</v>
      </c>
      <c r="F20" s="157">
        <v>4.4000000000000004</v>
      </c>
      <c r="G20" s="157">
        <v>4.7</v>
      </c>
    </row>
    <row r="21" spans="1:7">
      <c r="A21" s="158" t="s">
        <v>477</v>
      </c>
      <c r="B21" s="157">
        <v>4.0999999999999996</v>
      </c>
      <c r="C21" s="157">
        <v>3.8</v>
      </c>
      <c r="D21" s="157">
        <v>3.8</v>
      </c>
      <c r="E21" s="157">
        <v>4.0999999999999996</v>
      </c>
      <c r="F21" s="157">
        <v>5.2</v>
      </c>
      <c r="G21" s="157">
        <v>4.9000000000000004</v>
      </c>
    </row>
    <row r="22" spans="1:7">
      <c r="A22" s="663" t="s">
        <v>28</v>
      </c>
      <c r="B22" s="663"/>
      <c r="C22" s="663"/>
      <c r="D22" s="663"/>
      <c r="E22" s="663"/>
      <c r="F22" s="663"/>
      <c r="G22" s="663"/>
    </row>
    <row r="23" spans="1:7">
      <c r="A23" s="158" t="s">
        <v>476</v>
      </c>
      <c r="B23" s="157">
        <v>5.9</v>
      </c>
      <c r="C23" s="157">
        <v>5.2</v>
      </c>
      <c r="D23" s="157">
        <v>3.4</v>
      </c>
      <c r="E23" s="157">
        <v>4</v>
      </c>
      <c r="F23" s="157">
        <v>3.7</v>
      </c>
      <c r="G23" s="157">
        <v>3.7</v>
      </c>
    </row>
    <row r="24" spans="1:7">
      <c r="A24" s="158" t="s">
        <v>474</v>
      </c>
      <c r="B24" s="157">
        <v>6.1</v>
      </c>
      <c r="C24" s="157">
        <v>4.9000000000000004</v>
      </c>
      <c r="D24" s="157">
        <v>5.0999999999999996</v>
      </c>
      <c r="E24" s="157">
        <v>5.6</v>
      </c>
      <c r="F24" s="157">
        <v>5.4</v>
      </c>
      <c r="G24" s="157">
        <v>5.5</v>
      </c>
    </row>
    <row r="25" spans="1:7">
      <c r="A25" s="158" t="s">
        <v>456</v>
      </c>
      <c r="B25" s="157">
        <v>3.7</v>
      </c>
      <c r="C25" s="157">
        <v>4.5</v>
      </c>
      <c r="D25" s="157">
        <v>3.6</v>
      </c>
      <c r="E25" s="157">
        <v>4.5</v>
      </c>
      <c r="F25" s="157">
        <v>3.7</v>
      </c>
      <c r="G25" s="157">
        <v>4.4000000000000004</v>
      </c>
    </row>
    <row r="26" spans="1:7">
      <c r="A26" s="158" t="s">
        <v>455</v>
      </c>
      <c r="B26" s="157">
        <v>2.7</v>
      </c>
      <c r="C26" s="157">
        <v>3.9</v>
      </c>
      <c r="D26" s="157">
        <v>3.4</v>
      </c>
      <c r="E26" s="157">
        <v>3.1</v>
      </c>
      <c r="F26" s="157">
        <v>4.5</v>
      </c>
      <c r="G26" s="157">
        <v>5.6</v>
      </c>
    </row>
    <row r="27" spans="1:7">
      <c r="A27" s="158" t="s">
        <v>454</v>
      </c>
      <c r="B27" s="157">
        <v>3.3</v>
      </c>
      <c r="C27" s="157">
        <v>2.7</v>
      </c>
      <c r="D27" s="157">
        <v>3.1</v>
      </c>
      <c r="E27" s="157">
        <v>3.9</v>
      </c>
      <c r="F27" s="157">
        <v>4.2</v>
      </c>
      <c r="G27" s="157">
        <v>3.9</v>
      </c>
    </row>
    <row r="28" spans="1:7">
      <c r="A28" s="158" t="s">
        <v>614</v>
      </c>
      <c r="B28" s="157">
        <v>3.3</v>
      </c>
      <c r="C28" s="157">
        <v>3.6</v>
      </c>
      <c r="D28" s="157">
        <v>3.5</v>
      </c>
      <c r="E28" s="157">
        <v>4.0999999999999996</v>
      </c>
      <c r="F28" s="157">
        <v>4.4000000000000004</v>
      </c>
      <c r="G28" s="157">
        <v>4.5</v>
      </c>
    </row>
    <row r="29" spans="1:7">
      <c r="A29" s="158" t="s">
        <v>449</v>
      </c>
      <c r="B29" s="157">
        <v>4</v>
      </c>
      <c r="C29" s="157">
        <v>4</v>
      </c>
      <c r="D29" s="157">
        <v>3.7</v>
      </c>
      <c r="E29" s="157">
        <v>4.2</v>
      </c>
      <c r="F29" s="157">
        <v>4.4000000000000004</v>
      </c>
      <c r="G29" s="157">
        <v>4.5999999999999996</v>
      </c>
    </row>
    <row r="30" spans="1:7">
      <c r="A30" s="158" t="s">
        <v>486</v>
      </c>
      <c r="B30" s="157">
        <v>3.8</v>
      </c>
      <c r="C30" s="157">
        <v>4</v>
      </c>
      <c r="D30" s="157">
        <v>3.7</v>
      </c>
      <c r="E30" s="157">
        <v>4.3</v>
      </c>
      <c r="F30" s="157">
        <v>4.4000000000000004</v>
      </c>
      <c r="G30" s="157">
        <v>4.8</v>
      </c>
    </row>
    <row r="31" spans="1:7">
      <c r="A31" s="663" t="s">
        <v>485</v>
      </c>
      <c r="B31" s="663"/>
      <c r="C31" s="663"/>
      <c r="D31" s="663"/>
      <c r="E31" s="663"/>
      <c r="F31" s="663"/>
      <c r="G31" s="663"/>
    </row>
    <row r="32" spans="1:7">
      <c r="A32" s="158" t="s">
        <v>511</v>
      </c>
      <c r="B32" s="157">
        <v>6.4</v>
      </c>
      <c r="C32" s="157">
        <v>5.7</v>
      </c>
      <c r="D32" s="157" t="s">
        <v>63</v>
      </c>
      <c r="E32" s="157">
        <v>4.3</v>
      </c>
      <c r="F32" s="157">
        <v>4.5</v>
      </c>
      <c r="G32" s="157" t="s">
        <v>519</v>
      </c>
    </row>
    <row r="33" spans="1:7">
      <c r="A33" s="158" t="s">
        <v>361</v>
      </c>
      <c r="B33" s="157">
        <v>5.7</v>
      </c>
      <c r="C33" s="157">
        <v>5.4</v>
      </c>
      <c r="D33" s="157">
        <v>5.0999999999999996</v>
      </c>
      <c r="E33" s="157">
        <v>5.3</v>
      </c>
      <c r="F33" s="157">
        <v>5</v>
      </c>
      <c r="G33" s="157">
        <v>5.3</v>
      </c>
    </row>
    <row r="34" spans="1:7">
      <c r="A34" s="158" t="s">
        <v>360</v>
      </c>
      <c r="B34" s="157">
        <v>5.3</v>
      </c>
      <c r="C34" s="157">
        <v>4.3</v>
      </c>
      <c r="D34" s="157">
        <v>4.0999999999999996</v>
      </c>
      <c r="E34" s="157">
        <v>5.4</v>
      </c>
      <c r="F34" s="157">
        <v>4.8</v>
      </c>
      <c r="G34" s="157">
        <v>5.0999999999999996</v>
      </c>
    </row>
    <row r="35" spans="1:7">
      <c r="A35" s="158" t="s">
        <v>359</v>
      </c>
      <c r="B35" s="157">
        <v>2.7</v>
      </c>
      <c r="C35" s="157">
        <v>4.4000000000000004</v>
      </c>
      <c r="D35" s="157">
        <v>3.3</v>
      </c>
      <c r="E35" s="157">
        <v>3.5</v>
      </c>
      <c r="F35" s="157">
        <v>4</v>
      </c>
      <c r="G35" s="157">
        <v>5.0999999999999996</v>
      </c>
    </row>
    <row r="36" spans="1:7">
      <c r="A36" s="158" t="s">
        <v>358</v>
      </c>
      <c r="B36" s="157">
        <v>3.1</v>
      </c>
      <c r="C36" s="157">
        <v>3.1</v>
      </c>
      <c r="D36" s="157">
        <v>3.4</v>
      </c>
      <c r="E36" s="157">
        <v>3.8</v>
      </c>
      <c r="F36" s="157">
        <v>4.4000000000000004</v>
      </c>
      <c r="G36" s="157">
        <v>4.8</v>
      </c>
    </row>
    <row r="37" spans="1:7">
      <c r="A37" s="158" t="s">
        <v>480</v>
      </c>
      <c r="B37" s="157">
        <v>3</v>
      </c>
      <c r="C37" s="157">
        <v>2.8</v>
      </c>
      <c r="D37" s="157">
        <v>3</v>
      </c>
      <c r="E37" s="157">
        <v>3.5</v>
      </c>
      <c r="F37" s="157">
        <v>4.3</v>
      </c>
      <c r="G37" s="157">
        <v>3.6</v>
      </c>
    </row>
    <row r="38" spans="1:7">
      <c r="A38" s="158" t="s">
        <v>611</v>
      </c>
      <c r="B38" s="157">
        <v>3.5</v>
      </c>
      <c r="C38" s="157">
        <v>3.9</v>
      </c>
      <c r="D38" s="157">
        <v>3.9</v>
      </c>
      <c r="E38" s="157">
        <v>4.5</v>
      </c>
      <c r="F38" s="157">
        <v>4.3</v>
      </c>
      <c r="G38" s="157">
        <v>4.9000000000000004</v>
      </c>
    </row>
    <row r="39" spans="1:7">
      <c r="A39" s="158" t="s">
        <v>477</v>
      </c>
      <c r="B39" s="157">
        <v>4</v>
      </c>
      <c r="C39" s="157">
        <v>4.0999999999999996</v>
      </c>
      <c r="D39" s="157">
        <v>3.7</v>
      </c>
      <c r="E39" s="157">
        <v>4.3</v>
      </c>
      <c r="F39" s="157">
        <v>4.4000000000000004</v>
      </c>
      <c r="G39" s="157">
        <v>4.5999999999999996</v>
      </c>
    </row>
    <row r="40" spans="1:7">
      <c r="A40" s="663" t="s">
        <v>27</v>
      </c>
      <c r="B40" s="663"/>
      <c r="C40" s="663"/>
      <c r="D40" s="663"/>
      <c r="E40" s="663"/>
      <c r="F40" s="663"/>
      <c r="G40" s="663"/>
    </row>
    <row r="41" spans="1:7">
      <c r="A41" s="158" t="s">
        <v>476</v>
      </c>
      <c r="B41" s="157">
        <v>4.7</v>
      </c>
      <c r="C41" s="157">
        <v>4.2</v>
      </c>
      <c r="D41" s="157">
        <v>2.9</v>
      </c>
      <c r="E41" s="157">
        <v>3.2</v>
      </c>
      <c r="F41" s="157">
        <v>4</v>
      </c>
      <c r="G41" s="157">
        <v>3.7</v>
      </c>
    </row>
    <row r="42" spans="1:7">
      <c r="A42" s="158" t="s">
        <v>474</v>
      </c>
      <c r="B42" s="157">
        <v>6.3</v>
      </c>
      <c r="C42" s="157">
        <v>5.3</v>
      </c>
      <c r="D42" s="157">
        <v>5.6</v>
      </c>
      <c r="E42" s="157">
        <v>5.6</v>
      </c>
      <c r="F42" s="157">
        <v>5.8</v>
      </c>
      <c r="G42" s="157">
        <v>5.7</v>
      </c>
    </row>
    <row r="43" spans="1:7">
      <c r="A43" s="158" t="s">
        <v>456</v>
      </c>
      <c r="B43" s="157">
        <v>4</v>
      </c>
      <c r="C43" s="157">
        <v>4.0999999999999996</v>
      </c>
      <c r="D43" s="157">
        <v>3.6</v>
      </c>
      <c r="E43" s="157">
        <v>4.5</v>
      </c>
      <c r="F43" s="157">
        <v>5.3</v>
      </c>
      <c r="G43" s="157">
        <v>4.7</v>
      </c>
    </row>
    <row r="44" spans="1:7">
      <c r="A44" s="158" t="s">
        <v>455</v>
      </c>
      <c r="B44" s="157">
        <v>3</v>
      </c>
      <c r="C44" s="157">
        <v>3.6</v>
      </c>
      <c r="D44" s="157">
        <v>3.3</v>
      </c>
      <c r="E44" s="157">
        <v>3.5</v>
      </c>
      <c r="F44" s="157">
        <v>4.2</v>
      </c>
      <c r="G44" s="157">
        <v>5.7</v>
      </c>
    </row>
    <row r="45" spans="1:7">
      <c r="A45" s="158" t="s">
        <v>454</v>
      </c>
      <c r="B45" s="157">
        <v>3.5</v>
      </c>
      <c r="C45" s="157">
        <v>2.9</v>
      </c>
      <c r="D45" s="157">
        <v>3</v>
      </c>
      <c r="E45" s="157">
        <v>3.4</v>
      </c>
      <c r="F45" s="157">
        <v>4</v>
      </c>
      <c r="G45" s="157">
        <v>4.0999999999999996</v>
      </c>
    </row>
    <row r="46" spans="1:7">
      <c r="A46" s="158" t="s">
        <v>614</v>
      </c>
      <c r="B46" s="157">
        <v>3.2</v>
      </c>
      <c r="C46" s="157">
        <v>3.5</v>
      </c>
      <c r="D46" s="157">
        <v>3.5</v>
      </c>
      <c r="E46" s="157">
        <v>4.2</v>
      </c>
      <c r="F46" s="157">
        <v>4.7</v>
      </c>
      <c r="G46" s="157">
        <v>4.5</v>
      </c>
    </row>
    <row r="47" spans="1:7">
      <c r="A47" s="158" t="s">
        <v>449</v>
      </c>
      <c r="B47" s="157">
        <v>4.0999999999999996</v>
      </c>
      <c r="C47" s="157">
        <v>3.9</v>
      </c>
      <c r="D47" s="157">
        <v>3.7</v>
      </c>
      <c r="E47" s="157">
        <v>4.2</v>
      </c>
      <c r="F47" s="157">
        <v>4.7</v>
      </c>
      <c r="G47" s="157">
        <v>4.8</v>
      </c>
    </row>
    <row r="48" spans="1:7">
      <c r="A48" s="158" t="s">
        <v>486</v>
      </c>
      <c r="B48" s="157">
        <v>4</v>
      </c>
      <c r="C48" s="157">
        <v>3.9</v>
      </c>
      <c r="D48" s="157">
        <v>3.8</v>
      </c>
      <c r="E48" s="157">
        <v>4.3</v>
      </c>
      <c r="F48" s="157">
        <v>4.8</v>
      </c>
      <c r="G48" s="157">
        <v>4.9000000000000004</v>
      </c>
    </row>
    <row r="49" spans="1:7">
      <c r="A49" s="663" t="s">
        <v>485</v>
      </c>
      <c r="B49" s="663"/>
      <c r="C49" s="663"/>
      <c r="D49" s="663"/>
      <c r="E49" s="663"/>
      <c r="F49" s="663"/>
      <c r="G49" s="663"/>
    </row>
    <row r="50" spans="1:7">
      <c r="A50" s="158" t="s">
        <v>511</v>
      </c>
      <c r="B50" s="157">
        <v>4.5999999999999996</v>
      </c>
      <c r="C50" s="157">
        <v>4.3</v>
      </c>
      <c r="D50" s="157">
        <v>2.9</v>
      </c>
      <c r="E50" s="157">
        <v>2.8</v>
      </c>
      <c r="F50" s="157">
        <v>4.9000000000000004</v>
      </c>
      <c r="G50" s="157">
        <v>2.2999999999999998</v>
      </c>
    </row>
    <row r="51" spans="1:7">
      <c r="A51" s="158" t="s">
        <v>361</v>
      </c>
      <c r="B51" s="157">
        <v>6.3</v>
      </c>
      <c r="C51" s="157">
        <v>5.4</v>
      </c>
      <c r="D51" s="157">
        <v>4.5999999999999996</v>
      </c>
      <c r="E51" s="157">
        <v>4.9000000000000004</v>
      </c>
      <c r="F51" s="157">
        <v>5.5</v>
      </c>
      <c r="G51" s="157">
        <v>5.8</v>
      </c>
    </row>
    <row r="52" spans="1:7">
      <c r="A52" s="158" t="s">
        <v>360</v>
      </c>
      <c r="B52" s="157">
        <v>5.2</v>
      </c>
      <c r="C52" s="157">
        <v>4.5999999999999996</v>
      </c>
      <c r="D52" s="157">
        <v>5.0999999999999996</v>
      </c>
      <c r="E52" s="157">
        <v>5.5</v>
      </c>
      <c r="F52" s="157">
        <v>6</v>
      </c>
      <c r="G52" s="157">
        <v>5.3</v>
      </c>
    </row>
    <row r="53" spans="1:7">
      <c r="A53" s="158" t="s">
        <v>359</v>
      </c>
      <c r="B53" s="157">
        <v>3.1</v>
      </c>
      <c r="C53" s="157">
        <v>4</v>
      </c>
      <c r="D53" s="157">
        <v>3.3</v>
      </c>
      <c r="E53" s="157">
        <v>4.0999999999999996</v>
      </c>
      <c r="F53" s="157">
        <v>4.5999999999999996</v>
      </c>
      <c r="G53" s="157">
        <v>5</v>
      </c>
    </row>
    <row r="54" spans="1:7">
      <c r="A54" s="158" t="s">
        <v>358</v>
      </c>
      <c r="B54" s="157">
        <v>3.3</v>
      </c>
      <c r="C54" s="157">
        <v>3.2</v>
      </c>
      <c r="D54" s="157">
        <v>3.4</v>
      </c>
      <c r="E54" s="157">
        <v>3.4</v>
      </c>
      <c r="F54" s="157">
        <v>3.9</v>
      </c>
      <c r="G54" s="157">
        <v>5</v>
      </c>
    </row>
    <row r="55" spans="1:7">
      <c r="A55" s="158" t="s">
        <v>480</v>
      </c>
      <c r="B55" s="157">
        <v>3.2</v>
      </c>
      <c r="C55" s="157">
        <v>2.8</v>
      </c>
      <c r="D55" s="157">
        <v>2.7</v>
      </c>
      <c r="E55" s="157">
        <v>3.2</v>
      </c>
      <c r="F55" s="157">
        <v>4.5999999999999996</v>
      </c>
      <c r="G55" s="157">
        <v>3.9</v>
      </c>
    </row>
    <row r="56" spans="1:7">
      <c r="A56" s="158" t="s">
        <v>611</v>
      </c>
      <c r="B56" s="157">
        <v>3.3</v>
      </c>
      <c r="C56" s="157">
        <v>3.7</v>
      </c>
      <c r="D56" s="157">
        <v>3.9</v>
      </c>
      <c r="E56" s="157">
        <v>4.7</v>
      </c>
      <c r="F56" s="157">
        <v>4.3</v>
      </c>
      <c r="G56" s="157">
        <v>4.8</v>
      </c>
    </row>
    <row r="57" spans="1:7">
      <c r="A57" s="158" t="s">
        <v>477</v>
      </c>
      <c r="B57" s="157">
        <v>4.0999999999999996</v>
      </c>
      <c r="C57" s="157">
        <v>3.9</v>
      </c>
      <c r="D57" s="157">
        <v>3.7</v>
      </c>
      <c r="E57" s="157">
        <v>4.2</v>
      </c>
      <c r="F57" s="157">
        <v>4.8</v>
      </c>
      <c r="G57" s="157">
        <v>4.7</v>
      </c>
    </row>
    <row r="58" spans="1:7" ht="0.75" customHeight="1">
      <c r="A58" s="378"/>
      <c r="B58" s="378"/>
      <c r="C58" s="378"/>
      <c r="D58" s="378"/>
      <c r="E58" s="378"/>
      <c r="F58" s="378"/>
      <c r="G58" s="378"/>
    </row>
    <row r="59" spans="1:7">
      <c r="A59" s="660" t="s">
        <v>46</v>
      </c>
      <c r="B59" s="660"/>
      <c r="C59" s="660"/>
      <c r="D59" s="660"/>
      <c r="E59" s="660"/>
      <c r="F59" s="660"/>
      <c r="G59" s="660"/>
    </row>
    <row r="60" spans="1:7">
      <c r="A60" s="664" t="s">
        <v>1256</v>
      </c>
      <c r="B60" s="664"/>
      <c r="C60" s="664"/>
      <c r="D60" s="664"/>
      <c r="E60" s="664"/>
      <c r="F60" s="664"/>
      <c r="G60" s="664"/>
    </row>
    <row r="61" spans="1:7" ht="25.5" customHeight="1">
      <c r="A61" s="664" t="s">
        <v>1461</v>
      </c>
      <c r="B61" s="664"/>
      <c r="C61" s="664"/>
      <c r="D61" s="664"/>
      <c r="E61" s="664"/>
      <c r="F61" s="664"/>
      <c r="G61" s="664"/>
    </row>
    <row r="62" spans="1:7" ht="25.5" customHeight="1">
      <c r="A62" s="665" t="s">
        <v>826</v>
      </c>
      <c r="B62" s="665"/>
      <c r="C62" s="665"/>
      <c r="D62" s="665"/>
      <c r="E62" s="665"/>
      <c r="F62" s="665"/>
      <c r="G62" s="665"/>
    </row>
    <row r="63" spans="1:7" ht="25.5" customHeight="1">
      <c r="A63" s="664" t="s">
        <v>823</v>
      </c>
      <c r="B63" s="664"/>
      <c r="C63" s="664"/>
      <c r="D63" s="664"/>
      <c r="E63" s="664"/>
      <c r="F63" s="664"/>
      <c r="G63" s="664"/>
    </row>
    <row r="64" spans="1:7" ht="25.5" customHeight="1">
      <c r="A64" s="664" t="s">
        <v>824</v>
      </c>
      <c r="B64" s="664"/>
      <c r="C64" s="664"/>
      <c r="D64" s="664"/>
      <c r="E64" s="664"/>
      <c r="F64" s="664"/>
      <c r="G64" s="664"/>
    </row>
    <row r="65" spans="1:7" ht="25.5" customHeight="1">
      <c r="A65" s="664" t="s">
        <v>825</v>
      </c>
      <c r="B65" s="664"/>
      <c r="C65" s="664"/>
      <c r="D65" s="664"/>
      <c r="E65" s="664"/>
      <c r="F65" s="664"/>
      <c r="G65" s="664"/>
    </row>
    <row r="66" spans="1:7">
      <c r="A66" s="665" t="s">
        <v>443</v>
      </c>
      <c r="B66" s="665"/>
      <c r="C66" s="665"/>
      <c r="D66" s="665"/>
      <c r="E66" s="665"/>
      <c r="F66" s="665"/>
      <c r="G66" s="665"/>
    </row>
  </sheetData>
  <mergeCells count="15">
    <mergeCell ref="A64:G64"/>
    <mergeCell ref="A65:G65"/>
    <mergeCell ref="A66:G66"/>
    <mergeCell ref="A1:G2"/>
    <mergeCell ref="A49:G49"/>
    <mergeCell ref="A59:G59"/>
    <mergeCell ref="A60:G60"/>
    <mergeCell ref="A61:G61"/>
    <mergeCell ref="A62:G62"/>
    <mergeCell ref="A63:G63"/>
    <mergeCell ref="A4:G4"/>
    <mergeCell ref="A13:G13"/>
    <mergeCell ref="A22:G22"/>
    <mergeCell ref="A31:G31"/>
    <mergeCell ref="A40:G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D1"/>
    </sheetView>
  </sheetViews>
  <sheetFormatPr defaultColWidth="11.42578125" defaultRowHeight="9.9499999999999993" customHeight="1"/>
  <cols>
    <col min="1" max="1" width="37" style="20" customWidth="1"/>
    <col min="2" max="2" width="21" style="20" customWidth="1"/>
    <col min="3" max="4" width="18.5703125" style="20" customWidth="1"/>
    <col min="5" max="16384" width="11.42578125" style="20"/>
  </cols>
  <sheetData>
    <row r="1" spans="1:4" ht="18" customHeight="1">
      <c r="A1" s="581" t="s">
        <v>1603</v>
      </c>
      <c r="B1" s="581"/>
      <c r="C1" s="581"/>
      <c r="D1" s="581"/>
    </row>
    <row r="2" spans="1:4" ht="9.9499999999999993" hidden="1" customHeight="1"/>
    <row r="3" spans="1:4" ht="25.5" customHeight="1">
      <c r="A3" s="25" t="s">
        <v>108</v>
      </c>
      <c r="B3" s="26" t="s">
        <v>110</v>
      </c>
      <c r="C3" s="24" t="s">
        <v>136</v>
      </c>
      <c r="D3" s="24" t="s">
        <v>109</v>
      </c>
    </row>
    <row r="4" spans="1:4" ht="12" customHeight="1">
      <c r="A4" s="579" t="s">
        <v>105</v>
      </c>
      <c r="B4" s="579"/>
      <c r="C4" s="579"/>
      <c r="D4" s="579"/>
    </row>
    <row r="5" spans="1:4" ht="12" customHeight="1">
      <c r="A5" s="21" t="s">
        <v>104</v>
      </c>
      <c r="B5" s="22">
        <v>27.4</v>
      </c>
      <c r="C5" s="22">
        <v>11.9</v>
      </c>
      <c r="D5" s="22">
        <v>12.4</v>
      </c>
    </row>
    <row r="6" spans="1:4" ht="12" customHeight="1">
      <c r="A6" s="21" t="s">
        <v>103</v>
      </c>
      <c r="B6" s="22" t="s">
        <v>127</v>
      </c>
      <c r="C6" s="22">
        <v>1.3</v>
      </c>
      <c r="D6" s="22">
        <v>1.4</v>
      </c>
    </row>
    <row r="7" spans="1:4" ht="12" customHeight="1">
      <c r="A7" s="21" t="s">
        <v>100</v>
      </c>
      <c r="B7" s="22" t="s">
        <v>135</v>
      </c>
      <c r="C7" s="22">
        <v>1.4</v>
      </c>
      <c r="D7" s="22">
        <v>1.4</v>
      </c>
    </row>
    <row r="8" spans="1:4" ht="12" customHeight="1">
      <c r="A8" s="21" t="s">
        <v>96</v>
      </c>
      <c r="B8" s="22">
        <v>16.2</v>
      </c>
      <c r="C8" s="22">
        <v>22.2</v>
      </c>
      <c r="D8" s="22">
        <v>22.1</v>
      </c>
    </row>
    <row r="9" spans="1:4" ht="12" customHeight="1">
      <c r="A9" s="21" t="s">
        <v>93</v>
      </c>
      <c r="B9" s="22">
        <v>51.4</v>
      </c>
      <c r="C9" s="22">
        <v>63.1</v>
      </c>
      <c r="D9" s="22">
        <v>62.8</v>
      </c>
    </row>
    <row r="10" spans="1:4" ht="12" customHeight="1">
      <c r="A10" s="579" t="s">
        <v>89</v>
      </c>
      <c r="B10" s="579"/>
      <c r="C10" s="579"/>
      <c r="D10" s="579"/>
    </row>
    <row r="11" spans="1:4" ht="12" customHeight="1">
      <c r="A11" s="21" t="s">
        <v>134</v>
      </c>
      <c r="B11" s="22">
        <v>30.9</v>
      </c>
      <c r="C11" s="22">
        <v>22.8</v>
      </c>
      <c r="D11" s="22">
        <v>23.1</v>
      </c>
    </row>
    <row r="12" spans="1:4" ht="12" customHeight="1">
      <c r="A12" s="21" t="s">
        <v>133</v>
      </c>
      <c r="B12" s="22">
        <v>48.2</v>
      </c>
      <c r="C12" s="22">
        <v>60.2</v>
      </c>
      <c r="D12" s="22">
        <v>59.9</v>
      </c>
    </row>
    <row r="13" spans="1:4" ht="12" customHeight="1">
      <c r="A13" s="21" t="s">
        <v>132</v>
      </c>
      <c r="B13" s="22">
        <v>20.9</v>
      </c>
      <c r="C13" s="22">
        <v>17</v>
      </c>
      <c r="D13" s="22">
        <v>17</v>
      </c>
    </row>
    <row r="14" spans="1:4" ht="12" customHeight="1">
      <c r="A14" s="21" t="s">
        <v>131</v>
      </c>
      <c r="B14" s="22">
        <v>24.4</v>
      </c>
      <c r="C14" s="22">
        <v>39</v>
      </c>
      <c r="D14" s="22">
        <v>38.700000000000003</v>
      </c>
    </row>
    <row r="15" spans="1:4" ht="12" customHeight="1">
      <c r="A15" s="21" t="s">
        <v>130</v>
      </c>
      <c r="B15" s="22">
        <v>11</v>
      </c>
      <c r="C15" s="22">
        <v>12.1</v>
      </c>
      <c r="D15" s="22">
        <v>12.1</v>
      </c>
    </row>
    <row r="16" spans="1:4" ht="12" customHeight="1">
      <c r="A16" s="21" t="s">
        <v>129</v>
      </c>
      <c r="B16" s="22">
        <v>33.700000000000003</v>
      </c>
      <c r="C16" s="22">
        <v>26</v>
      </c>
      <c r="D16" s="22">
        <v>26.1</v>
      </c>
    </row>
    <row r="17" spans="1:4" ht="12" customHeight="1">
      <c r="A17" s="579" t="s">
        <v>128</v>
      </c>
      <c r="B17" s="579"/>
      <c r="C17" s="579"/>
      <c r="D17" s="579"/>
    </row>
    <row r="18" spans="1:4" ht="12" customHeight="1">
      <c r="A18" s="21" t="s">
        <v>50</v>
      </c>
      <c r="B18" s="22">
        <v>45.9</v>
      </c>
      <c r="C18" s="22">
        <v>57</v>
      </c>
      <c r="D18" s="22">
        <v>56.7</v>
      </c>
    </row>
    <row r="19" spans="1:4" ht="12" customHeight="1">
      <c r="A19" s="21" t="s">
        <v>49</v>
      </c>
      <c r="B19" s="22">
        <v>28.5</v>
      </c>
      <c r="C19" s="22">
        <v>27.2</v>
      </c>
      <c r="D19" s="22">
        <v>27.3</v>
      </c>
    </row>
    <row r="20" spans="1:4" ht="12" customHeight="1">
      <c r="A20" s="21" t="s">
        <v>48</v>
      </c>
      <c r="B20" s="22">
        <v>25.6</v>
      </c>
      <c r="C20" s="22">
        <v>15.7</v>
      </c>
      <c r="D20" s="22">
        <v>16</v>
      </c>
    </row>
    <row r="21" spans="1:4" ht="12" customHeight="1">
      <c r="A21" s="579" t="s">
        <v>77</v>
      </c>
      <c r="B21" s="579"/>
      <c r="C21" s="579"/>
      <c r="D21" s="579"/>
    </row>
    <row r="22" spans="1:4" ht="12" customHeight="1">
      <c r="A22" s="21" t="s">
        <v>50</v>
      </c>
      <c r="B22" s="22">
        <v>58</v>
      </c>
      <c r="C22" s="22">
        <v>64.3</v>
      </c>
      <c r="D22" s="22">
        <v>64.099999999999994</v>
      </c>
    </row>
    <row r="23" spans="1:4" ht="12" customHeight="1">
      <c r="A23" s="21" t="s">
        <v>49</v>
      </c>
      <c r="B23" s="22">
        <v>25.3</v>
      </c>
      <c r="C23" s="22">
        <v>25</v>
      </c>
      <c r="D23" s="22">
        <v>25</v>
      </c>
    </row>
    <row r="24" spans="1:4" ht="12" customHeight="1">
      <c r="A24" s="21" t="s">
        <v>48</v>
      </c>
      <c r="B24" s="22">
        <v>16.7</v>
      </c>
      <c r="C24" s="22">
        <v>10.7</v>
      </c>
      <c r="D24" s="22">
        <v>10.9</v>
      </c>
    </row>
    <row r="25" spans="1:4" ht="12" customHeight="1">
      <c r="A25" s="579" t="s">
        <v>76</v>
      </c>
      <c r="B25" s="579"/>
      <c r="C25" s="579"/>
      <c r="D25" s="579"/>
    </row>
    <row r="26" spans="1:4" ht="12" customHeight="1">
      <c r="A26" s="21" t="s">
        <v>50</v>
      </c>
      <c r="B26" s="22">
        <v>88.4</v>
      </c>
      <c r="C26" s="22">
        <v>88.1</v>
      </c>
      <c r="D26" s="22">
        <v>88.2</v>
      </c>
    </row>
    <row r="27" spans="1:4" ht="12" customHeight="1">
      <c r="A27" s="21" t="s">
        <v>49</v>
      </c>
      <c r="B27" s="22">
        <v>9.6</v>
      </c>
      <c r="C27" s="22">
        <v>9.5</v>
      </c>
      <c r="D27" s="22">
        <v>9.5</v>
      </c>
    </row>
    <row r="28" spans="1:4" ht="12" customHeight="1">
      <c r="A28" s="21" t="s">
        <v>48</v>
      </c>
      <c r="B28" s="22" t="s">
        <v>127</v>
      </c>
      <c r="C28" s="22">
        <v>2.2999999999999998</v>
      </c>
      <c r="D28" s="22">
        <v>2.2999999999999998</v>
      </c>
    </row>
    <row r="29" spans="1:4" ht="12" customHeight="1">
      <c r="A29" s="579" t="s">
        <v>126</v>
      </c>
      <c r="B29" s="579"/>
      <c r="C29" s="579"/>
      <c r="D29" s="579"/>
    </row>
    <row r="30" spans="1:4" ht="12" customHeight="1">
      <c r="A30" s="21" t="s">
        <v>50</v>
      </c>
      <c r="B30" s="22">
        <v>90.4</v>
      </c>
      <c r="C30" s="22">
        <v>93.5</v>
      </c>
      <c r="D30" s="22">
        <v>93.4</v>
      </c>
    </row>
    <row r="31" spans="1:4" ht="12" customHeight="1">
      <c r="A31" s="21" t="s">
        <v>49</v>
      </c>
      <c r="B31" s="22">
        <v>6.1</v>
      </c>
      <c r="C31" s="22">
        <v>5.0999999999999996</v>
      </c>
      <c r="D31" s="22">
        <v>5.0999999999999996</v>
      </c>
    </row>
    <row r="32" spans="1:4" ht="12" customHeight="1">
      <c r="A32" s="21" t="s">
        <v>48</v>
      </c>
      <c r="B32" s="22" t="s">
        <v>125</v>
      </c>
      <c r="C32" s="22">
        <v>1.4</v>
      </c>
      <c r="D32" s="22">
        <v>1.5</v>
      </c>
    </row>
    <row r="33" spans="1:4" ht="12" customHeight="1">
      <c r="A33" s="579" t="s">
        <v>61</v>
      </c>
      <c r="B33" s="579"/>
      <c r="C33" s="579"/>
      <c r="D33" s="579"/>
    </row>
    <row r="34" spans="1:4" ht="12" customHeight="1">
      <c r="A34" s="21" t="s">
        <v>50</v>
      </c>
      <c r="B34" s="22">
        <v>91</v>
      </c>
      <c r="C34" s="22">
        <v>90.5</v>
      </c>
      <c r="D34" s="22">
        <v>90.6</v>
      </c>
    </row>
    <row r="35" spans="1:4" ht="12" customHeight="1">
      <c r="A35" s="21" t="s">
        <v>49</v>
      </c>
      <c r="B35" s="22">
        <v>7.3</v>
      </c>
      <c r="C35" s="22">
        <v>6.8</v>
      </c>
      <c r="D35" s="22">
        <v>6.8</v>
      </c>
    </row>
    <row r="36" spans="1:4" ht="12" customHeight="1">
      <c r="A36" s="21" t="s">
        <v>48</v>
      </c>
      <c r="B36" s="22" t="s">
        <v>124</v>
      </c>
      <c r="C36" s="22">
        <v>2.7</v>
      </c>
      <c r="D36" s="22">
        <v>2.7</v>
      </c>
    </row>
    <row r="37" spans="1:4" ht="12" customHeight="1">
      <c r="A37" s="579" t="s">
        <v>123</v>
      </c>
      <c r="B37" s="579"/>
      <c r="C37" s="579"/>
      <c r="D37" s="579"/>
    </row>
    <row r="38" spans="1:4" ht="12" customHeight="1">
      <c r="A38" s="21" t="s">
        <v>50</v>
      </c>
      <c r="B38" s="22">
        <v>82.3</v>
      </c>
      <c r="C38" s="22">
        <v>90.6</v>
      </c>
      <c r="D38" s="22">
        <v>90.4</v>
      </c>
    </row>
    <row r="39" spans="1:4" ht="12" customHeight="1">
      <c r="A39" s="21" t="s">
        <v>49</v>
      </c>
      <c r="B39" s="22">
        <v>9.3000000000000007</v>
      </c>
      <c r="C39" s="22">
        <v>6</v>
      </c>
      <c r="D39" s="22">
        <v>6</v>
      </c>
    </row>
    <row r="40" spans="1:4" ht="12" customHeight="1">
      <c r="A40" s="21" t="s">
        <v>48</v>
      </c>
      <c r="B40" s="22">
        <v>8.4</v>
      </c>
      <c r="C40" s="22">
        <v>3.4</v>
      </c>
      <c r="D40" s="22">
        <v>3.6</v>
      </c>
    </row>
    <row r="41" spans="1:4" ht="12" customHeight="1">
      <c r="A41" s="579" t="s">
        <v>122</v>
      </c>
      <c r="B41" s="579"/>
      <c r="C41" s="579"/>
      <c r="D41" s="579"/>
    </row>
    <row r="42" spans="1:4" ht="12" customHeight="1">
      <c r="A42" s="21" t="s">
        <v>50</v>
      </c>
      <c r="B42" s="22">
        <v>78.099999999999994</v>
      </c>
      <c r="C42" s="22">
        <v>87.7</v>
      </c>
      <c r="D42" s="22">
        <v>87.4</v>
      </c>
    </row>
    <row r="43" spans="1:4" ht="12" customHeight="1">
      <c r="A43" s="21" t="s">
        <v>49</v>
      </c>
      <c r="B43" s="22">
        <v>10.9</v>
      </c>
      <c r="C43" s="22">
        <v>7.7</v>
      </c>
      <c r="D43" s="22">
        <v>7.8</v>
      </c>
    </row>
    <row r="44" spans="1:4" ht="12" customHeight="1">
      <c r="A44" s="21" t="s">
        <v>48</v>
      </c>
      <c r="B44" s="22">
        <v>11</v>
      </c>
      <c r="C44" s="22">
        <v>4.5999999999999996</v>
      </c>
      <c r="D44" s="22">
        <v>4.8</v>
      </c>
    </row>
    <row r="45" spans="1:4" ht="9.9499999999999993" hidden="1" customHeight="1"/>
    <row r="46" spans="1:4" ht="9.9499999999999993" customHeight="1">
      <c r="A46" s="580" t="s">
        <v>46</v>
      </c>
      <c r="B46" s="580"/>
      <c r="C46" s="580"/>
      <c r="D46" s="580"/>
    </row>
    <row r="47" spans="1:4" ht="9.9499999999999993" customHeight="1">
      <c r="A47" s="578" t="s">
        <v>45</v>
      </c>
      <c r="B47" s="578"/>
      <c r="C47" s="578"/>
      <c r="D47" s="578"/>
    </row>
    <row r="48" spans="1:4" ht="9.9499999999999993" customHeight="1">
      <c r="A48" s="578" t="s">
        <v>44</v>
      </c>
      <c r="B48" s="578"/>
      <c r="C48" s="578"/>
      <c r="D48" s="578"/>
    </row>
    <row r="49" spans="1:10" ht="9.9499999999999993" customHeight="1">
      <c r="A49" s="578" t="s">
        <v>43</v>
      </c>
      <c r="B49" s="578"/>
      <c r="C49" s="578"/>
      <c r="D49" s="578"/>
      <c r="E49" s="578"/>
      <c r="F49" s="578"/>
      <c r="G49" s="578"/>
      <c r="H49" s="578"/>
      <c r="I49" s="578"/>
      <c r="J49" s="578"/>
    </row>
    <row r="50" spans="1:10" ht="9.9499999999999993" customHeight="1">
      <c r="A50" s="578" t="s">
        <v>42</v>
      </c>
      <c r="B50" s="578"/>
      <c r="C50" s="578"/>
      <c r="D50" s="578"/>
    </row>
    <row r="51" spans="1:10" ht="9.9499999999999993" customHeight="1">
      <c r="A51" s="578" t="s">
        <v>41</v>
      </c>
      <c r="B51" s="578"/>
      <c r="C51" s="578"/>
      <c r="D51" s="578"/>
    </row>
    <row r="52" spans="1:10" ht="9.9499999999999993" customHeight="1">
      <c r="A52" s="578" t="s">
        <v>121</v>
      </c>
      <c r="B52" s="578"/>
      <c r="C52" s="578"/>
      <c r="D52" s="578"/>
      <c r="E52" s="578"/>
      <c r="F52" s="578"/>
    </row>
    <row r="53" spans="1:10" ht="9.9499999999999993" customHeight="1">
      <c r="A53" s="578" t="s">
        <v>120</v>
      </c>
      <c r="B53" s="578"/>
      <c r="C53" s="578"/>
      <c r="D53" s="578"/>
      <c r="E53" s="578"/>
      <c r="F53" s="578"/>
    </row>
    <row r="54" spans="1:10" ht="9.9499999999999993" customHeight="1">
      <c r="A54" s="578" t="s">
        <v>119</v>
      </c>
      <c r="B54" s="578"/>
      <c r="C54" s="578"/>
      <c r="D54" s="578"/>
      <c r="E54" s="578"/>
      <c r="F54" s="578"/>
    </row>
    <row r="55" spans="1:10" ht="9.9499999999999993" customHeight="1">
      <c r="A55" s="578" t="s">
        <v>118</v>
      </c>
      <c r="B55" s="578"/>
      <c r="C55" s="578"/>
      <c r="D55" s="578"/>
      <c r="E55" s="578"/>
      <c r="F55" s="578"/>
    </row>
    <row r="56" spans="1:10" ht="9.9499999999999993" customHeight="1">
      <c r="A56" s="578" t="s">
        <v>117</v>
      </c>
      <c r="B56" s="578"/>
      <c r="C56" s="578"/>
      <c r="D56" s="578"/>
      <c r="E56" s="578"/>
      <c r="F56" s="578"/>
    </row>
    <row r="57" spans="1:10" ht="9.9499999999999993" customHeight="1">
      <c r="A57" s="578" t="s">
        <v>116</v>
      </c>
      <c r="B57" s="578"/>
      <c r="C57" s="578"/>
      <c r="D57" s="578"/>
      <c r="E57" s="578"/>
      <c r="F57" s="578"/>
    </row>
    <row r="58" spans="1:10" ht="9.9499999999999993" customHeight="1">
      <c r="A58" s="578" t="s">
        <v>115</v>
      </c>
      <c r="B58" s="578"/>
      <c r="C58" s="578"/>
      <c r="D58" s="578"/>
      <c r="E58" s="578"/>
      <c r="F58" s="578"/>
    </row>
    <row r="59" spans="1:10" ht="9.9499999999999993" customHeight="1">
      <c r="A59" s="578" t="s">
        <v>114</v>
      </c>
      <c r="B59" s="578"/>
      <c r="C59" s="578"/>
      <c r="D59" s="578"/>
      <c r="E59" s="578"/>
      <c r="F59" s="578"/>
    </row>
    <row r="60" spans="1:10" ht="9.9499999999999993" customHeight="1">
      <c r="A60" s="577" t="s">
        <v>113</v>
      </c>
      <c r="B60" s="577"/>
      <c r="C60" s="577"/>
      <c r="D60" s="577"/>
    </row>
    <row r="61" spans="1:10" ht="21" customHeight="1">
      <c r="A61" s="578" t="s">
        <v>112</v>
      </c>
      <c r="B61" s="578"/>
      <c r="C61" s="578"/>
      <c r="D61" s="578"/>
    </row>
    <row r="62" spans="1:10" ht="9.9499999999999993" customHeight="1">
      <c r="A62" s="577" t="s">
        <v>30</v>
      </c>
      <c r="B62" s="577"/>
      <c r="C62" s="577"/>
      <c r="D62" s="577"/>
    </row>
    <row r="63" spans="1:10" ht="9.9499999999999993" hidden="1" customHeight="1"/>
  </sheetData>
  <mergeCells count="27">
    <mergeCell ref="A1:D1"/>
    <mergeCell ref="A4:D4"/>
    <mergeCell ref="A10:D10"/>
    <mergeCell ref="A17:D17"/>
    <mergeCell ref="A21:D21"/>
    <mergeCell ref="A25:D25"/>
    <mergeCell ref="A37:D37"/>
    <mergeCell ref="A41:D41"/>
    <mergeCell ref="A46:D46"/>
    <mergeCell ref="A60:D60"/>
    <mergeCell ref="A50:D50"/>
    <mergeCell ref="A51:D51"/>
    <mergeCell ref="A49:J49"/>
    <mergeCell ref="A29:D29"/>
    <mergeCell ref="A33:D33"/>
    <mergeCell ref="A52:F52"/>
    <mergeCell ref="A53:F53"/>
    <mergeCell ref="A54:F54"/>
    <mergeCell ref="A47:D47"/>
    <mergeCell ref="A48:D48"/>
    <mergeCell ref="A62:D62"/>
    <mergeCell ref="A55:F55"/>
    <mergeCell ref="A56:F56"/>
    <mergeCell ref="A57:F57"/>
    <mergeCell ref="A58:F58"/>
    <mergeCell ref="A59:F59"/>
    <mergeCell ref="A61:D61"/>
  </mergeCell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2"/>
    </sheetView>
  </sheetViews>
  <sheetFormatPr defaultRowHeight="15"/>
  <cols>
    <col min="1" max="16384" width="9.140625" style="364"/>
  </cols>
  <sheetData>
    <row r="1" spans="1:7" ht="15.75" customHeight="1">
      <c r="A1" s="661" t="s">
        <v>1942</v>
      </c>
      <c r="B1" s="661"/>
      <c r="C1" s="661"/>
      <c r="D1" s="661"/>
      <c r="E1" s="661"/>
      <c r="F1" s="661"/>
      <c r="G1" s="661"/>
    </row>
    <row r="2" spans="1:7">
      <c r="A2" s="666"/>
      <c r="B2" s="666"/>
      <c r="C2" s="666"/>
      <c r="D2" s="666"/>
      <c r="E2" s="666"/>
      <c r="F2" s="666"/>
      <c r="G2" s="666"/>
    </row>
    <row r="3" spans="1:7">
      <c r="A3" s="161" t="s">
        <v>466</v>
      </c>
      <c r="B3" s="383">
        <v>2001</v>
      </c>
      <c r="C3" s="383">
        <v>2004</v>
      </c>
      <c r="D3" s="383">
        <v>2007</v>
      </c>
      <c r="E3" s="383">
        <v>2010</v>
      </c>
      <c r="F3" s="383">
        <v>2013</v>
      </c>
      <c r="G3" s="383">
        <v>2016</v>
      </c>
    </row>
    <row r="4" spans="1:7">
      <c r="A4" s="663" t="s">
        <v>29</v>
      </c>
      <c r="B4" s="663"/>
      <c r="C4" s="663"/>
      <c r="D4" s="663"/>
      <c r="E4" s="663"/>
      <c r="F4" s="663"/>
      <c r="G4" s="663"/>
    </row>
    <row r="5" spans="1:7">
      <c r="A5" s="158" t="s">
        <v>476</v>
      </c>
      <c r="B5" s="157">
        <v>5.7</v>
      </c>
      <c r="C5" s="157">
        <v>4</v>
      </c>
      <c r="D5" s="157" t="s">
        <v>423</v>
      </c>
      <c r="E5" s="157" t="s">
        <v>413</v>
      </c>
      <c r="F5" s="157" t="s">
        <v>519</v>
      </c>
      <c r="G5" s="157" t="s">
        <v>413</v>
      </c>
    </row>
    <row r="6" spans="1:7">
      <c r="A6" s="158" t="s">
        <v>474</v>
      </c>
      <c r="B6" s="157">
        <v>14.1</v>
      </c>
      <c r="C6" s="157">
        <v>12.4</v>
      </c>
      <c r="D6" s="157">
        <v>9.8000000000000007</v>
      </c>
      <c r="E6" s="157">
        <v>6.8</v>
      </c>
      <c r="F6" s="157">
        <v>6.7</v>
      </c>
      <c r="G6" s="157" t="s">
        <v>427</v>
      </c>
    </row>
    <row r="7" spans="1:7">
      <c r="A7" s="158" t="s">
        <v>456</v>
      </c>
      <c r="B7" s="157">
        <v>4</v>
      </c>
      <c r="C7" s="157">
        <v>5.7</v>
      </c>
      <c r="D7" s="157">
        <v>4.9000000000000004</v>
      </c>
      <c r="E7" s="157">
        <v>4.2</v>
      </c>
      <c r="F7" s="157">
        <v>4.5</v>
      </c>
      <c r="G7" s="157" t="s">
        <v>569</v>
      </c>
    </row>
    <row r="8" spans="1:7">
      <c r="A8" s="158" t="s">
        <v>455</v>
      </c>
      <c r="B8" s="157" t="s">
        <v>518</v>
      </c>
      <c r="C8" s="157">
        <v>1.8</v>
      </c>
      <c r="D8" s="157" t="s">
        <v>124</v>
      </c>
      <c r="E8" s="157">
        <v>1.7</v>
      </c>
      <c r="F8" s="157">
        <v>2</v>
      </c>
      <c r="G8" s="157">
        <v>2.4</v>
      </c>
    </row>
    <row r="9" spans="1:7">
      <c r="A9" s="158" t="s">
        <v>1462</v>
      </c>
      <c r="B9" s="157" t="s">
        <v>460</v>
      </c>
      <c r="C9" s="157" t="s">
        <v>460</v>
      </c>
      <c r="D9" s="157" t="s">
        <v>1257</v>
      </c>
      <c r="E9" s="157" t="s">
        <v>1257</v>
      </c>
      <c r="F9" s="157">
        <v>0.4</v>
      </c>
      <c r="G9" s="157" t="s">
        <v>417</v>
      </c>
    </row>
    <row r="10" spans="1:7">
      <c r="A10" s="158" t="s">
        <v>449</v>
      </c>
      <c r="B10" s="157">
        <v>4.2</v>
      </c>
      <c r="C10" s="157">
        <v>4</v>
      </c>
      <c r="D10" s="157">
        <v>3</v>
      </c>
      <c r="E10" s="157">
        <v>2.5</v>
      </c>
      <c r="F10" s="157">
        <v>2.7</v>
      </c>
      <c r="G10" s="157" t="s">
        <v>1463</v>
      </c>
    </row>
    <row r="11" spans="1:7">
      <c r="A11" s="158" t="s">
        <v>486</v>
      </c>
      <c r="B11" s="157">
        <v>4.3</v>
      </c>
      <c r="C11" s="157">
        <v>4.0999999999999996</v>
      </c>
      <c r="D11" s="157">
        <v>3.2</v>
      </c>
      <c r="E11" s="157">
        <v>2.6</v>
      </c>
      <c r="F11" s="157">
        <v>2.7</v>
      </c>
      <c r="G11" s="157" t="s">
        <v>1463</v>
      </c>
    </row>
    <row r="12" spans="1:7">
      <c r="A12" s="663" t="s">
        <v>485</v>
      </c>
      <c r="B12" s="663"/>
      <c r="C12" s="663"/>
      <c r="D12" s="663"/>
      <c r="E12" s="663"/>
      <c r="F12" s="663"/>
      <c r="G12" s="663"/>
    </row>
    <row r="13" spans="1:7">
      <c r="A13" s="158" t="s">
        <v>511</v>
      </c>
      <c r="B13" s="157" t="s">
        <v>47</v>
      </c>
      <c r="C13" s="157" t="s">
        <v>413</v>
      </c>
      <c r="D13" s="157" t="s">
        <v>507</v>
      </c>
      <c r="E13" s="157" t="s">
        <v>500</v>
      </c>
      <c r="F13" s="157" t="s">
        <v>1255</v>
      </c>
      <c r="G13" s="157" t="s">
        <v>99</v>
      </c>
    </row>
    <row r="14" spans="1:7">
      <c r="A14" s="158" t="s">
        <v>361</v>
      </c>
      <c r="B14" s="157">
        <v>15</v>
      </c>
      <c r="C14" s="157">
        <v>11.1</v>
      </c>
      <c r="D14" s="157">
        <v>6.8</v>
      </c>
      <c r="E14" s="157">
        <v>5.4</v>
      </c>
      <c r="F14" s="157">
        <v>5.3</v>
      </c>
      <c r="G14" s="157" t="s">
        <v>569</v>
      </c>
    </row>
    <row r="15" spans="1:7">
      <c r="A15" s="158" t="s">
        <v>360</v>
      </c>
      <c r="B15" s="157">
        <v>8.4</v>
      </c>
      <c r="C15" s="157">
        <v>9.6</v>
      </c>
      <c r="D15" s="157">
        <v>9.3000000000000007</v>
      </c>
      <c r="E15" s="157">
        <v>6.1</v>
      </c>
      <c r="F15" s="157">
        <v>6.2</v>
      </c>
      <c r="G15" s="157" t="s">
        <v>403</v>
      </c>
    </row>
    <row r="16" spans="1:7">
      <c r="A16" s="158" t="s">
        <v>359</v>
      </c>
      <c r="B16" s="157">
        <v>2.4</v>
      </c>
      <c r="C16" s="157">
        <v>3.4</v>
      </c>
      <c r="D16" s="157">
        <v>2.9</v>
      </c>
      <c r="E16" s="157">
        <v>3.1</v>
      </c>
      <c r="F16" s="157">
        <v>3.1</v>
      </c>
      <c r="G16" s="157">
        <v>2.6</v>
      </c>
    </row>
    <row r="17" spans="1:7">
      <c r="A17" s="158" t="s">
        <v>358</v>
      </c>
      <c r="B17" s="157" t="s">
        <v>412</v>
      </c>
      <c r="C17" s="157" t="s">
        <v>438</v>
      </c>
      <c r="D17" s="157" t="s">
        <v>420</v>
      </c>
      <c r="E17" s="157">
        <v>1</v>
      </c>
      <c r="F17" s="157">
        <v>1.4</v>
      </c>
      <c r="G17" s="157">
        <v>1.7</v>
      </c>
    </row>
    <row r="18" spans="1:7">
      <c r="A18" s="158" t="s">
        <v>1464</v>
      </c>
      <c r="B18" s="157" t="s">
        <v>501</v>
      </c>
      <c r="C18" s="157" t="s">
        <v>501</v>
      </c>
      <c r="D18" s="157" t="s">
        <v>821</v>
      </c>
      <c r="E18" s="157" t="s">
        <v>501</v>
      </c>
      <c r="F18" s="157" t="s">
        <v>1257</v>
      </c>
      <c r="G18" s="157" t="s">
        <v>461</v>
      </c>
    </row>
    <row r="19" spans="1:7">
      <c r="A19" s="158" t="s">
        <v>477</v>
      </c>
      <c r="B19" s="157">
        <v>4.2</v>
      </c>
      <c r="C19" s="157">
        <v>3.8</v>
      </c>
      <c r="D19" s="157">
        <v>2.9</v>
      </c>
      <c r="E19" s="157">
        <v>2.4</v>
      </c>
      <c r="F19" s="157">
        <v>2.6</v>
      </c>
      <c r="G19" s="157" t="s">
        <v>764</v>
      </c>
    </row>
    <row r="20" spans="1:7">
      <c r="A20" s="663" t="s">
        <v>28</v>
      </c>
      <c r="B20" s="663"/>
      <c r="C20" s="663"/>
      <c r="D20" s="663"/>
      <c r="E20" s="663"/>
      <c r="F20" s="663"/>
      <c r="G20" s="663"/>
    </row>
    <row r="21" spans="1:7">
      <c r="A21" s="158" t="s">
        <v>476</v>
      </c>
      <c r="B21" s="157">
        <v>6.8</v>
      </c>
      <c r="C21" s="157">
        <v>4.9000000000000004</v>
      </c>
      <c r="D21" s="157" t="s">
        <v>101</v>
      </c>
      <c r="E21" s="157" t="s">
        <v>127</v>
      </c>
      <c r="F21" s="157" t="s">
        <v>124</v>
      </c>
      <c r="G21" s="157" t="s">
        <v>1465</v>
      </c>
    </row>
    <row r="22" spans="1:7">
      <c r="A22" s="158" t="s">
        <v>474</v>
      </c>
      <c r="B22" s="157">
        <v>8.1999999999999993</v>
      </c>
      <c r="C22" s="157">
        <v>9</v>
      </c>
      <c r="D22" s="157">
        <v>4.8</v>
      </c>
      <c r="E22" s="157">
        <v>5</v>
      </c>
      <c r="F22" s="157">
        <v>4.8</v>
      </c>
      <c r="G22" s="157" t="s">
        <v>1466</v>
      </c>
    </row>
    <row r="23" spans="1:7">
      <c r="A23" s="158" t="s">
        <v>456</v>
      </c>
      <c r="B23" s="157">
        <v>2.2000000000000002</v>
      </c>
      <c r="C23" s="157">
        <v>2.5</v>
      </c>
      <c r="D23" s="157">
        <v>2.9</v>
      </c>
      <c r="E23" s="157">
        <v>2.6</v>
      </c>
      <c r="F23" s="157">
        <v>1.8</v>
      </c>
      <c r="G23" s="157">
        <v>2</v>
      </c>
    </row>
    <row r="24" spans="1:7">
      <c r="A24" s="158" t="s">
        <v>455</v>
      </c>
      <c r="B24" s="157" t="s">
        <v>417</v>
      </c>
      <c r="C24" s="157" t="s">
        <v>417</v>
      </c>
      <c r="D24" s="157" t="s">
        <v>417</v>
      </c>
      <c r="E24" s="157" t="s">
        <v>410</v>
      </c>
      <c r="F24" s="157">
        <v>0.9</v>
      </c>
      <c r="G24" s="157" t="s">
        <v>1467</v>
      </c>
    </row>
    <row r="25" spans="1:7">
      <c r="A25" s="158" t="s">
        <v>1462</v>
      </c>
      <c r="B25" s="157" t="s">
        <v>1257</v>
      </c>
      <c r="C25" s="157" t="s">
        <v>501</v>
      </c>
      <c r="D25" s="157" t="s">
        <v>501</v>
      </c>
      <c r="E25" s="157" t="s">
        <v>1257</v>
      </c>
      <c r="F25" s="157" t="s">
        <v>460</v>
      </c>
      <c r="G25" s="157" t="s">
        <v>821</v>
      </c>
    </row>
    <row r="26" spans="1:7">
      <c r="A26" s="158" t="s">
        <v>449</v>
      </c>
      <c r="B26" s="157">
        <v>2.7</v>
      </c>
      <c r="C26" s="157">
        <v>2.5</v>
      </c>
      <c r="D26" s="157">
        <v>1.6</v>
      </c>
      <c r="E26" s="157">
        <v>1.7</v>
      </c>
      <c r="F26" s="157">
        <v>1.5</v>
      </c>
      <c r="G26" s="157" t="s">
        <v>820</v>
      </c>
    </row>
    <row r="27" spans="1:7">
      <c r="A27" s="158" t="s">
        <v>486</v>
      </c>
      <c r="B27" s="157">
        <v>2.5</v>
      </c>
      <c r="C27" s="157">
        <v>2.5</v>
      </c>
      <c r="D27" s="157">
        <v>1.6</v>
      </c>
      <c r="E27" s="157">
        <v>1.7</v>
      </c>
      <c r="F27" s="157">
        <v>1.5</v>
      </c>
      <c r="G27" s="157" t="s">
        <v>1468</v>
      </c>
    </row>
    <row r="28" spans="1:7">
      <c r="A28" s="663" t="s">
        <v>485</v>
      </c>
      <c r="B28" s="663"/>
      <c r="C28" s="663"/>
      <c r="D28" s="663"/>
      <c r="E28" s="663"/>
      <c r="F28" s="663"/>
      <c r="G28" s="663"/>
    </row>
    <row r="29" spans="1:7">
      <c r="A29" s="158" t="s">
        <v>511</v>
      </c>
      <c r="B29" s="157" t="s">
        <v>47</v>
      </c>
      <c r="C29" s="157">
        <v>1.7</v>
      </c>
      <c r="D29" s="157" t="s">
        <v>423</v>
      </c>
      <c r="E29" s="157" t="s">
        <v>442</v>
      </c>
      <c r="F29" s="157" t="s">
        <v>411</v>
      </c>
      <c r="G29" s="157" t="s">
        <v>500</v>
      </c>
    </row>
    <row r="30" spans="1:7">
      <c r="A30" s="158" t="s">
        <v>361</v>
      </c>
      <c r="B30" s="157">
        <v>11.3</v>
      </c>
      <c r="C30" s="157">
        <v>10.3</v>
      </c>
      <c r="D30" s="157">
        <v>4.0999999999999996</v>
      </c>
      <c r="E30" s="157">
        <v>5.0999999999999996</v>
      </c>
      <c r="F30" s="157">
        <v>3.8</v>
      </c>
      <c r="G30" s="157" t="s">
        <v>1056</v>
      </c>
    </row>
    <row r="31" spans="1:7">
      <c r="A31" s="158" t="s">
        <v>360</v>
      </c>
      <c r="B31" s="157">
        <v>3.9</v>
      </c>
      <c r="C31" s="157">
        <v>5.0999999999999996</v>
      </c>
      <c r="D31" s="157">
        <v>5</v>
      </c>
      <c r="E31" s="157">
        <v>4</v>
      </c>
      <c r="F31" s="157">
        <v>4</v>
      </c>
      <c r="G31" s="157" t="s">
        <v>1469</v>
      </c>
    </row>
    <row r="32" spans="1:7">
      <c r="A32" s="158" t="s">
        <v>359</v>
      </c>
      <c r="B32" s="157">
        <v>1.1000000000000001</v>
      </c>
      <c r="C32" s="157">
        <v>1.2</v>
      </c>
      <c r="D32" s="157" t="s">
        <v>423</v>
      </c>
      <c r="E32" s="157">
        <v>1.5</v>
      </c>
      <c r="F32" s="157">
        <v>1.3</v>
      </c>
      <c r="G32" s="157" t="s">
        <v>1466</v>
      </c>
    </row>
    <row r="33" spans="1:7">
      <c r="A33" s="158" t="s">
        <v>358</v>
      </c>
      <c r="B33" s="157" t="s">
        <v>461</v>
      </c>
      <c r="C33" s="157" t="s">
        <v>507</v>
      </c>
      <c r="D33" s="157" t="s">
        <v>416</v>
      </c>
      <c r="E33" s="157" t="s">
        <v>412</v>
      </c>
      <c r="F33" s="157" t="s">
        <v>412</v>
      </c>
      <c r="G33" s="157" t="s">
        <v>410</v>
      </c>
    </row>
    <row r="34" spans="1:7">
      <c r="A34" s="158" t="s">
        <v>1464</v>
      </c>
      <c r="B34" s="157" t="s">
        <v>459</v>
      </c>
      <c r="C34" s="157" t="s">
        <v>501</v>
      </c>
      <c r="D34" s="157" t="s">
        <v>501</v>
      </c>
      <c r="E34" s="157" t="s">
        <v>501</v>
      </c>
      <c r="F34" s="157" t="s">
        <v>500</v>
      </c>
      <c r="G34" s="157" t="s">
        <v>501</v>
      </c>
    </row>
    <row r="35" spans="1:7">
      <c r="A35" s="158" t="s">
        <v>477</v>
      </c>
      <c r="B35" s="157">
        <v>2.7</v>
      </c>
      <c r="C35" s="157">
        <v>2.5</v>
      </c>
      <c r="D35" s="157">
        <v>1.5</v>
      </c>
      <c r="E35" s="157">
        <v>1.6</v>
      </c>
      <c r="F35" s="157">
        <v>1.4</v>
      </c>
      <c r="G35" s="157" t="s">
        <v>820</v>
      </c>
    </row>
    <row r="36" spans="1:7">
      <c r="A36" s="663" t="s">
        <v>27</v>
      </c>
      <c r="B36" s="663"/>
      <c r="C36" s="663"/>
      <c r="D36" s="663"/>
      <c r="E36" s="663"/>
      <c r="F36" s="663"/>
      <c r="G36" s="663"/>
    </row>
    <row r="37" spans="1:7">
      <c r="A37" s="158" t="s">
        <v>476</v>
      </c>
      <c r="B37" s="157">
        <v>6.2</v>
      </c>
      <c r="C37" s="157">
        <v>4.4000000000000004</v>
      </c>
      <c r="D37" s="157">
        <v>1.6</v>
      </c>
      <c r="E37" s="157">
        <v>1.6</v>
      </c>
      <c r="F37" s="157" t="s">
        <v>514</v>
      </c>
      <c r="G37" s="157" t="s">
        <v>411</v>
      </c>
    </row>
    <row r="38" spans="1:7">
      <c r="A38" s="158" t="s">
        <v>474</v>
      </c>
      <c r="B38" s="157">
        <v>11.2</v>
      </c>
      <c r="C38" s="157">
        <v>10.7</v>
      </c>
      <c r="D38" s="157">
        <v>7.3</v>
      </c>
      <c r="E38" s="157">
        <v>5.9</v>
      </c>
      <c r="F38" s="157">
        <v>5.7</v>
      </c>
      <c r="G38" s="157" t="s">
        <v>107</v>
      </c>
    </row>
    <row r="39" spans="1:7">
      <c r="A39" s="158" t="s">
        <v>456</v>
      </c>
      <c r="B39" s="157">
        <v>3.1</v>
      </c>
      <c r="C39" s="157">
        <v>4.0999999999999996</v>
      </c>
      <c r="D39" s="157">
        <v>3.9</v>
      </c>
      <c r="E39" s="157">
        <v>3.4</v>
      </c>
      <c r="F39" s="157">
        <v>3.1</v>
      </c>
      <c r="G39" s="157">
        <v>2.4</v>
      </c>
    </row>
    <row r="40" spans="1:7">
      <c r="A40" s="158" t="s">
        <v>455</v>
      </c>
      <c r="B40" s="157">
        <v>1</v>
      </c>
      <c r="C40" s="157">
        <v>1.2</v>
      </c>
      <c r="D40" s="157">
        <v>1</v>
      </c>
      <c r="E40" s="157">
        <v>1.1000000000000001</v>
      </c>
      <c r="F40" s="157">
        <v>1.4</v>
      </c>
      <c r="G40" s="157">
        <v>2</v>
      </c>
    </row>
    <row r="41" spans="1:7">
      <c r="A41" s="158" t="s">
        <v>1462</v>
      </c>
      <c r="B41" s="157" t="s">
        <v>1257</v>
      </c>
      <c r="C41" s="157" t="s">
        <v>821</v>
      </c>
      <c r="D41" s="157" t="s">
        <v>460</v>
      </c>
      <c r="E41" s="157">
        <v>0.2</v>
      </c>
      <c r="F41" s="157">
        <v>0.2</v>
      </c>
      <c r="G41" s="157">
        <v>0.3</v>
      </c>
    </row>
    <row r="42" spans="1:7">
      <c r="A42" s="158" t="s">
        <v>449</v>
      </c>
      <c r="B42" s="157">
        <v>3.4</v>
      </c>
      <c r="C42" s="157">
        <v>3.2</v>
      </c>
      <c r="D42" s="157">
        <v>2.2999999999999998</v>
      </c>
      <c r="E42" s="157">
        <v>2.1</v>
      </c>
      <c r="F42" s="157">
        <v>2.1</v>
      </c>
      <c r="G42" s="157" t="s">
        <v>62</v>
      </c>
    </row>
    <row r="43" spans="1:7">
      <c r="A43" s="158" t="s">
        <v>486</v>
      </c>
      <c r="B43" s="157">
        <v>3.4</v>
      </c>
      <c r="C43" s="157">
        <v>3.3</v>
      </c>
      <c r="D43" s="157">
        <v>2.4</v>
      </c>
      <c r="E43" s="157">
        <v>2.2000000000000002</v>
      </c>
      <c r="F43" s="157">
        <v>2.1</v>
      </c>
      <c r="G43" s="157" t="s">
        <v>418</v>
      </c>
    </row>
    <row r="44" spans="1:7">
      <c r="A44" s="663" t="s">
        <v>485</v>
      </c>
      <c r="B44" s="663"/>
      <c r="C44" s="663"/>
      <c r="D44" s="663"/>
      <c r="E44" s="663"/>
      <c r="F44" s="663"/>
      <c r="G44" s="663"/>
    </row>
    <row r="45" spans="1:7">
      <c r="A45" s="158" t="s">
        <v>511</v>
      </c>
      <c r="B45" s="157" t="s">
        <v>47</v>
      </c>
      <c r="C45" s="157">
        <v>1.5</v>
      </c>
      <c r="D45" s="157" t="s">
        <v>410</v>
      </c>
      <c r="E45" s="157" t="s">
        <v>507</v>
      </c>
      <c r="F45" s="157" t="s">
        <v>424</v>
      </c>
      <c r="G45" s="157" t="s">
        <v>442</v>
      </c>
    </row>
    <row r="46" spans="1:7">
      <c r="A46" s="158" t="s">
        <v>361</v>
      </c>
      <c r="B46" s="157">
        <v>13.2</v>
      </c>
      <c r="C46" s="157">
        <v>10.7</v>
      </c>
      <c r="D46" s="157">
        <v>5.5</v>
      </c>
      <c r="E46" s="157">
        <v>5.3</v>
      </c>
      <c r="F46" s="157">
        <v>4.5</v>
      </c>
      <c r="G46" s="157" t="s">
        <v>1470</v>
      </c>
    </row>
    <row r="47" spans="1:7">
      <c r="A47" s="158" t="s">
        <v>360</v>
      </c>
      <c r="B47" s="157">
        <v>6.1</v>
      </c>
      <c r="C47" s="157">
        <v>7.3</v>
      </c>
      <c r="D47" s="157">
        <v>7.1</v>
      </c>
      <c r="E47" s="157">
        <v>5</v>
      </c>
      <c r="F47" s="157">
        <v>5.0999999999999996</v>
      </c>
      <c r="G47" s="157" t="s">
        <v>569</v>
      </c>
    </row>
    <row r="48" spans="1:7">
      <c r="A48" s="158" t="s">
        <v>359</v>
      </c>
      <c r="B48" s="157">
        <v>1.7</v>
      </c>
      <c r="C48" s="157">
        <v>2.2999999999999998</v>
      </c>
      <c r="D48" s="157">
        <v>1.9</v>
      </c>
      <c r="E48" s="157">
        <v>2.2999999999999998</v>
      </c>
      <c r="F48" s="157">
        <v>2.2000000000000002</v>
      </c>
      <c r="G48" s="157">
        <v>2.4</v>
      </c>
    </row>
    <row r="49" spans="1:7">
      <c r="A49" s="158" t="s">
        <v>358</v>
      </c>
      <c r="B49" s="157" t="s">
        <v>412</v>
      </c>
      <c r="C49" s="157" t="s">
        <v>410</v>
      </c>
      <c r="D49" s="157" t="s">
        <v>417</v>
      </c>
      <c r="E49" s="157">
        <v>0.7</v>
      </c>
      <c r="F49" s="157">
        <v>0.9</v>
      </c>
      <c r="G49" s="157">
        <v>1.1000000000000001</v>
      </c>
    </row>
    <row r="50" spans="1:7">
      <c r="A50" s="158" t="s">
        <v>1464</v>
      </c>
      <c r="B50" s="157" t="s">
        <v>460</v>
      </c>
      <c r="C50" s="157" t="s">
        <v>501</v>
      </c>
      <c r="D50" s="157" t="s">
        <v>821</v>
      </c>
      <c r="E50" s="157" t="s">
        <v>501</v>
      </c>
      <c r="F50" s="157" t="s">
        <v>460</v>
      </c>
      <c r="G50" s="157" t="s">
        <v>1257</v>
      </c>
    </row>
    <row r="51" spans="1:7">
      <c r="A51" s="158" t="s">
        <v>477</v>
      </c>
      <c r="B51" s="157">
        <v>3.4</v>
      </c>
      <c r="C51" s="157">
        <v>3.1</v>
      </c>
      <c r="D51" s="157">
        <v>2.2000000000000002</v>
      </c>
      <c r="E51" s="157">
        <v>2</v>
      </c>
      <c r="F51" s="157">
        <v>2</v>
      </c>
      <c r="G51" s="157" t="s">
        <v>62</v>
      </c>
    </row>
    <row r="52" spans="1:7" ht="0.75" customHeight="1">
      <c r="A52" s="378"/>
      <c r="B52" s="378"/>
      <c r="C52" s="378"/>
      <c r="D52" s="378"/>
      <c r="E52" s="378"/>
      <c r="F52" s="378"/>
      <c r="G52" s="378"/>
    </row>
    <row r="53" spans="1:7">
      <c r="A53" s="660" t="s">
        <v>46</v>
      </c>
      <c r="B53" s="660"/>
      <c r="C53" s="660"/>
      <c r="D53" s="660"/>
      <c r="E53" s="660"/>
      <c r="F53" s="660"/>
      <c r="G53" s="660"/>
    </row>
    <row r="54" spans="1:7">
      <c r="A54" s="664" t="s">
        <v>45</v>
      </c>
      <c r="B54" s="664"/>
      <c r="C54" s="664"/>
      <c r="D54" s="664"/>
      <c r="E54" s="664"/>
      <c r="F54" s="664"/>
      <c r="G54" s="664"/>
    </row>
    <row r="55" spans="1:7">
      <c r="A55" s="664" t="s">
        <v>499</v>
      </c>
      <c r="B55" s="664"/>
      <c r="C55" s="664"/>
      <c r="D55" s="664"/>
      <c r="E55" s="664"/>
      <c r="F55" s="664"/>
      <c r="G55" s="664"/>
    </row>
    <row r="56" spans="1:7">
      <c r="A56" s="664" t="s">
        <v>44</v>
      </c>
      <c r="B56" s="664"/>
      <c r="C56" s="664"/>
      <c r="D56" s="664"/>
      <c r="E56" s="664"/>
      <c r="F56" s="664"/>
      <c r="G56" s="664"/>
    </row>
    <row r="57" spans="1:7">
      <c r="A57" s="664" t="s">
        <v>1256</v>
      </c>
      <c r="B57" s="664"/>
      <c r="C57" s="664"/>
      <c r="D57" s="664"/>
      <c r="E57" s="664"/>
      <c r="F57" s="664"/>
      <c r="G57" s="664"/>
    </row>
    <row r="58" spans="1:7">
      <c r="A58" s="665" t="s">
        <v>30</v>
      </c>
      <c r="B58" s="665"/>
      <c r="C58" s="665"/>
      <c r="D58" s="665"/>
      <c r="E58" s="665"/>
      <c r="F58" s="665"/>
      <c r="G58" s="665"/>
    </row>
  </sheetData>
  <mergeCells count="13">
    <mergeCell ref="A58:G58"/>
    <mergeCell ref="A1:G2"/>
    <mergeCell ref="A44:G44"/>
    <mergeCell ref="A53:G53"/>
    <mergeCell ref="A54:G54"/>
    <mergeCell ref="A55:G55"/>
    <mergeCell ref="A56:G56"/>
    <mergeCell ref="A57:G57"/>
    <mergeCell ref="A4:G4"/>
    <mergeCell ref="A12:G12"/>
    <mergeCell ref="A20:G20"/>
    <mergeCell ref="A28:G28"/>
    <mergeCell ref="A36:G3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5"/>
  <cols>
    <col min="1" max="1" width="21" style="1" customWidth="1"/>
    <col min="2" max="16384" width="9.140625" style="1"/>
  </cols>
  <sheetData>
    <row r="1" spans="1:9" ht="15.75">
      <c r="A1" s="661" t="s">
        <v>1941</v>
      </c>
      <c r="B1" s="661"/>
      <c r="C1" s="661"/>
      <c r="D1" s="661"/>
      <c r="E1" s="661"/>
      <c r="F1" s="661"/>
      <c r="G1" s="661"/>
      <c r="H1" s="661"/>
      <c r="I1" s="661"/>
    </row>
    <row r="2" spans="1:9" ht="0.75" customHeight="1">
      <c r="A2" s="156"/>
      <c r="B2" s="156"/>
      <c r="C2" s="156"/>
      <c r="D2" s="156"/>
      <c r="E2" s="156"/>
      <c r="F2" s="156"/>
      <c r="G2" s="156"/>
      <c r="H2" s="156"/>
      <c r="I2" s="156"/>
    </row>
    <row r="3" spans="1:9">
      <c r="A3" s="161" t="s">
        <v>108</v>
      </c>
      <c r="B3" s="160">
        <v>1995</v>
      </c>
      <c r="C3" s="160">
        <v>1998</v>
      </c>
      <c r="D3" s="160">
        <v>2001</v>
      </c>
      <c r="E3" s="160">
        <v>2004</v>
      </c>
      <c r="F3" s="160">
        <v>2007</v>
      </c>
      <c r="G3" s="160">
        <v>2010</v>
      </c>
      <c r="H3" s="160">
        <v>2013</v>
      </c>
      <c r="I3" s="160">
        <v>2016</v>
      </c>
    </row>
    <row r="4" spans="1:9">
      <c r="A4" s="663" t="s">
        <v>767</v>
      </c>
      <c r="B4" s="663"/>
      <c r="C4" s="663"/>
      <c r="D4" s="663"/>
      <c r="E4" s="663"/>
      <c r="F4" s="663"/>
      <c r="G4" s="663"/>
      <c r="H4" s="663"/>
      <c r="I4" s="663"/>
    </row>
    <row r="5" spans="1:9">
      <c r="A5" s="158" t="s">
        <v>768</v>
      </c>
      <c r="B5" s="157">
        <v>19.100000000000001</v>
      </c>
      <c r="C5" s="157">
        <v>18.7</v>
      </c>
      <c r="D5" s="157">
        <v>18.5</v>
      </c>
      <c r="E5" s="157">
        <v>18.7</v>
      </c>
      <c r="F5" s="157">
        <v>18.8</v>
      </c>
      <c r="G5" s="157">
        <v>18.5</v>
      </c>
      <c r="H5" s="157">
        <v>18.5</v>
      </c>
      <c r="I5" s="157" t="s">
        <v>545</v>
      </c>
    </row>
    <row r="6" spans="1:9">
      <c r="A6" s="158" t="s">
        <v>769</v>
      </c>
      <c r="B6" s="157">
        <v>22.7</v>
      </c>
      <c r="C6" s="157">
        <v>22.7</v>
      </c>
      <c r="D6" s="157">
        <v>21.9</v>
      </c>
      <c r="E6" s="157">
        <v>22.8</v>
      </c>
      <c r="F6" s="157">
        <v>22.6</v>
      </c>
      <c r="G6" s="157">
        <v>22.2</v>
      </c>
      <c r="H6" s="157">
        <v>21.7</v>
      </c>
      <c r="I6" s="157">
        <v>21.7</v>
      </c>
    </row>
    <row r="7" spans="1:9">
      <c r="A7" s="158" t="s">
        <v>770</v>
      </c>
      <c r="B7" s="157">
        <v>20.2</v>
      </c>
      <c r="C7" s="157">
        <v>19.899999999999999</v>
      </c>
      <c r="D7" s="157">
        <v>20.399999999999999</v>
      </c>
      <c r="E7" s="157">
        <v>20.8</v>
      </c>
      <c r="F7" s="157">
        <v>20.9</v>
      </c>
      <c r="G7" s="157">
        <v>20.9</v>
      </c>
      <c r="H7" s="157">
        <v>21.6</v>
      </c>
      <c r="I7" s="157" t="s">
        <v>473</v>
      </c>
    </row>
    <row r="8" spans="1:9">
      <c r="A8" s="158" t="s">
        <v>61</v>
      </c>
      <c r="B8" s="157">
        <v>21.1</v>
      </c>
      <c r="C8" s="157">
        <v>22.3</v>
      </c>
      <c r="D8" s="157">
        <v>22.6</v>
      </c>
      <c r="E8" s="157">
        <v>23.5</v>
      </c>
      <c r="F8" s="157">
        <v>23.1</v>
      </c>
      <c r="G8" s="157">
        <v>23.3</v>
      </c>
      <c r="H8" s="157">
        <v>23.5</v>
      </c>
      <c r="I8" s="157">
        <v>23.9</v>
      </c>
    </row>
    <row r="9" spans="1:9">
      <c r="A9" s="158" t="s">
        <v>771</v>
      </c>
      <c r="B9" s="157">
        <v>19.100000000000001</v>
      </c>
      <c r="C9" s="157">
        <v>18.8</v>
      </c>
      <c r="D9" s="157">
        <v>19.100000000000001</v>
      </c>
      <c r="E9" s="157">
        <v>19.5</v>
      </c>
      <c r="F9" s="157">
        <v>19.600000000000001</v>
      </c>
      <c r="G9" s="157">
        <v>19.8</v>
      </c>
      <c r="H9" s="157">
        <v>20</v>
      </c>
      <c r="I9" s="157" t="s">
        <v>772</v>
      </c>
    </row>
    <row r="10" spans="1:9">
      <c r="A10" s="158" t="s">
        <v>773</v>
      </c>
      <c r="B10" s="157">
        <v>16.100000000000001</v>
      </c>
      <c r="C10" s="157">
        <v>17.5</v>
      </c>
      <c r="D10" s="157">
        <v>17.600000000000001</v>
      </c>
      <c r="E10" s="157">
        <v>18.600000000000001</v>
      </c>
      <c r="F10" s="157">
        <v>19.3</v>
      </c>
      <c r="G10" s="157">
        <v>19.5</v>
      </c>
      <c r="H10" s="157">
        <v>20.3</v>
      </c>
      <c r="I10" s="157">
        <v>20.3</v>
      </c>
    </row>
    <row r="11" spans="1:9">
      <c r="A11" s="158" t="s">
        <v>636</v>
      </c>
      <c r="B11" s="157">
        <v>20.6</v>
      </c>
      <c r="C11" s="157">
        <v>21.5</v>
      </c>
      <c r="D11" s="157">
        <v>20.7</v>
      </c>
      <c r="E11" s="157">
        <v>21.2</v>
      </c>
      <c r="F11" s="157">
        <v>21.9</v>
      </c>
      <c r="G11" s="157">
        <v>21.4</v>
      </c>
      <c r="H11" s="157">
        <v>21.6</v>
      </c>
      <c r="I11" s="157">
        <v>22</v>
      </c>
    </row>
    <row r="12" spans="1:9">
      <c r="A12" s="158" t="s">
        <v>774</v>
      </c>
      <c r="B12" s="157" t="s">
        <v>47</v>
      </c>
      <c r="C12" s="157" t="s">
        <v>47</v>
      </c>
      <c r="D12" s="157" t="s">
        <v>47</v>
      </c>
      <c r="E12" s="157">
        <v>23.7</v>
      </c>
      <c r="F12" s="157">
        <v>24</v>
      </c>
      <c r="G12" s="157">
        <v>23.2</v>
      </c>
      <c r="H12" s="157">
        <v>23.9</v>
      </c>
      <c r="I12" s="157">
        <v>24.5</v>
      </c>
    </row>
    <row r="13" spans="1:9">
      <c r="A13" s="158" t="s">
        <v>775</v>
      </c>
      <c r="B13" s="157" t="s">
        <v>47</v>
      </c>
      <c r="C13" s="157" t="s">
        <v>47</v>
      </c>
      <c r="D13" s="157" t="s">
        <v>47</v>
      </c>
      <c r="E13" s="157">
        <v>23.7</v>
      </c>
      <c r="F13" s="157">
        <v>24.6</v>
      </c>
      <c r="G13" s="157">
        <v>23.9</v>
      </c>
      <c r="H13" s="157">
        <v>23.7</v>
      </c>
      <c r="I13" s="157">
        <v>24.7</v>
      </c>
    </row>
    <row r="14" spans="1:9">
      <c r="A14" s="158" t="s">
        <v>776</v>
      </c>
      <c r="B14" s="157" t="s">
        <v>47</v>
      </c>
      <c r="C14" s="157">
        <v>20.7</v>
      </c>
      <c r="D14" s="157">
        <v>20.2</v>
      </c>
      <c r="E14" s="157">
        <v>21.7</v>
      </c>
      <c r="F14" s="157">
        <v>21.3</v>
      </c>
      <c r="G14" s="157">
        <v>21.1</v>
      </c>
      <c r="H14" s="157">
        <v>21.8</v>
      </c>
      <c r="I14" s="157">
        <v>22.2</v>
      </c>
    </row>
    <row r="15" spans="1:9">
      <c r="A15" s="158" t="s">
        <v>777</v>
      </c>
      <c r="B15" s="157">
        <v>19</v>
      </c>
      <c r="C15" s="157">
        <v>18.600000000000001</v>
      </c>
      <c r="D15" s="157">
        <v>18.5</v>
      </c>
      <c r="E15" s="157">
        <v>18.2</v>
      </c>
      <c r="F15" s="157">
        <v>18.8</v>
      </c>
      <c r="G15" s="157">
        <v>18.600000000000001</v>
      </c>
      <c r="H15" s="157">
        <v>18.7</v>
      </c>
      <c r="I15" s="157">
        <v>18.899999999999999</v>
      </c>
    </row>
    <row r="16" spans="1:9">
      <c r="A16" s="663" t="s">
        <v>778</v>
      </c>
      <c r="B16" s="663"/>
      <c r="C16" s="663"/>
      <c r="D16" s="663"/>
      <c r="E16" s="663"/>
      <c r="F16" s="663"/>
      <c r="G16" s="663"/>
      <c r="H16" s="663"/>
      <c r="I16" s="663"/>
    </row>
    <row r="17" spans="1:9">
      <c r="A17" s="158" t="s">
        <v>779</v>
      </c>
      <c r="B17" s="157" t="s">
        <v>47</v>
      </c>
      <c r="C17" s="157" t="s">
        <v>47</v>
      </c>
      <c r="D17" s="157" t="s">
        <v>47</v>
      </c>
      <c r="E17" s="157" t="s">
        <v>47</v>
      </c>
      <c r="F17" s="157" t="s">
        <v>47</v>
      </c>
      <c r="G17" s="157" t="s">
        <v>47</v>
      </c>
      <c r="H17" s="157" t="s">
        <v>47</v>
      </c>
      <c r="I17" s="157">
        <v>23.1</v>
      </c>
    </row>
    <row r="18" spans="1:9">
      <c r="A18" s="158" t="s">
        <v>780</v>
      </c>
      <c r="B18" s="157">
        <v>23.8</v>
      </c>
      <c r="C18" s="157">
        <v>23.4</v>
      </c>
      <c r="D18" s="157">
        <v>22.8</v>
      </c>
      <c r="E18" s="157">
        <v>25.2</v>
      </c>
      <c r="F18" s="157">
        <v>25.7</v>
      </c>
      <c r="G18" s="157">
        <v>27</v>
      </c>
      <c r="H18" s="157">
        <v>30.3</v>
      </c>
      <c r="I18" s="157">
        <v>31.4</v>
      </c>
    </row>
    <row r="19" spans="1:9">
      <c r="A19" s="158" t="s">
        <v>781</v>
      </c>
      <c r="B19" s="157">
        <v>18.7</v>
      </c>
      <c r="C19" s="157">
        <v>21.6</v>
      </c>
      <c r="D19" s="157">
        <v>22.5</v>
      </c>
      <c r="E19" s="157">
        <v>25.2</v>
      </c>
      <c r="F19" s="157">
        <v>23.9</v>
      </c>
      <c r="G19" s="157">
        <v>22.9</v>
      </c>
      <c r="H19" s="157" t="s">
        <v>782</v>
      </c>
      <c r="I19" s="157" t="s">
        <v>783</v>
      </c>
    </row>
    <row r="20" spans="1:9">
      <c r="A20" s="158" t="s">
        <v>784</v>
      </c>
      <c r="B20" s="157" t="s">
        <v>47</v>
      </c>
      <c r="C20" s="157">
        <v>21.6</v>
      </c>
      <c r="D20" s="157">
        <v>21.8</v>
      </c>
      <c r="E20" s="157">
        <v>24.8</v>
      </c>
      <c r="F20" s="157">
        <v>23.3</v>
      </c>
      <c r="G20" s="157">
        <v>23.6</v>
      </c>
      <c r="H20" s="157" t="s">
        <v>785</v>
      </c>
      <c r="I20" s="157" t="s">
        <v>786</v>
      </c>
    </row>
    <row r="21" spans="1:9">
      <c r="A21" s="158" t="s">
        <v>787</v>
      </c>
      <c r="B21" s="159" t="s">
        <v>47</v>
      </c>
      <c r="C21" s="159" t="s">
        <v>47</v>
      </c>
      <c r="D21" s="159" t="s">
        <v>47</v>
      </c>
      <c r="E21" s="159" t="s">
        <v>47</v>
      </c>
      <c r="F21" s="159" t="s">
        <v>47</v>
      </c>
      <c r="G21" s="159" t="s">
        <v>47</v>
      </c>
      <c r="H21" s="159" t="s">
        <v>47</v>
      </c>
      <c r="I21" s="157">
        <v>25.1</v>
      </c>
    </row>
    <row r="22" spans="1:9">
      <c r="A22" s="663" t="s">
        <v>788</v>
      </c>
      <c r="B22" s="663"/>
      <c r="C22" s="663"/>
      <c r="D22" s="663"/>
      <c r="E22" s="663"/>
      <c r="F22" s="663"/>
      <c r="G22" s="663"/>
      <c r="H22" s="663"/>
      <c r="I22" s="663"/>
    </row>
    <row r="23" spans="1:9">
      <c r="A23" s="158" t="s">
        <v>789</v>
      </c>
      <c r="B23" s="157">
        <v>18.899999999999999</v>
      </c>
      <c r="C23" s="157">
        <v>18.8</v>
      </c>
      <c r="D23" s="157">
        <v>18.600000000000001</v>
      </c>
      <c r="E23" s="157">
        <v>19.399999999999999</v>
      </c>
      <c r="F23" s="157">
        <v>19.100000000000001</v>
      </c>
      <c r="G23" s="157">
        <v>18.899999999999999</v>
      </c>
      <c r="H23" s="157">
        <v>19.3</v>
      </c>
      <c r="I23" s="157" t="s">
        <v>790</v>
      </c>
    </row>
    <row r="24" spans="1:9" ht="1.5" customHeight="1">
      <c r="A24" s="156"/>
      <c r="B24" s="156"/>
      <c r="C24" s="156"/>
      <c r="D24" s="156"/>
      <c r="E24" s="156"/>
      <c r="F24" s="156"/>
      <c r="G24" s="156"/>
      <c r="H24" s="156"/>
      <c r="I24" s="156"/>
    </row>
    <row r="25" spans="1:9">
      <c r="A25" s="660" t="s">
        <v>791</v>
      </c>
      <c r="B25" s="660"/>
      <c r="C25" s="660"/>
      <c r="D25" s="660"/>
      <c r="E25" s="660"/>
      <c r="F25" s="660"/>
      <c r="G25" s="660"/>
      <c r="H25" s="660"/>
      <c r="I25" s="660"/>
    </row>
    <row r="26" spans="1:9">
      <c r="A26" s="664" t="s">
        <v>792</v>
      </c>
      <c r="B26" s="664"/>
      <c r="C26" s="664"/>
      <c r="D26" s="664"/>
      <c r="E26" s="664"/>
      <c r="F26" s="664"/>
      <c r="G26" s="664"/>
      <c r="H26" s="664"/>
      <c r="I26" s="664"/>
    </row>
    <row r="27" spans="1:9">
      <c r="A27" s="664" t="s">
        <v>44</v>
      </c>
      <c r="B27" s="664"/>
      <c r="C27" s="664"/>
      <c r="D27" s="664"/>
      <c r="E27" s="664"/>
      <c r="F27" s="664"/>
      <c r="G27" s="664"/>
      <c r="H27" s="664"/>
      <c r="I27" s="664"/>
    </row>
    <row r="28" spans="1:9">
      <c r="A28" s="664" t="s">
        <v>793</v>
      </c>
      <c r="B28" s="664"/>
      <c r="C28" s="664"/>
      <c r="D28" s="664"/>
      <c r="E28" s="664"/>
      <c r="F28" s="664"/>
      <c r="G28" s="664"/>
      <c r="H28" s="664"/>
      <c r="I28" s="664"/>
    </row>
    <row r="29" spans="1:9">
      <c r="A29" s="664" t="s">
        <v>794</v>
      </c>
      <c r="B29" s="664"/>
      <c r="C29" s="664"/>
      <c r="D29" s="664"/>
      <c r="E29" s="664"/>
      <c r="F29" s="664"/>
      <c r="G29" s="664"/>
      <c r="H29" s="664"/>
      <c r="I29" s="664"/>
    </row>
    <row r="30" spans="1:9">
      <c r="A30" s="664" t="s">
        <v>795</v>
      </c>
      <c r="B30" s="664"/>
      <c r="C30" s="664"/>
      <c r="D30" s="664"/>
      <c r="E30" s="664"/>
      <c r="F30" s="664"/>
      <c r="G30" s="664"/>
      <c r="H30" s="664"/>
      <c r="I30" s="664"/>
    </row>
    <row r="31" spans="1:9" ht="19.5" customHeight="1">
      <c r="A31" s="664" t="s">
        <v>796</v>
      </c>
      <c r="B31" s="664"/>
      <c r="C31" s="664"/>
      <c r="D31" s="664"/>
      <c r="E31" s="664"/>
      <c r="F31" s="664"/>
      <c r="G31" s="664"/>
      <c r="H31" s="664"/>
      <c r="I31" s="664"/>
    </row>
    <row r="32" spans="1:9">
      <c r="A32" s="664" t="s">
        <v>797</v>
      </c>
      <c r="B32" s="664"/>
      <c r="C32" s="664"/>
      <c r="D32" s="664"/>
      <c r="E32" s="664"/>
      <c r="F32" s="664"/>
      <c r="G32" s="664"/>
      <c r="H32" s="664"/>
      <c r="I32" s="664"/>
    </row>
    <row r="33" spans="1:9">
      <c r="A33" s="664" t="s">
        <v>798</v>
      </c>
      <c r="B33" s="664"/>
      <c r="C33" s="664"/>
      <c r="D33" s="664"/>
      <c r="E33" s="664"/>
      <c r="F33" s="664"/>
      <c r="G33" s="664"/>
      <c r="H33" s="664"/>
      <c r="I33" s="664"/>
    </row>
    <row r="34" spans="1:9">
      <c r="A34" s="664" t="s">
        <v>799</v>
      </c>
      <c r="B34" s="664"/>
      <c r="C34" s="664"/>
      <c r="D34" s="664"/>
      <c r="E34" s="664"/>
      <c r="F34" s="664"/>
      <c r="G34" s="664"/>
      <c r="H34" s="664"/>
      <c r="I34" s="664"/>
    </row>
    <row r="35" spans="1:9" ht="18" customHeight="1">
      <c r="A35" s="664" t="s">
        <v>800</v>
      </c>
      <c r="B35" s="664"/>
      <c r="C35" s="664"/>
      <c r="D35" s="664"/>
      <c r="E35" s="664"/>
      <c r="F35" s="664"/>
      <c r="G35" s="664"/>
      <c r="H35" s="664"/>
      <c r="I35" s="664"/>
    </row>
    <row r="36" spans="1:9" ht="32.25" customHeight="1">
      <c r="A36" s="664" t="s">
        <v>801</v>
      </c>
      <c r="B36" s="664"/>
      <c r="C36" s="664"/>
      <c r="D36" s="664"/>
      <c r="E36" s="664"/>
      <c r="F36" s="664"/>
      <c r="G36" s="664"/>
      <c r="H36" s="664"/>
      <c r="I36" s="664"/>
    </row>
    <row r="37" spans="1:9">
      <c r="A37" s="665" t="s">
        <v>30</v>
      </c>
      <c r="B37" s="665"/>
      <c r="C37" s="665"/>
      <c r="D37" s="665"/>
      <c r="E37" s="665"/>
      <c r="F37" s="665"/>
      <c r="G37" s="665"/>
      <c r="H37" s="665"/>
      <c r="I37" s="665"/>
    </row>
  </sheetData>
  <mergeCells count="17">
    <mergeCell ref="A33:I33"/>
    <mergeCell ref="A34:I34"/>
    <mergeCell ref="A35:I35"/>
    <mergeCell ref="A36:I36"/>
    <mergeCell ref="A37:I37"/>
    <mergeCell ref="A32:I32"/>
    <mergeCell ref="A1:I1"/>
    <mergeCell ref="A4:I4"/>
    <mergeCell ref="A16:I16"/>
    <mergeCell ref="A22:I22"/>
    <mergeCell ref="A25:I25"/>
    <mergeCell ref="A26:I26"/>
    <mergeCell ref="A27:I27"/>
    <mergeCell ref="A28:I28"/>
    <mergeCell ref="A29:I29"/>
    <mergeCell ref="A30:I30"/>
    <mergeCell ref="A31:I3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selection sqref="A1:L1"/>
    </sheetView>
  </sheetViews>
  <sheetFormatPr defaultRowHeight="15"/>
  <cols>
    <col min="1" max="1" width="9.140625" style="364"/>
    <col min="2" max="2" width="23.85546875" style="364" customWidth="1"/>
    <col min="3" max="3" width="9.140625" style="364"/>
    <col min="4" max="4" width="11.85546875" style="364" customWidth="1"/>
    <col min="5" max="16384" width="9.140625" style="364"/>
  </cols>
  <sheetData>
    <row r="1" spans="1:12" ht="15.75">
      <c r="A1" s="688" t="s">
        <v>1940</v>
      </c>
      <c r="B1" s="688"/>
      <c r="C1" s="688"/>
      <c r="D1" s="688"/>
      <c r="E1" s="688"/>
      <c r="F1" s="688"/>
      <c r="G1" s="688"/>
      <c r="H1" s="688"/>
      <c r="I1" s="688"/>
      <c r="J1" s="688"/>
      <c r="K1" s="688"/>
      <c r="L1" s="688"/>
    </row>
    <row r="2" spans="1:12" ht="0.75" customHeight="1">
      <c r="A2" s="356"/>
      <c r="B2" s="435"/>
      <c r="C2" s="435"/>
      <c r="D2" s="435"/>
      <c r="E2" s="435"/>
      <c r="F2" s="435"/>
      <c r="G2" s="435"/>
      <c r="H2" s="435"/>
      <c r="I2" s="435"/>
      <c r="J2" s="435"/>
      <c r="K2" s="435"/>
      <c r="L2" s="435"/>
    </row>
    <row r="3" spans="1:12">
      <c r="A3" s="530" t="s">
        <v>1801</v>
      </c>
      <c r="B3" s="530" t="s">
        <v>1786</v>
      </c>
      <c r="C3" s="439" t="s">
        <v>648</v>
      </c>
      <c r="D3" s="439" t="s">
        <v>474</v>
      </c>
      <c r="E3" s="439" t="s">
        <v>456</v>
      </c>
      <c r="F3" s="439" t="s">
        <v>455</v>
      </c>
      <c r="G3" s="439" t="s">
        <v>454</v>
      </c>
      <c r="H3" s="439" t="s">
        <v>614</v>
      </c>
      <c r="I3" s="439" t="s">
        <v>649</v>
      </c>
      <c r="J3" s="439" t="s">
        <v>167</v>
      </c>
    </row>
    <row r="4" spans="1:12" ht="15" customHeight="1">
      <c r="A4" s="689" t="s">
        <v>176</v>
      </c>
      <c r="B4" s="440" t="s">
        <v>633</v>
      </c>
      <c r="C4" s="527">
        <v>14</v>
      </c>
      <c r="D4" s="527">
        <v>170</v>
      </c>
      <c r="E4" s="527">
        <v>212</v>
      </c>
      <c r="F4" s="527">
        <v>173</v>
      </c>
      <c r="G4" s="527">
        <v>50</v>
      </c>
      <c r="H4" s="527">
        <v>9</v>
      </c>
      <c r="I4" s="527">
        <v>0</v>
      </c>
      <c r="J4" s="527">
        <v>628</v>
      </c>
    </row>
    <row r="5" spans="1:12" ht="15" customHeight="1">
      <c r="A5" s="686"/>
      <c r="B5" s="382" t="s">
        <v>634</v>
      </c>
      <c r="C5" s="528">
        <v>34</v>
      </c>
      <c r="D5" s="528">
        <v>412</v>
      </c>
      <c r="E5" s="528">
        <v>517</v>
      </c>
      <c r="F5" s="528">
        <v>296</v>
      </c>
      <c r="G5" s="528">
        <v>111</v>
      </c>
      <c r="H5" s="528">
        <v>17</v>
      </c>
      <c r="I5" s="528">
        <v>3</v>
      </c>
      <c r="J5" s="528">
        <v>1390</v>
      </c>
    </row>
    <row r="6" spans="1:12" ht="15" customHeight="1">
      <c r="A6" s="686"/>
      <c r="B6" s="382" t="s">
        <v>635</v>
      </c>
      <c r="C6" s="528">
        <v>13</v>
      </c>
      <c r="D6" s="528">
        <v>141</v>
      </c>
      <c r="E6" s="528">
        <v>168</v>
      </c>
      <c r="F6" s="528">
        <v>76</v>
      </c>
      <c r="G6" s="528">
        <v>16</v>
      </c>
      <c r="H6" s="528">
        <v>1</v>
      </c>
      <c r="I6" s="528">
        <v>0</v>
      </c>
      <c r="J6" s="528">
        <v>415</v>
      </c>
    </row>
    <row r="7" spans="1:12" ht="15" customHeight="1">
      <c r="A7" s="686"/>
      <c r="B7" s="382" t="s">
        <v>636</v>
      </c>
      <c r="C7" s="528">
        <v>565</v>
      </c>
      <c r="D7" s="528">
        <v>6458</v>
      </c>
      <c r="E7" s="528">
        <v>5831</v>
      </c>
      <c r="F7" s="528">
        <v>2255</v>
      </c>
      <c r="G7" s="528">
        <v>412</v>
      </c>
      <c r="H7" s="528">
        <v>20</v>
      </c>
      <c r="I7" s="528">
        <v>30</v>
      </c>
      <c r="J7" s="528">
        <v>15571</v>
      </c>
    </row>
    <row r="8" spans="1:12" ht="15" customHeight="1">
      <c r="A8" s="686"/>
      <c r="B8" s="382" t="s">
        <v>637</v>
      </c>
      <c r="C8" s="528">
        <v>35</v>
      </c>
      <c r="D8" s="528">
        <v>738</v>
      </c>
      <c r="E8" s="528">
        <v>897</v>
      </c>
      <c r="F8" s="528">
        <v>470</v>
      </c>
      <c r="G8" s="528">
        <v>152</v>
      </c>
      <c r="H8" s="528">
        <v>4</v>
      </c>
      <c r="I8" s="528">
        <v>0</v>
      </c>
      <c r="J8" s="528">
        <v>2296</v>
      </c>
    </row>
    <row r="9" spans="1:12" ht="15" customHeight="1">
      <c r="A9" s="686"/>
      <c r="B9" s="382" t="s">
        <v>1243</v>
      </c>
      <c r="C9" s="528">
        <v>3</v>
      </c>
      <c r="D9" s="528">
        <v>63</v>
      </c>
      <c r="E9" s="528">
        <v>116</v>
      </c>
      <c r="F9" s="528">
        <v>89</v>
      </c>
      <c r="G9" s="528">
        <v>23</v>
      </c>
      <c r="H9" s="528">
        <v>11</v>
      </c>
      <c r="I9" s="528">
        <v>0</v>
      </c>
      <c r="J9" s="528">
        <v>305</v>
      </c>
    </row>
    <row r="10" spans="1:12" ht="15" customHeight="1">
      <c r="A10" s="686"/>
      <c r="B10" s="382" t="s">
        <v>638</v>
      </c>
      <c r="C10" s="528">
        <v>1</v>
      </c>
      <c r="D10" s="528">
        <v>24</v>
      </c>
      <c r="E10" s="528">
        <v>47</v>
      </c>
      <c r="F10" s="528">
        <v>35</v>
      </c>
      <c r="G10" s="528">
        <v>12</v>
      </c>
      <c r="H10" s="528">
        <v>6</v>
      </c>
      <c r="I10" s="528">
        <v>0</v>
      </c>
      <c r="J10" s="528">
        <v>125</v>
      </c>
    </row>
    <row r="11" spans="1:12" ht="15" customHeight="1">
      <c r="A11" s="686"/>
      <c r="B11" s="382" t="s">
        <v>639</v>
      </c>
      <c r="C11" s="528">
        <v>57</v>
      </c>
      <c r="D11" s="528">
        <v>413</v>
      </c>
      <c r="E11" s="528">
        <v>578</v>
      </c>
      <c r="F11" s="528">
        <v>334</v>
      </c>
      <c r="G11" s="528">
        <v>101</v>
      </c>
      <c r="H11" s="528">
        <v>18</v>
      </c>
      <c r="I11" s="528">
        <v>3</v>
      </c>
      <c r="J11" s="528">
        <v>1504</v>
      </c>
    </row>
    <row r="12" spans="1:12" ht="15" customHeight="1">
      <c r="A12" s="686"/>
      <c r="B12" s="382" t="s">
        <v>89</v>
      </c>
      <c r="C12" s="528">
        <v>5831</v>
      </c>
      <c r="D12" s="528">
        <v>15071</v>
      </c>
      <c r="E12" s="528">
        <v>18173</v>
      </c>
      <c r="F12" s="528">
        <v>15753</v>
      </c>
      <c r="G12" s="528">
        <v>7568</v>
      </c>
      <c r="H12" s="528">
        <v>3083</v>
      </c>
      <c r="I12" s="528">
        <v>223</v>
      </c>
      <c r="J12" s="528">
        <v>65702</v>
      </c>
    </row>
    <row r="13" spans="1:12" ht="15" customHeight="1">
      <c r="A13" s="686"/>
      <c r="B13" s="382" t="s">
        <v>640</v>
      </c>
      <c r="C13" s="528">
        <v>60</v>
      </c>
      <c r="D13" s="528">
        <v>644</v>
      </c>
      <c r="E13" s="528">
        <v>911</v>
      </c>
      <c r="F13" s="528">
        <v>545</v>
      </c>
      <c r="G13" s="528">
        <v>243</v>
      </c>
      <c r="H13" s="528">
        <v>82</v>
      </c>
      <c r="I13" s="528">
        <v>2</v>
      </c>
      <c r="J13" s="528">
        <v>2487</v>
      </c>
    </row>
    <row r="14" spans="1:12" ht="15" customHeight="1">
      <c r="A14" s="686"/>
      <c r="B14" s="382" t="s">
        <v>641</v>
      </c>
      <c r="C14" s="528">
        <v>13</v>
      </c>
      <c r="D14" s="528">
        <v>12</v>
      </c>
      <c r="E14" s="528">
        <v>20</v>
      </c>
      <c r="F14" s="528">
        <v>11</v>
      </c>
      <c r="G14" s="528">
        <v>3</v>
      </c>
      <c r="H14" s="528">
        <v>1</v>
      </c>
      <c r="I14" s="528">
        <v>0</v>
      </c>
      <c r="J14" s="528">
        <v>60</v>
      </c>
    </row>
    <row r="15" spans="1:12" ht="15" customHeight="1">
      <c r="A15" s="686"/>
      <c r="B15" s="382" t="s">
        <v>642</v>
      </c>
      <c r="C15" s="528">
        <v>1408</v>
      </c>
      <c r="D15" s="528">
        <v>7390</v>
      </c>
      <c r="E15" s="528">
        <v>5824</v>
      </c>
      <c r="F15" s="528">
        <v>1725</v>
      </c>
      <c r="G15" s="528">
        <v>190</v>
      </c>
      <c r="H15" s="528">
        <v>15</v>
      </c>
      <c r="I15" s="528">
        <v>36</v>
      </c>
      <c r="J15" s="528">
        <v>16588</v>
      </c>
    </row>
    <row r="16" spans="1:12" ht="15" customHeight="1">
      <c r="A16" s="686"/>
      <c r="B16" s="382" t="s">
        <v>643</v>
      </c>
      <c r="C16" s="528">
        <v>364</v>
      </c>
      <c r="D16" s="528">
        <v>787</v>
      </c>
      <c r="E16" s="528">
        <v>134</v>
      </c>
      <c r="F16" s="528">
        <v>33</v>
      </c>
      <c r="G16" s="528">
        <v>3</v>
      </c>
      <c r="H16" s="528">
        <v>0</v>
      </c>
      <c r="I16" s="528">
        <v>0</v>
      </c>
      <c r="J16" s="528">
        <v>1321</v>
      </c>
    </row>
    <row r="17" spans="1:10" ht="15" customHeight="1">
      <c r="A17" s="686"/>
      <c r="B17" s="382" t="s">
        <v>61</v>
      </c>
      <c r="C17" s="528">
        <v>35</v>
      </c>
      <c r="D17" s="528">
        <v>194</v>
      </c>
      <c r="E17" s="528">
        <v>170</v>
      </c>
      <c r="F17" s="528">
        <v>44</v>
      </c>
      <c r="G17" s="528">
        <v>12</v>
      </c>
      <c r="H17" s="528">
        <v>0</v>
      </c>
      <c r="I17" s="528">
        <v>2</v>
      </c>
      <c r="J17" s="528">
        <v>457</v>
      </c>
    </row>
    <row r="18" spans="1:10" ht="15" customHeight="1">
      <c r="A18" s="686"/>
      <c r="B18" s="382" t="s">
        <v>644</v>
      </c>
      <c r="C18" s="528">
        <v>393</v>
      </c>
      <c r="D18" s="528">
        <v>622</v>
      </c>
      <c r="E18" s="528">
        <v>464</v>
      </c>
      <c r="F18" s="528">
        <v>465</v>
      </c>
      <c r="G18" s="528">
        <v>348</v>
      </c>
      <c r="H18" s="528">
        <v>256</v>
      </c>
      <c r="I18" s="528">
        <v>0</v>
      </c>
      <c r="J18" s="528">
        <v>2548</v>
      </c>
    </row>
    <row r="19" spans="1:10" ht="15" customHeight="1">
      <c r="A19" s="686"/>
      <c r="B19" s="382" t="s">
        <v>645</v>
      </c>
      <c r="C19" s="528">
        <v>60</v>
      </c>
      <c r="D19" s="528">
        <v>109</v>
      </c>
      <c r="E19" s="528">
        <v>72</v>
      </c>
      <c r="F19" s="528">
        <v>39</v>
      </c>
      <c r="G19" s="528">
        <v>6</v>
      </c>
      <c r="H19" s="528">
        <v>1</v>
      </c>
      <c r="I19" s="528">
        <v>1</v>
      </c>
      <c r="J19" s="528">
        <v>288</v>
      </c>
    </row>
    <row r="20" spans="1:10" ht="15" customHeight="1">
      <c r="A20" s="686"/>
      <c r="B20" s="382" t="s">
        <v>646</v>
      </c>
      <c r="C20" s="528">
        <v>213</v>
      </c>
      <c r="D20" s="528">
        <v>89</v>
      </c>
      <c r="E20" s="528">
        <v>21</v>
      </c>
      <c r="F20" s="528">
        <v>15</v>
      </c>
      <c r="G20" s="528">
        <v>0</v>
      </c>
      <c r="H20" s="528">
        <v>0</v>
      </c>
      <c r="I20" s="528">
        <v>3</v>
      </c>
      <c r="J20" s="528">
        <v>341</v>
      </c>
    </row>
    <row r="21" spans="1:10" ht="15" customHeight="1">
      <c r="A21" s="686"/>
      <c r="B21" s="382" t="s">
        <v>77</v>
      </c>
      <c r="C21" s="528">
        <v>7313</v>
      </c>
      <c r="D21" s="528">
        <v>12919</v>
      </c>
      <c r="E21" s="528">
        <v>7646</v>
      </c>
      <c r="F21" s="528">
        <v>3158</v>
      </c>
      <c r="G21" s="528">
        <v>665</v>
      </c>
      <c r="H21" s="528">
        <v>78</v>
      </c>
      <c r="I21" s="528">
        <v>85</v>
      </c>
      <c r="J21" s="528">
        <v>31864</v>
      </c>
    </row>
    <row r="22" spans="1:10" ht="15" customHeight="1">
      <c r="A22" s="686"/>
      <c r="B22" s="382" t="s">
        <v>139</v>
      </c>
      <c r="C22" s="528">
        <v>503</v>
      </c>
      <c r="D22" s="528">
        <v>876</v>
      </c>
      <c r="E22" s="528">
        <v>916</v>
      </c>
      <c r="F22" s="528">
        <v>487</v>
      </c>
      <c r="G22" s="528">
        <v>175</v>
      </c>
      <c r="H22" s="528">
        <v>63</v>
      </c>
      <c r="I22" s="528">
        <v>19</v>
      </c>
      <c r="J22" s="528">
        <v>3039</v>
      </c>
    </row>
    <row r="23" spans="1:10" ht="15" customHeight="1">
      <c r="A23" s="686"/>
      <c r="B23" s="382" t="s">
        <v>383</v>
      </c>
      <c r="C23" s="528">
        <v>140</v>
      </c>
      <c r="D23" s="528">
        <v>274</v>
      </c>
      <c r="E23" s="528">
        <v>174</v>
      </c>
      <c r="F23" s="528">
        <v>101</v>
      </c>
      <c r="G23" s="528">
        <v>75</v>
      </c>
      <c r="H23" s="528">
        <v>23</v>
      </c>
      <c r="I23" s="528">
        <v>5</v>
      </c>
      <c r="J23" s="528">
        <v>792</v>
      </c>
    </row>
    <row r="24" spans="1:10" ht="15" customHeight="1">
      <c r="A24" s="686"/>
      <c r="B24" s="382" t="s">
        <v>167</v>
      </c>
      <c r="C24" s="528">
        <v>17055</v>
      </c>
      <c r="D24" s="528">
        <v>47406</v>
      </c>
      <c r="E24" s="528">
        <v>42891</v>
      </c>
      <c r="F24" s="528">
        <v>26104</v>
      </c>
      <c r="G24" s="528">
        <v>10165</v>
      </c>
      <c r="H24" s="528">
        <v>3688</v>
      </c>
      <c r="I24" s="528">
        <v>412</v>
      </c>
      <c r="J24" s="528">
        <v>147721</v>
      </c>
    </row>
    <row r="25" spans="1:10" ht="15" customHeight="1">
      <c r="A25" s="686" t="s">
        <v>396</v>
      </c>
      <c r="B25" s="382" t="s">
        <v>633</v>
      </c>
      <c r="C25" s="528">
        <v>11</v>
      </c>
      <c r="D25" s="528">
        <v>230</v>
      </c>
      <c r="E25" s="528">
        <v>309</v>
      </c>
      <c r="F25" s="528">
        <v>210</v>
      </c>
      <c r="G25" s="528">
        <v>73</v>
      </c>
      <c r="H25" s="528">
        <v>17</v>
      </c>
      <c r="I25" s="528">
        <v>1</v>
      </c>
      <c r="J25" s="528">
        <v>851</v>
      </c>
    </row>
    <row r="26" spans="1:10" ht="15" customHeight="1">
      <c r="A26" s="686"/>
      <c r="B26" s="382" t="s">
        <v>634</v>
      </c>
      <c r="C26" s="528">
        <v>53</v>
      </c>
      <c r="D26" s="528">
        <v>527</v>
      </c>
      <c r="E26" s="528">
        <v>699</v>
      </c>
      <c r="F26" s="528">
        <v>407</v>
      </c>
      <c r="G26" s="528">
        <v>154</v>
      </c>
      <c r="H26" s="528">
        <v>34</v>
      </c>
      <c r="I26" s="528">
        <v>3</v>
      </c>
      <c r="J26" s="528">
        <v>1877</v>
      </c>
    </row>
    <row r="27" spans="1:10" ht="15" customHeight="1">
      <c r="A27" s="686"/>
      <c r="B27" s="382" t="s">
        <v>635</v>
      </c>
      <c r="C27" s="528">
        <v>19</v>
      </c>
      <c r="D27" s="528">
        <v>225</v>
      </c>
      <c r="E27" s="528">
        <v>266</v>
      </c>
      <c r="F27" s="528">
        <v>137</v>
      </c>
      <c r="G27" s="528">
        <v>45</v>
      </c>
      <c r="H27" s="528">
        <v>2</v>
      </c>
      <c r="I27" s="528">
        <v>1</v>
      </c>
      <c r="J27" s="528">
        <v>695</v>
      </c>
    </row>
    <row r="28" spans="1:10" ht="15" customHeight="1">
      <c r="A28" s="686"/>
      <c r="B28" s="382" t="s">
        <v>636</v>
      </c>
      <c r="C28" s="528">
        <v>558</v>
      </c>
      <c r="D28" s="528">
        <v>5478</v>
      </c>
      <c r="E28" s="528">
        <v>5441</v>
      </c>
      <c r="F28" s="528">
        <v>2201</v>
      </c>
      <c r="G28" s="528">
        <v>480</v>
      </c>
      <c r="H28" s="528">
        <v>29</v>
      </c>
      <c r="I28" s="528">
        <v>35</v>
      </c>
      <c r="J28" s="528">
        <v>14222</v>
      </c>
    </row>
    <row r="29" spans="1:10" ht="15" customHeight="1">
      <c r="A29" s="686"/>
      <c r="B29" s="382" t="s">
        <v>637</v>
      </c>
      <c r="C29" s="528">
        <v>37</v>
      </c>
      <c r="D29" s="528">
        <v>669</v>
      </c>
      <c r="E29" s="528">
        <v>830</v>
      </c>
      <c r="F29" s="528">
        <v>436</v>
      </c>
      <c r="G29" s="528">
        <v>148</v>
      </c>
      <c r="H29" s="528">
        <v>14</v>
      </c>
      <c r="I29" s="528">
        <v>2</v>
      </c>
      <c r="J29" s="528">
        <v>2136</v>
      </c>
    </row>
    <row r="30" spans="1:10" ht="15" customHeight="1">
      <c r="A30" s="686"/>
      <c r="B30" s="382" t="s">
        <v>1243</v>
      </c>
      <c r="C30" s="528">
        <v>5</v>
      </c>
      <c r="D30" s="528">
        <v>54</v>
      </c>
      <c r="E30" s="528">
        <v>112</v>
      </c>
      <c r="F30" s="528">
        <v>80</v>
      </c>
      <c r="G30" s="528">
        <v>34</v>
      </c>
      <c r="H30" s="528">
        <v>8</v>
      </c>
      <c r="I30" s="528">
        <v>0</v>
      </c>
      <c r="J30" s="528">
        <v>293</v>
      </c>
    </row>
    <row r="31" spans="1:10" ht="15" customHeight="1">
      <c r="A31" s="686"/>
      <c r="B31" s="382" t="s">
        <v>638</v>
      </c>
      <c r="C31" s="528">
        <v>3</v>
      </c>
      <c r="D31" s="528">
        <v>31</v>
      </c>
      <c r="E31" s="528">
        <v>31</v>
      </c>
      <c r="F31" s="528">
        <v>21</v>
      </c>
      <c r="G31" s="528">
        <v>11</v>
      </c>
      <c r="H31" s="528">
        <v>4</v>
      </c>
      <c r="I31" s="528">
        <v>0</v>
      </c>
      <c r="J31" s="528">
        <v>101</v>
      </c>
    </row>
    <row r="32" spans="1:10" ht="15" customHeight="1">
      <c r="A32" s="686"/>
      <c r="B32" s="382" t="s">
        <v>639</v>
      </c>
      <c r="C32" s="528">
        <v>60</v>
      </c>
      <c r="D32" s="528">
        <v>492</v>
      </c>
      <c r="E32" s="528">
        <v>683</v>
      </c>
      <c r="F32" s="528">
        <v>365</v>
      </c>
      <c r="G32" s="528">
        <v>109</v>
      </c>
      <c r="H32" s="528">
        <v>33</v>
      </c>
      <c r="I32" s="528">
        <v>5</v>
      </c>
      <c r="J32" s="528">
        <v>1747</v>
      </c>
    </row>
    <row r="33" spans="1:10" ht="15" customHeight="1">
      <c r="A33" s="686"/>
      <c r="B33" s="382" t="s">
        <v>89</v>
      </c>
      <c r="C33" s="528">
        <v>5768</v>
      </c>
      <c r="D33" s="528">
        <v>14819</v>
      </c>
      <c r="E33" s="528">
        <v>17176</v>
      </c>
      <c r="F33" s="528">
        <v>15059</v>
      </c>
      <c r="G33" s="528">
        <v>7355</v>
      </c>
      <c r="H33" s="528">
        <v>3010</v>
      </c>
      <c r="I33" s="528">
        <v>85</v>
      </c>
      <c r="J33" s="528">
        <v>63272</v>
      </c>
    </row>
    <row r="34" spans="1:10" ht="15" customHeight="1">
      <c r="A34" s="686"/>
      <c r="B34" s="382" t="s">
        <v>640</v>
      </c>
      <c r="C34" s="528">
        <v>56</v>
      </c>
      <c r="D34" s="528">
        <v>535</v>
      </c>
      <c r="E34" s="528">
        <v>781</v>
      </c>
      <c r="F34" s="528">
        <v>443</v>
      </c>
      <c r="G34" s="528">
        <v>178</v>
      </c>
      <c r="H34" s="528">
        <v>85</v>
      </c>
      <c r="I34" s="528">
        <v>2</v>
      </c>
      <c r="J34" s="528">
        <v>2080</v>
      </c>
    </row>
    <row r="35" spans="1:10" ht="15" customHeight="1">
      <c r="A35" s="686"/>
      <c r="B35" s="382" t="s">
        <v>641</v>
      </c>
      <c r="C35" s="528">
        <v>36</v>
      </c>
      <c r="D35" s="528">
        <v>65</v>
      </c>
      <c r="E35" s="528">
        <v>31</v>
      </c>
      <c r="F35" s="528">
        <v>28</v>
      </c>
      <c r="G35" s="528">
        <v>10</v>
      </c>
      <c r="H35" s="528">
        <v>4</v>
      </c>
      <c r="I35" s="528">
        <v>0</v>
      </c>
      <c r="J35" s="528">
        <v>174</v>
      </c>
    </row>
    <row r="36" spans="1:10" ht="15" customHeight="1">
      <c r="A36" s="686"/>
      <c r="B36" s="382" t="s">
        <v>642</v>
      </c>
      <c r="C36" s="528">
        <v>1054</v>
      </c>
      <c r="D36" s="528">
        <v>5355</v>
      </c>
      <c r="E36" s="528">
        <v>4564</v>
      </c>
      <c r="F36" s="528">
        <v>1542</v>
      </c>
      <c r="G36" s="528">
        <v>190</v>
      </c>
      <c r="H36" s="528">
        <v>14</v>
      </c>
      <c r="I36" s="528">
        <v>20</v>
      </c>
      <c r="J36" s="528">
        <v>12739</v>
      </c>
    </row>
    <row r="37" spans="1:10" ht="15" customHeight="1">
      <c r="A37" s="686"/>
      <c r="B37" s="382" t="s">
        <v>643</v>
      </c>
      <c r="C37" s="528">
        <v>412</v>
      </c>
      <c r="D37" s="528">
        <v>818</v>
      </c>
      <c r="E37" s="528">
        <v>133</v>
      </c>
      <c r="F37" s="528">
        <v>27</v>
      </c>
      <c r="G37" s="528">
        <v>7</v>
      </c>
      <c r="H37" s="528">
        <v>0</v>
      </c>
      <c r="I37" s="528">
        <v>0</v>
      </c>
      <c r="J37" s="528">
        <v>1397</v>
      </c>
    </row>
    <row r="38" spans="1:10" ht="15" customHeight="1">
      <c r="A38" s="686"/>
      <c r="B38" s="382" t="s">
        <v>61</v>
      </c>
      <c r="C38" s="528">
        <v>27</v>
      </c>
      <c r="D38" s="528">
        <v>194</v>
      </c>
      <c r="E38" s="528">
        <v>181</v>
      </c>
      <c r="F38" s="528">
        <v>63</v>
      </c>
      <c r="G38" s="528">
        <v>14</v>
      </c>
      <c r="H38" s="528">
        <v>0</v>
      </c>
      <c r="I38" s="528">
        <v>0</v>
      </c>
      <c r="J38" s="528">
        <v>479</v>
      </c>
    </row>
    <row r="39" spans="1:10" ht="15" customHeight="1">
      <c r="A39" s="686"/>
      <c r="B39" s="382" t="s">
        <v>644</v>
      </c>
      <c r="C39" s="528">
        <v>386</v>
      </c>
      <c r="D39" s="528">
        <v>609</v>
      </c>
      <c r="E39" s="528">
        <v>512</v>
      </c>
      <c r="F39" s="528">
        <v>418</v>
      </c>
      <c r="G39" s="528">
        <v>317</v>
      </c>
      <c r="H39" s="528">
        <v>214</v>
      </c>
      <c r="I39" s="528">
        <v>5</v>
      </c>
      <c r="J39" s="528">
        <v>2461</v>
      </c>
    </row>
    <row r="40" spans="1:10" ht="15" customHeight="1">
      <c r="A40" s="686"/>
      <c r="B40" s="382" t="s">
        <v>645</v>
      </c>
      <c r="C40" s="528">
        <v>83</v>
      </c>
      <c r="D40" s="528">
        <v>115</v>
      </c>
      <c r="E40" s="528">
        <v>73</v>
      </c>
      <c r="F40" s="528">
        <v>30</v>
      </c>
      <c r="G40" s="528">
        <v>3</v>
      </c>
      <c r="H40" s="528">
        <v>1</v>
      </c>
      <c r="I40" s="528">
        <v>2</v>
      </c>
      <c r="J40" s="528">
        <v>307</v>
      </c>
    </row>
    <row r="41" spans="1:10" ht="15" customHeight="1">
      <c r="A41" s="686"/>
      <c r="B41" s="382" t="s">
        <v>646</v>
      </c>
      <c r="C41" s="528">
        <v>368</v>
      </c>
      <c r="D41" s="528">
        <v>164</v>
      </c>
      <c r="E41" s="528">
        <v>42</v>
      </c>
      <c r="F41" s="528">
        <v>10</v>
      </c>
      <c r="G41" s="528">
        <v>2</v>
      </c>
      <c r="H41" s="528">
        <v>1</v>
      </c>
      <c r="I41" s="528">
        <v>2</v>
      </c>
      <c r="J41" s="528">
        <v>589</v>
      </c>
    </row>
    <row r="42" spans="1:10" ht="15" customHeight="1">
      <c r="A42" s="686"/>
      <c r="B42" s="382" t="s">
        <v>77</v>
      </c>
      <c r="C42" s="528">
        <v>7794</v>
      </c>
      <c r="D42" s="528">
        <v>12423</v>
      </c>
      <c r="E42" s="528">
        <v>6973</v>
      </c>
      <c r="F42" s="528">
        <v>3051</v>
      </c>
      <c r="G42" s="528">
        <v>728</v>
      </c>
      <c r="H42" s="528">
        <v>69</v>
      </c>
      <c r="I42" s="528">
        <v>62</v>
      </c>
      <c r="J42" s="528">
        <v>31100</v>
      </c>
    </row>
    <row r="43" spans="1:10" ht="15" customHeight="1">
      <c r="A43" s="686"/>
      <c r="B43" s="382" t="s">
        <v>139</v>
      </c>
      <c r="C43" s="528">
        <v>165</v>
      </c>
      <c r="D43" s="528">
        <v>326</v>
      </c>
      <c r="E43" s="528">
        <v>299</v>
      </c>
      <c r="F43" s="528">
        <v>174</v>
      </c>
      <c r="G43" s="528">
        <v>86</v>
      </c>
      <c r="H43" s="528">
        <v>80</v>
      </c>
      <c r="I43" s="528">
        <v>3</v>
      </c>
      <c r="J43" s="528">
        <v>1133</v>
      </c>
    </row>
    <row r="44" spans="1:10" ht="15" customHeight="1">
      <c r="A44" s="686"/>
      <c r="B44" s="382" t="s">
        <v>383</v>
      </c>
      <c r="C44" s="528">
        <v>38</v>
      </c>
      <c r="D44" s="528">
        <v>150</v>
      </c>
      <c r="E44" s="528">
        <v>107</v>
      </c>
      <c r="F44" s="528">
        <v>44</v>
      </c>
      <c r="G44" s="528">
        <v>28</v>
      </c>
      <c r="H44" s="528">
        <v>3</v>
      </c>
      <c r="I44" s="528">
        <v>4</v>
      </c>
      <c r="J44" s="528">
        <v>374</v>
      </c>
    </row>
    <row r="45" spans="1:10" ht="15" customHeight="1">
      <c r="A45" s="686"/>
      <c r="B45" s="382" t="s">
        <v>167</v>
      </c>
      <c r="C45" s="528">
        <v>16933</v>
      </c>
      <c r="D45" s="528">
        <v>43279</v>
      </c>
      <c r="E45" s="528">
        <v>39243</v>
      </c>
      <c r="F45" s="528">
        <v>24746</v>
      </c>
      <c r="G45" s="528">
        <v>9972</v>
      </c>
      <c r="H45" s="528">
        <v>3622</v>
      </c>
      <c r="I45" s="528">
        <v>232</v>
      </c>
      <c r="J45" s="528">
        <v>138027</v>
      </c>
    </row>
    <row r="46" spans="1:10" ht="15" customHeight="1">
      <c r="A46" s="686" t="s">
        <v>395</v>
      </c>
      <c r="B46" s="382" t="s">
        <v>633</v>
      </c>
      <c r="C46" s="528">
        <v>18</v>
      </c>
      <c r="D46" s="528">
        <v>248</v>
      </c>
      <c r="E46" s="528">
        <v>381</v>
      </c>
      <c r="F46" s="528">
        <v>222</v>
      </c>
      <c r="G46" s="528">
        <v>93</v>
      </c>
      <c r="H46" s="528">
        <v>16</v>
      </c>
      <c r="I46" s="528">
        <v>3</v>
      </c>
      <c r="J46" s="528">
        <v>981</v>
      </c>
    </row>
    <row r="47" spans="1:10" ht="15" customHeight="1">
      <c r="A47" s="686"/>
      <c r="B47" s="382" t="s">
        <v>634</v>
      </c>
      <c r="C47" s="528">
        <v>59</v>
      </c>
      <c r="D47" s="528">
        <v>380</v>
      </c>
      <c r="E47" s="528">
        <v>710</v>
      </c>
      <c r="F47" s="528">
        <v>427</v>
      </c>
      <c r="G47" s="528">
        <v>132</v>
      </c>
      <c r="H47" s="528">
        <v>21</v>
      </c>
      <c r="I47" s="528">
        <v>1</v>
      </c>
      <c r="J47" s="528">
        <v>1730</v>
      </c>
    </row>
    <row r="48" spans="1:10" ht="15" customHeight="1">
      <c r="A48" s="686"/>
      <c r="B48" s="382" t="s">
        <v>635</v>
      </c>
      <c r="C48" s="528">
        <v>37</v>
      </c>
      <c r="D48" s="528">
        <v>205</v>
      </c>
      <c r="E48" s="528">
        <v>272</v>
      </c>
      <c r="F48" s="528">
        <v>125</v>
      </c>
      <c r="G48" s="528">
        <v>32</v>
      </c>
      <c r="H48" s="528">
        <v>0</v>
      </c>
      <c r="I48" s="528">
        <v>0</v>
      </c>
      <c r="J48" s="528">
        <v>671</v>
      </c>
    </row>
    <row r="49" spans="1:10" ht="15" customHeight="1">
      <c r="A49" s="686"/>
      <c r="B49" s="382" t="s">
        <v>636</v>
      </c>
      <c r="C49" s="528">
        <v>560</v>
      </c>
      <c r="D49" s="528">
        <v>4939</v>
      </c>
      <c r="E49" s="528">
        <v>5576</v>
      </c>
      <c r="F49" s="528">
        <v>2228</v>
      </c>
      <c r="G49" s="528">
        <v>532</v>
      </c>
      <c r="H49" s="528">
        <v>44</v>
      </c>
      <c r="I49" s="528">
        <v>3</v>
      </c>
      <c r="J49" s="528">
        <v>13882</v>
      </c>
    </row>
    <row r="50" spans="1:10" ht="15" customHeight="1">
      <c r="A50" s="686"/>
      <c r="B50" s="382" t="s">
        <v>637</v>
      </c>
      <c r="C50" s="528">
        <v>22</v>
      </c>
      <c r="D50" s="528">
        <v>452</v>
      </c>
      <c r="E50" s="528">
        <v>793</v>
      </c>
      <c r="F50" s="528">
        <v>473</v>
      </c>
      <c r="G50" s="528">
        <v>138</v>
      </c>
      <c r="H50" s="528">
        <v>29</v>
      </c>
      <c r="I50" s="528">
        <v>0</v>
      </c>
      <c r="J50" s="528">
        <v>1907</v>
      </c>
    </row>
    <row r="51" spans="1:10" ht="15" customHeight="1">
      <c r="A51" s="686"/>
      <c r="B51" s="382" t="s">
        <v>1243</v>
      </c>
      <c r="C51" s="528">
        <v>8</v>
      </c>
      <c r="D51" s="528">
        <v>88</v>
      </c>
      <c r="E51" s="528">
        <v>147</v>
      </c>
      <c r="F51" s="528">
        <v>116</v>
      </c>
      <c r="G51" s="528">
        <v>46</v>
      </c>
      <c r="H51" s="528">
        <v>13</v>
      </c>
      <c r="I51" s="528">
        <v>0</v>
      </c>
      <c r="J51" s="528">
        <v>418</v>
      </c>
    </row>
    <row r="52" spans="1:10" ht="15" customHeight="1">
      <c r="A52" s="686"/>
      <c r="B52" s="382" t="s">
        <v>638</v>
      </c>
      <c r="C52" s="528">
        <v>3</v>
      </c>
      <c r="D52" s="528">
        <v>33</v>
      </c>
      <c r="E52" s="528">
        <v>38</v>
      </c>
      <c r="F52" s="528">
        <v>22</v>
      </c>
      <c r="G52" s="528">
        <v>9</v>
      </c>
      <c r="H52" s="528">
        <v>3</v>
      </c>
      <c r="I52" s="528">
        <v>0</v>
      </c>
      <c r="J52" s="528">
        <v>108</v>
      </c>
    </row>
    <row r="53" spans="1:10" ht="15" customHeight="1">
      <c r="A53" s="686"/>
      <c r="B53" s="382" t="s">
        <v>639</v>
      </c>
      <c r="C53" s="528">
        <v>39</v>
      </c>
      <c r="D53" s="528">
        <v>521</v>
      </c>
      <c r="E53" s="528">
        <v>797</v>
      </c>
      <c r="F53" s="528">
        <v>411</v>
      </c>
      <c r="G53" s="528">
        <v>144</v>
      </c>
      <c r="H53" s="528">
        <v>27</v>
      </c>
      <c r="I53" s="528">
        <v>8</v>
      </c>
      <c r="J53" s="528">
        <v>1947</v>
      </c>
    </row>
    <row r="54" spans="1:10" ht="15" customHeight="1">
      <c r="A54" s="686"/>
      <c r="B54" s="382" t="s">
        <v>89</v>
      </c>
      <c r="C54" s="528">
        <v>6033</v>
      </c>
      <c r="D54" s="528">
        <v>15773</v>
      </c>
      <c r="E54" s="528">
        <v>18163</v>
      </c>
      <c r="F54" s="528">
        <v>16100</v>
      </c>
      <c r="G54" s="528">
        <v>7872</v>
      </c>
      <c r="H54" s="528">
        <v>3432</v>
      </c>
      <c r="I54" s="528">
        <v>77</v>
      </c>
      <c r="J54" s="528">
        <v>67450</v>
      </c>
    </row>
    <row r="55" spans="1:10" ht="15" customHeight="1">
      <c r="A55" s="686"/>
      <c r="B55" s="382" t="s">
        <v>640</v>
      </c>
      <c r="C55" s="528">
        <v>62</v>
      </c>
      <c r="D55" s="528">
        <v>532</v>
      </c>
      <c r="E55" s="528">
        <v>839</v>
      </c>
      <c r="F55" s="528">
        <v>493</v>
      </c>
      <c r="G55" s="528">
        <v>209</v>
      </c>
      <c r="H55" s="528">
        <v>100</v>
      </c>
      <c r="I55" s="528">
        <v>3</v>
      </c>
      <c r="J55" s="528">
        <v>2238</v>
      </c>
    </row>
    <row r="56" spans="1:10" ht="15" customHeight="1">
      <c r="A56" s="686"/>
      <c r="B56" s="382" t="s">
        <v>641</v>
      </c>
      <c r="C56" s="528">
        <v>48</v>
      </c>
      <c r="D56" s="528">
        <v>60</v>
      </c>
      <c r="E56" s="528">
        <v>43</v>
      </c>
      <c r="F56" s="528">
        <v>27</v>
      </c>
      <c r="G56" s="528">
        <v>17</v>
      </c>
      <c r="H56" s="528">
        <v>3</v>
      </c>
      <c r="I56" s="528">
        <v>1</v>
      </c>
      <c r="J56" s="528">
        <v>199</v>
      </c>
    </row>
    <row r="57" spans="1:10" ht="15" customHeight="1">
      <c r="A57" s="686"/>
      <c r="B57" s="382" t="s">
        <v>642</v>
      </c>
      <c r="C57" s="528">
        <v>698</v>
      </c>
      <c r="D57" s="528">
        <v>4017</v>
      </c>
      <c r="E57" s="528">
        <v>3664</v>
      </c>
      <c r="F57" s="528">
        <v>1421</v>
      </c>
      <c r="G57" s="528">
        <v>200</v>
      </c>
      <c r="H57" s="528">
        <v>19</v>
      </c>
      <c r="I57" s="528">
        <v>8</v>
      </c>
      <c r="J57" s="528">
        <v>10027</v>
      </c>
    </row>
    <row r="58" spans="1:10" ht="15" customHeight="1">
      <c r="A58" s="686"/>
      <c r="B58" s="382" t="s">
        <v>643</v>
      </c>
      <c r="C58" s="528">
        <v>281</v>
      </c>
      <c r="D58" s="528">
        <v>672</v>
      </c>
      <c r="E58" s="528">
        <v>125</v>
      </c>
      <c r="F58" s="528">
        <v>22</v>
      </c>
      <c r="G58" s="528">
        <v>5</v>
      </c>
      <c r="H58" s="528">
        <v>0</v>
      </c>
      <c r="I58" s="528">
        <v>0</v>
      </c>
      <c r="J58" s="528">
        <v>1105</v>
      </c>
    </row>
    <row r="59" spans="1:10" ht="15" customHeight="1">
      <c r="A59" s="686"/>
      <c r="B59" s="382" t="s">
        <v>61</v>
      </c>
      <c r="C59" s="528">
        <v>35</v>
      </c>
      <c r="D59" s="528">
        <v>232</v>
      </c>
      <c r="E59" s="528">
        <v>229</v>
      </c>
      <c r="F59" s="528">
        <v>80</v>
      </c>
      <c r="G59" s="528">
        <v>14</v>
      </c>
      <c r="H59" s="528">
        <v>5</v>
      </c>
      <c r="I59" s="528">
        <v>0</v>
      </c>
      <c r="J59" s="528">
        <v>595</v>
      </c>
    </row>
    <row r="60" spans="1:10" ht="15" customHeight="1">
      <c r="A60" s="686"/>
      <c r="B60" s="382" t="s">
        <v>644</v>
      </c>
      <c r="C60" s="528">
        <v>531</v>
      </c>
      <c r="D60" s="528">
        <v>651</v>
      </c>
      <c r="E60" s="528">
        <v>507</v>
      </c>
      <c r="F60" s="528">
        <v>396</v>
      </c>
      <c r="G60" s="528">
        <v>305</v>
      </c>
      <c r="H60" s="528">
        <v>162</v>
      </c>
      <c r="I60" s="528">
        <v>1</v>
      </c>
      <c r="J60" s="528">
        <v>2553</v>
      </c>
    </row>
    <row r="61" spans="1:10" ht="15" customHeight="1">
      <c r="A61" s="686"/>
      <c r="B61" s="382" t="s">
        <v>645</v>
      </c>
      <c r="C61" s="528">
        <v>96</v>
      </c>
      <c r="D61" s="528">
        <v>92</v>
      </c>
      <c r="E61" s="528">
        <v>55</v>
      </c>
      <c r="F61" s="528">
        <v>21</v>
      </c>
      <c r="G61" s="528">
        <v>7</v>
      </c>
      <c r="H61" s="528">
        <v>1</v>
      </c>
      <c r="I61" s="528">
        <v>0</v>
      </c>
      <c r="J61" s="528">
        <v>272</v>
      </c>
    </row>
    <row r="62" spans="1:10" ht="15" customHeight="1">
      <c r="A62" s="686"/>
      <c r="B62" s="382" t="s">
        <v>646</v>
      </c>
      <c r="C62" s="528">
        <v>331</v>
      </c>
      <c r="D62" s="528">
        <v>198</v>
      </c>
      <c r="E62" s="528">
        <v>51</v>
      </c>
      <c r="F62" s="528">
        <v>14</v>
      </c>
      <c r="G62" s="528">
        <v>6</v>
      </c>
      <c r="H62" s="528">
        <v>1</v>
      </c>
      <c r="I62" s="528">
        <v>1</v>
      </c>
      <c r="J62" s="528">
        <v>602</v>
      </c>
    </row>
    <row r="63" spans="1:10" ht="15" customHeight="1">
      <c r="A63" s="686"/>
      <c r="B63" s="382" t="s">
        <v>77</v>
      </c>
      <c r="C63" s="528">
        <v>8523</v>
      </c>
      <c r="D63" s="528">
        <v>12273</v>
      </c>
      <c r="E63" s="528">
        <v>6750</v>
      </c>
      <c r="F63" s="528">
        <v>3155</v>
      </c>
      <c r="G63" s="528">
        <v>755</v>
      </c>
      <c r="H63" s="528">
        <v>82</v>
      </c>
      <c r="I63" s="528">
        <v>20</v>
      </c>
      <c r="J63" s="528">
        <v>31558</v>
      </c>
    </row>
    <row r="64" spans="1:10" ht="15" customHeight="1">
      <c r="A64" s="686"/>
      <c r="B64" s="382" t="s">
        <v>139</v>
      </c>
      <c r="C64" s="528">
        <v>262</v>
      </c>
      <c r="D64" s="528">
        <v>418</v>
      </c>
      <c r="E64" s="528">
        <v>312</v>
      </c>
      <c r="F64" s="528">
        <v>197</v>
      </c>
      <c r="G64" s="528">
        <v>86</v>
      </c>
      <c r="H64" s="528">
        <v>82</v>
      </c>
      <c r="I64" s="528">
        <v>8</v>
      </c>
      <c r="J64" s="528">
        <v>1365</v>
      </c>
    </row>
    <row r="65" spans="1:10" ht="15" customHeight="1">
      <c r="A65" s="686"/>
      <c r="B65" s="382" t="s">
        <v>383</v>
      </c>
      <c r="C65" s="528">
        <v>0</v>
      </c>
      <c r="D65" s="528">
        <v>1</v>
      </c>
      <c r="E65" s="528">
        <v>1</v>
      </c>
      <c r="F65" s="528">
        <v>3</v>
      </c>
      <c r="G65" s="528">
        <v>0</v>
      </c>
      <c r="H65" s="528">
        <v>0</v>
      </c>
      <c r="I65" s="528">
        <v>0</v>
      </c>
      <c r="J65" s="528">
        <v>5</v>
      </c>
    </row>
    <row r="66" spans="1:10" ht="15" customHeight="1">
      <c r="A66" s="686"/>
      <c r="B66" s="382" t="s">
        <v>167</v>
      </c>
      <c r="C66" s="528">
        <v>17646</v>
      </c>
      <c r="D66" s="528">
        <v>41785</v>
      </c>
      <c r="E66" s="528">
        <v>39453</v>
      </c>
      <c r="F66" s="528">
        <v>25953</v>
      </c>
      <c r="G66" s="528">
        <v>10602</v>
      </c>
      <c r="H66" s="528">
        <v>4040</v>
      </c>
      <c r="I66" s="528">
        <v>134</v>
      </c>
      <c r="J66" s="528">
        <v>139613</v>
      </c>
    </row>
    <row r="67" spans="1:10" ht="15" customHeight="1">
      <c r="A67" s="686" t="s">
        <v>394</v>
      </c>
      <c r="B67" s="382" t="s">
        <v>633</v>
      </c>
      <c r="C67" s="528">
        <v>25</v>
      </c>
      <c r="D67" s="528">
        <v>226</v>
      </c>
      <c r="E67" s="528">
        <v>321</v>
      </c>
      <c r="F67" s="528">
        <v>250</v>
      </c>
      <c r="G67" s="528">
        <v>79</v>
      </c>
      <c r="H67" s="528">
        <v>21</v>
      </c>
      <c r="I67" s="528">
        <v>0</v>
      </c>
      <c r="J67" s="528">
        <v>922</v>
      </c>
    </row>
    <row r="68" spans="1:10" ht="15" customHeight="1">
      <c r="A68" s="686"/>
      <c r="B68" s="382" t="s">
        <v>634</v>
      </c>
      <c r="C68" s="528">
        <v>59</v>
      </c>
      <c r="D68" s="528">
        <v>464</v>
      </c>
      <c r="E68" s="528">
        <v>643</v>
      </c>
      <c r="F68" s="528">
        <v>435</v>
      </c>
      <c r="G68" s="528">
        <v>163</v>
      </c>
      <c r="H68" s="528">
        <v>26</v>
      </c>
      <c r="I68" s="528">
        <v>4</v>
      </c>
      <c r="J68" s="528">
        <v>1794</v>
      </c>
    </row>
    <row r="69" spans="1:10" ht="15" customHeight="1">
      <c r="A69" s="686"/>
      <c r="B69" s="382" t="s">
        <v>635</v>
      </c>
      <c r="C69" s="528">
        <v>42</v>
      </c>
      <c r="D69" s="528">
        <v>204</v>
      </c>
      <c r="E69" s="528">
        <v>297</v>
      </c>
      <c r="F69" s="528">
        <v>124</v>
      </c>
      <c r="G69" s="528">
        <v>50</v>
      </c>
      <c r="H69" s="528">
        <v>8</v>
      </c>
      <c r="I69" s="528">
        <v>0</v>
      </c>
      <c r="J69" s="528">
        <v>725</v>
      </c>
    </row>
    <row r="70" spans="1:10" ht="15" customHeight="1">
      <c r="A70" s="686"/>
      <c r="B70" s="382" t="s">
        <v>636</v>
      </c>
      <c r="C70" s="528">
        <v>546</v>
      </c>
      <c r="D70" s="528">
        <v>4385</v>
      </c>
      <c r="E70" s="528">
        <v>5436</v>
      </c>
      <c r="F70" s="528">
        <v>2290</v>
      </c>
      <c r="G70" s="528">
        <v>600</v>
      </c>
      <c r="H70" s="528">
        <v>89</v>
      </c>
      <c r="I70" s="528">
        <v>8</v>
      </c>
      <c r="J70" s="528">
        <v>13354</v>
      </c>
    </row>
    <row r="71" spans="1:10" ht="15" customHeight="1">
      <c r="A71" s="686"/>
      <c r="B71" s="382" t="s">
        <v>637</v>
      </c>
      <c r="C71" s="528">
        <v>33</v>
      </c>
      <c r="D71" s="528">
        <v>479</v>
      </c>
      <c r="E71" s="528">
        <v>823</v>
      </c>
      <c r="F71" s="528">
        <v>427</v>
      </c>
      <c r="G71" s="528">
        <v>174</v>
      </c>
      <c r="H71" s="528">
        <v>25</v>
      </c>
      <c r="I71" s="528">
        <v>0</v>
      </c>
      <c r="J71" s="528">
        <v>1961</v>
      </c>
    </row>
    <row r="72" spans="1:10" ht="15" customHeight="1">
      <c r="A72" s="686"/>
      <c r="B72" s="382" t="s">
        <v>1243</v>
      </c>
      <c r="C72" s="528">
        <v>17</v>
      </c>
      <c r="D72" s="528">
        <v>105</v>
      </c>
      <c r="E72" s="528">
        <v>164</v>
      </c>
      <c r="F72" s="528">
        <v>112</v>
      </c>
      <c r="G72" s="528">
        <v>63</v>
      </c>
      <c r="H72" s="528">
        <v>9</v>
      </c>
      <c r="I72" s="528">
        <v>1</v>
      </c>
      <c r="J72" s="528">
        <v>471</v>
      </c>
    </row>
    <row r="73" spans="1:10" ht="15" customHeight="1">
      <c r="A73" s="686"/>
      <c r="B73" s="382" t="s">
        <v>638</v>
      </c>
      <c r="C73" s="528">
        <v>7</v>
      </c>
      <c r="D73" s="528">
        <v>63</v>
      </c>
      <c r="E73" s="528">
        <v>70</v>
      </c>
      <c r="F73" s="528">
        <v>41</v>
      </c>
      <c r="G73" s="528">
        <v>13</v>
      </c>
      <c r="H73" s="528">
        <v>5</v>
      </c>
      <c r="I73" s="528">
        <v>0</v>
      </c>
      <c r="J73" s="528">
        <v>199</v>
      </c>
    </row>
    <row r="74" spans="1:10" ht="15" customHeight="1">
      <c r="A74" s="686"/>
      <c r="B74" s="382" t="s">
        <v>639</v>
      </c>
      <c r="C74" s="528">
        <v>23</v>
      </c>
      <c r="D74" s="528">
        <v>335</v>
      </c>
      <c r="E74" s="528">
        <v>567</v>
      </c>
      <c r="F74" s="528">
        <v>310</v>
      </c>
      <c r="G74" s="528">
        <v>119</v>
      </c>
      <c r="H74" s="528">
        <v>23</v>
      </c>
      <c r="I74" s="528">
        <v>36</v>
      </c>
      <c r="J74" s="528">
        <v>1413</v>
      </c>
    </row>
    <row r="75" spans="1:10" ht="15" customHeight="1">
      <c r="A75" s="686"/>
      <c r="B75" s="382" t="s">
        <v>89</v>
      </c>
      <c r="C75" s="528">
        <v>6144</v>
      </c>
      <c r="D75" s="528">
        <v>15288</v>
      </c>
      <c r="E75" s="528">
        <v>18169</v>
      </c>
      <c r="F75" s="528">
        <v>16354</v>
      </c>
      <c r="G75" s="528">
        <v>8407</v>
      </c>
      <c r="H75" s="528">
        <v>3521</v>
      </c>
      <c r="I75" s="528">
        <v>284</v>
      </c>
      <c r="J75" s="528">
        <v>68167</v>
      </c>
    </row>
    <row r="76" spans="1:10" ht="15" customHeight="1">
      <c r="A76" s="686"/>
      <c r="B76" s="382" t="s">
        <v>640</v>
      </c>
      <c r="C76" s="528">
        <v>95</v>
      </c>
      <c r="D76" s="528">
        <v>614</v>
      </c>
      <c r="E76" s="528">
        <v>905</v>
      </c>
      <c r="F76" s="528">
        <v>522</v>
      </c>
      <c r="G76" s="528">
        <v>245</v>
      </c>
      <c r="H76" s="528">
        <v>96</v>
      </c>
      <c r="I76" s="528">
        <v>11</v>
      </c>
      <c r="J76" s="528">
        <v>2488</v>
      </c>
    </row>
    <row r="77" spans="1:10" ht="15" customHeight="1">
      <c r="A77" s="686"/>
      <c r="B77" s="382" t="s">
        <v>641</v>
      </c>
      <c r="C77" s="528">
        <v>44</v>
      </c>
      <c r="D77" s="528">
        <v>77</v>
      </c>
      <c r="E77" s="528">
        <v>41</v>
      </c>
      <c r="F77" s="528">
        <v>39</v>
      </c>
      <c r="G77" s="528">
        <v>27</v>
      </c>
      <c r="H77" s="528">
        <v>2</v>
      </c>
      <c r="I77" s="528">
        <v>0</v>
      </c>
      <c r="J77" s="528">
        <v>230</v>
      </c>
    </row>
    <row r="78" spans="1:10" ht="15" customHeight="1">
      <c r="A78" s="686"/>
      <c r="B78" s="382" t="s">
        <v>642</v>
      </c>
      <c r="C78" s="528">
        <v>972</v>
      </c>
      <c r="D78" s="528">
        <v>4949</v>
      </c>
      <c r="E78" s="528">
        <v>4433</v>
      </c>
      <c r="F78" s="528">
        <v>1733</v>
      </c>
      <c r="G78" s="528">
        <v>369</v>
      </c>
      <c r="H78" s="528">
        <v>72</v>
      </c>
      <c r="I78" s="528">
        <v>35</v>
      </c>
      <c r="J78" s="528">
        <v>12563</v>
      </c>
    </row>
    <row r="79" spans="1:10" ht="15" customHeight="1">
      <c r="A79" s="686"/>
      <c r="B79" s="382" t="s">
        <v>643</v>
      </c>
      <c r="C79" s="528">
        <v>119</v>
      </c>
      <c r="D79" s="528">
        <v>422</v>
      </c>
      <c r="E79" s="528">
        <v>112</v>
      </c>
      <c r="F79" s="528">
        <v>36</v>
      </c>
      <c r="G79" s="528">
        <v>14</v>
      </c>
      <c r="H79" s="528">
        <v>4</v>
      </c>
      <c r="I79" s="528">
        <v>1</v>
      </c>
      <c r="J79" s="528">
        <v>708</v>
      </c>
    </row>
    <row r="80" spans="1:10" ht="15" customHeight="1">
      <c r="A80" s="686"/>
      <c r="B80" s="382" t="s">
        <v>61</v>
      </c>
      <c r="C80" s="528">
        <v>39</v>
      </c>
      <c r="D80" s="528">
        <v>195</v>
      </c>
      <c r="E80" s="528">
        <v>173</v>
      </c>
      <c r="F80" s="528">
        <v>72</v>
      </c>
      <c r="G80" s="528">
        <v>17</v>
      </c>
      <c r="H80" s="528">
        <v>5</v>
      </c>
      <c r="I80" s="528">
        <v>0</v>
      </c>
      <c r="J80" s="528">
        <v>501</v>
      </c>
    </row>
    <row r="81" spans="1:10" ht="15" customHeight="1">
      <c r="A81" s="686"/>
      <c r="B81" s="382" t="s">
        <v>644</v>
      </c>
      <c r="C81" s="528">
        <v>331</v>
      </c>
      <c r="D81" s="528">
        <v>392</v>
      </c>
      <c r="E81" s="528">
        <v>409</v>
      </c>
      <c r="F81" s="528">
        <v>305</v>
      </c>
      <c r="G81" s="528">
        <v>249</v>
      </c>
      <c r="H81" s="528">
        <v>153</v>
      </c>
      <c r="I81" s="528">
        <v>10</v>
      </c>
      <c r="J81" s="528">
        <v>1849</v>
      </c>
    </row>
    <row r="82" spans="1:10" ht="15" customHeight="1">
      <c r="A82" s="686"/>
      <c r="B82" s="382" t="s">
        <v>645</v>
      </c>
      <c r="C82" s="528">
        <v>71</v>
      </c>
      <c r="D82" s="528">
        <v>131</v>
      </c>
      <c r="E82" s="528">
        <v>72</v>
      </c>
      <c r="F82" s="528">
        <v>32</v>
      </c>
      <c r="G82" s="528">
        <v>16</v>
      </c>
      <c r="H82" s="528">
        <v>6</v>
      </c>
      <c r="I82" s="528">
        <v>1</v>
      </c>
      <c r="J82" s="528">
        <v>329</v>
      </c>
    </row>
    <row r="83" spans="1:10" ht="15" customHeight="1">
      <c r="A83" s="686"/>
      <c r="B83" s="382" t="s">
        <v>646</v>
      </c>
      <c r="C83" s="528">
        <v>329</v>
      </c>
      <c r="D83" s="528">
        <v>150</v>
      </c>
      <c r="E83" s="528">
        <v>47</v>
      </c>
      <c r="F83" s="528">
        <v>13</v>
      </c>
      <c r="G83" s="528">
        <v>9</v>
      </c>
      <c r="H83" s="528">
        <v>3</v>
      </c>
      <c r="I83" s="528">
        <v>2</v>
      </c>
      <c r="J83" s="528">
        <v>553</v>
      </c>
    </row>
    <row r="84" spans="1:10" ht="15" customHeight="1">
      <c r="A84" s="686"/>
      <c r="B84" s="382" t="s">
        <v>77</v>
      </c>
      <c r="C84" s="528">
        <v>8477</v>
      </c>
      <c r="D84" s="528">
        <v>11523</v>
      </c>
      <c r="E84" s="528">
        <v>6815</v>
      </c>
      <c r="F84" s="528">
        <v>3615</v>
      </c>
      <c r="G84" s="528">
        <v>1050</v>
      </c>
      <c r="H84" s="528">
        <v>195</v>
      </c>
      <c r="I84" s="528">
        <v>87</v>
      </c>
      <c r="J84" s="528">
        <v>31762</v>
      </c>
    </row>
    <row r="85" spans="1:10" ht="15" customHeight="1">
      <c r="A85" s="686"/>
      <c r="B85" s="382" t="s">
        <v>139</v>
      </c>
      <c r="C85" s="528">
        <v>223</v>
      </c>
      <c r="D85" s="528">
        <v>524</v>
      </c>
      <c r="E85" s="528">
        <v>586</v>
      </c>
      <c r="F85" s="528">
        <v>400</v>
      </c>
      <c r="G85" s="528">
        <v>164</v>
      </c>
      <c r="H85" s="528">
        <v>88</v>
      </c>
      <c r="I85" s="528">
        <v>2</v>
      </c>
      <c r="J85" s="528">
        <v>1987</v>
      </c>
    </row>
    <row r="86" spans="1:10" ht="15" customHeight="1">
      <c r="A86" s="686"/>
      <c r="B86" s="382" t="s">
        <v>383</v>
      </c>
      <c r="C86" s="528">
        <v>682</v>
      </c>
      <c r="D86" s="528">
        <v>727</v>
      </c>
      <c r="E86" s="528">
        <v>334</v>
      </c>
      <c r="F86" s="528">
        <v>219</v>
      </c>
      <c r="G86" s="528">
        <v>59</v>
      </c>
      <c r="H86" s="528">
        <v>5</v>
      </c>
      <c r="I86" s="528">
        <v>0</v>
      </c>
      <c r="J86" s="528">
        <v>2026</v>
      </c>
    </row>
    <row r="87" spans="1:10" ht="15" customHeight="1">
      <c r="A87" s="686"/>
      <c r="B87" s="382" t="s">
        <v>167</v>
      </c>
      <c r="C87" s="528">
        <v>18278</v>
      </c>
      <c r="D87" s="528">
        <v>41253</v>
      </c>
      <c r="E87" s="528">
        <v>40417</v>
      </c>
      <c r="F87" s="528">
        <v>27329</v>
      </c>
      <c r="G87" s="528">
        <v>11887</v>
      </c>
      <c r="H87" s="528">
        <v>4356</v>
      </c>
      <c r="I87" s="528">
        <v>482</v>
      </c>
      <c r="J87" s="528">
        <v>144002</v>
      </c>
    </row>
    <row r="88" spans="1:10" ht="15" customHeight="1">
      <c r="A88" s="686" t="s">
        <v>393</v>
      </c>
      <c r="B88" s="382" t="s">
        <v>633</v>
      </c>
      <c r="C88" s="528">
        <v>10</v>
      </c>
      <c r="D88" s="528">
        <v>243</v>
      </c>
      <c r="E88" s="528">
        <v>361</v>
      </c>
      <c r="F88" s="528">
        <v>256</v>
      </c>
      <c r="G88" s="528">
        <v>90</v>
      </c>
      <c r="H88" s="528">
        <v>18</v>
      </c>
      <c r="I88" s="528">
        <v>0</v>
      </c>
      <c r="J88" s="528">
        <v>978</v>
      </c>
    </row>
    <row r="89" spans="1:10" ht="15" customHeight="1">
      <c r="A89" s="686"/>
      <c r="B89" s="382" t="s">
        <v>634</v>
      </c>
      <c r="C89" s="528">
        <v>40</v>
      </c>
      <c r="D89" s="528">
        <v>474</v>
      </c>
      <c r="E89" s="528">
        <v>731</v>
      </c>
      <c r="F89" s="528">
        <v>471</v>
      </c>
      <c r="G89" s="528">
        <v>185</v>
      </c>
      <c r="H89" s="528">
        <v>25</v>
      </c>
      <c r="I89" s="528">
        <v>1</v>
      </c>
      <c r="J89" s="528">
        <v>1927</v>
      </c>
    </row>
    <row r="90" spans="1:10" ht="15" customHeight="1">
      <c r="A90" s="686"/>
      <c r="B90" s="382" t="s">
        <v>635</v>
      </c>
      <c r="C90" s="528">
        <v>16</v>
      </c>
      <c r="D90" s="528">
        <v>217</v>
      </c>
      <c r="E90" s="528">
        <v>367</v>
      </c>
      <c r="F90" s="528">
        <v>153</v>
      </c>
      <c r="G90" s="528">
        <v>66</v>
      </c>
      <c r="H90" s="528">
        <v>4</v>
      </c>
      <c r="I90" s="528">
        <v>0</v>
      </c>
      <c r="J90" s="528">
        <v>823</v>
      </c>
    </row>
    <row r="91" spans="1:10" ht="15" customHeight="1">
      <c r="A91" s="686"/>
      <c r="B91" s="382" t="s">
        <v>636</v>
      </c>
      <c r="C91" s="528">
        <v>387</v>
      </c>
      <c r="D91" s="528">
        <v>3733</v>
      </c>
      <c r="E91" s="528">
        <v>5673</v>
      </c>
      <c r="F91" s="528">
        <v>2360</v>
      </c>
      <c r="G91" s="528">
        <v>696</v>
      </c>
      <c r="H91" s="528">
        <v>48</v>
      </c>
      <c r="I91" s="528">
        <v>21</v>
      </c>
      <c r="J91" s="528">
        <v>12918</v>
      </c>
    </row>
    <row r="92" spans="1:10" ht="15" customHeight="1">
      <c r="A92" s="686"/>
      <c r="B92" s="382" t="s">
        <v>637</v>
      </c>
      <c r="C92" s="528">
        <v>25</v>
      </c>
      <c r="D92" s="528">
        <v>416</v>
      </c>
      <c r="E92" s="528">
        <v>795</v>
      </c>
      <c r="F92" s="528">
        <v>479</v>
      </c>
      <c r="G92" s="528">
        <v>197</v>
      </c>
      <c r="H92" s="528">
        <v>17</v>
      </c>
      <c r="I92" s="528">
        <v>2</v>
      </c>
      <c r="J92" s="528">
        <v>1931</v>
      </c>
    </row>
    <row r="93" spans="1:10" ht="15" customHeight="1">
      <c r="A93" s="686"/>
      <c r="B93" s="382" t="s">
        <v>1243</v>
      </c>
      <c r="C93" s="528">
        <v>12</v>
      </c>
      <c r="D93" s="528">
        <v>210</v>
      </c>
      <c r="E93" s="528">
        <v>298</v>
      </c>
      <c r="F93" s="528">
        <v>170</v>
      </c>
      <c r="G93" s="528">
        <v>92</v>
      </c>
      <c r="H93" s="528">
        <v>15</v>
      </c>
      <c r="I93" s="528">
        <v>0</v>
      </c>
      <c r="J93" s="528">
        <v>797</v>
      </c>
    </row>
    <row r="94" spans="1:10" ht="15" customHeight="1">
      <c r="A94" s="686"/>
      <c r="B94" s="382" t="s">
        <v>638</v>
      </c>
      <c r="C94" s="528">
        <v>12</v>
      </c>
      <c r="D94" s="528">
        <v>84</v>
      </c>
      <c r="E94" s="528">
        <v>141</v>
      </c>
      <c r="F94" s="528">
        <v>74</v>
      </c>
      <c r="G94" s="528">
        <v>34</v>
      </c>
      <c r="H94" s="528">
        <v>8</v>
      </c>
      <c r="I94" s="528">
        <v>0</v>
      </c>
      <c r="J94" s="528">
        <v>353</v>
      </c>
    </row>
    <row r="95" spans="1:10" ht="15" customHeight="1">
      <c r="A95" s="686"/>
      <c r="B95" s="382" t="s">
        <v>639</v>
      </c>
      <c r="C95" s="528">
        <v>24</v>
      </c>
      <c r="D95" s="528">
        <v>385</v>
      </c>
      <c r="E95" s="528">
        <v>642</v>
      </c>
      <c r="F95" s="528">
        <v>416</v>
      </c>
      <c r="G95" s="528">
        <v>197</v>
      </c>
      <c r="H95" s="528">
        <v>40</v>
      </c>
      <c r="I95" s="528">
        <v>0</v>
      </c>
      <c r="J95" s="528">
        <v>1704</v>
      </c>
    </row>
    <row r="96" spans="1:10" ht="15" customHeight="1">
      <c r="A96" s="686"/>
      <c r="B96" s="382" t="s">
        <v>89</v>
      </c>
      <c r="C96" s="528">
        <v>5353</v>
      </c>
      <c r="D96" s="528">
        <v>13730</v>
      </c>
      <c r="E96" s="528">
        <v>17950</v>
      </c>
      <c r="F96" s="528">
        <v>17199</v>
      </c>
      <c r="G96" s="528">
        <v>9203</v>
      </c>
      <c r="H96" s="528">
        <v>3869</v>
      </c>
      <c r="I96" s="528">
        <v>66</v>
      </c>
      <c r="J96" s="528">
        <v>67370</v>
      </c>
    </row>
    <row r="97" spans="1:10" ht="15" customHeight="1">
      <c r="A97" s="686"/>
      <c r="B97" s="382" t="s">
        <v>640</v>
      </c>
      <c r="C97" s="528">
        <v>67</v>
      </c>
      <c r="D97" s="528">
        <v>602</v>
      </c>
      <c r="E97" s="528">
        <v>914</v>
      </c>
      <c r="F97" s="528">
        <v>590</v>
      </c>
      <c r="G97" s="528">
        <v>216</v>
      </c>
      <c r="H97" s="528">
        <v>133</v>
      </c>
      <c r="I97" s="528">
        <v>2</v>
      </c>
      <c r="J97" s="528">
        <v>2524</v>
      </c>
    </row>
    <row r="98" spans="1:10" ht="15" customHeight="1">
      <c r="A98" s="686"/>
      <c r="B98" s="382" t="s">
        <v>641</v>
      </c>
      <c r="C98" s="528">
        <v>37</v>
      </c>
      <c r="D98" s="528">
        <v>76</v>
      </c>
      <c r="E98" s="528">
        <v>62</v>
      </c>
      <c r="F98" s="528">
        <v>32</v>
      </c>
      <c r="G98" s="528">
        <v>37</v>
      </c>
      <c r="H98" s="528">
        <v>8</v>
      </c>
      <c r="I98" s="528">
        <v>0</v>
      </c>
      <c r="J98" s="528">
        <v>252</v>
      </c>
    </row>
    <row r="99" spans="1:10" ht="15" customHeight="1">
      <c r="A99" s="686"/>
      <c r="B99" s="382" t="s">
        <v>642</v>
      </c>
      <c r="C99" s="528">
        <v>1394</v>
      </c>
      <c r="D99" s="528">
        <v>6975</v>
      </c>
      <c r="E99" s="528">
        <v>5835</v>
      </c>
      <c r="F99" s="528">
        <v>2282</v>
      </c>
      <c r="G99" s="528">
        <v>342</v>
      </c>
      <c r="H99" s="528">
        <v>42</v>
      </c>
      <c r="I99" s="528">
        <v>5</v>
      </c>
      <c r="J99" s="528">
        <v>16875</v>
      </c>
    </row>
    <row r="100" spans="1:10" ht="15" customHeight="1">
      <c r="A100" s="686"/>
      <c r="B100" s="382" t="s">
        <v>643</v>
      </c>
      <c r="C100" s="528">
        <v>107</v>
      </c>
      <c r="D100" s="528">
        <v>356</v>
      </c>
      <c r="E100" s="528">
        <v>64</v>
      </c>
      <c r="F100" s="528">
        <v>21</v>
      </c>
      <c r="G100" s="528">
        <v>1</v>
      </c>
      <c r="H100" s="528">
        <v>0</v>
      </c>
      <c r="I100" s="528">
        <v>1</v>
      </c>
      <c r="J100" s="528">
        <v>550</v>
      </c>
    </row>
    <row r="101" spans="1:10" ht="15" customHeight="1">
      <c r="A101" s="686"/>
      <c r="B101" s="382" t="s">
        <v>61</v>
      </c>
      <c r="C101" s="528">
        <v>27</v>
      </c>
      <c r="D101" s="528">
        <v>151</v>
      </c>
      <c r="E101" s="528">
        <v>140</v>
      </c>
      <c r="F101" s="528">
        <v>72</v>
      </c>
      <c r="G101" s="528">
        <v>26</v>
      </c>
      <c r="H101" s="528">
        <v>1</v>
      </c>
      <c r="I101" s="528">
        <v>0</v>
      </c>
      <c r="J101" s="528">
        <v>417</v>
      </c>
    </row>
    <row r="102" spans="1:10" ht="15" customHeight="1">
      <c r="A102" s="686"/>
      <c r="B102" s="382" t="s">
        <v>644</v>
      </c>
      <c r="C102" s="528">
        <v>356</v>
      </c>
      <c r="D102" s="528">
        <v>303</v>
      </c>
      <c r="E102" s="528">
        <v>284</v>
      </c>
      <c r="F102" s="528">
        <v>314</v>
      </c>
      <c r="G102" s="528">
        <v>266</v>
      </c>
      <c r="H102" s="528">
        <v>195</v>
      </c>
      <c r="I102" s="528">
        <v>4</v>
      </c>
      <c r="J102" s="528">
        <v>1722</v>
      </c>
    </row>
    <row r="103" spans="1:10" ht="15" customHeight="1">
      <c r="A103" s="686"/>
      <c r="B103" s="382" t="s">
        <v>645</v>
      </c>
      <c r="C103" s="528">
        <v>104</v>
      </c>
      <c r="D103" s="528">
        <v>144</v>
      </c>
      <c r="E103" s="528">
        <v>72</v>
      </c>
      <c r="F103" s="528">
        <v>34</v>
      </c>
      <c r="G103" s="528">
        <v>8</v>
      </c>
      <c r="H103" s="528">
        <v>5</v>
      </c>
      <c r="I103" s="528">
        <v>0</v>
      </c>
      <c r="J103" s="528">
        <v>367</v>
      </c>
    </row>
    <row r="104" spans="1:10" ht="15" customHeight="1">
      <c r="A104" s="686"/>
      <c r="B104" s="382" t="s">
        <v>646</v>
      </c>
      <c r="C104" s="528">
        <v>348</v>
      </c>
      <c r="D104" s="528">
        <v>164</v>
      </c>
      <c r="E104" s="528">
        <v>58</v>
      </c>
      <c r="F104" s="528">
        <v>27</v>
      </c>
      <c r="G104" s="528">
        <v>3</v>
      </c>
      <c r="H104" s="528">
        <v>1</v>
      </c>
      <c r="I104" s="528">
        <v>1</v>
      </c>
      <c r="J104" s="528">
        <v>602</v>
      </c>
    </row>
    <row r="105" spans="1:10" ht="15" customHeight="1">
      <c r="A105" s="686"/>
      <c r="B105" s="382" t="s">
        <v>77</v>
      </c>
      <c r="C105" s="528">
        <v>8514</v>
      </c>
      <c r="D105" s="528">
        <v>12125</v>
      </c>
      <c r="E105" s="528">
        <v>7049</v>
      </c>
      <c r="F105" s="528">
        <v>3536</v>
      </c>
      <c r="G105" s="528">
        <v>948</v>
      </c>
      <c r="H105" s="528">
        <v>124</v>
      </c>
      <c r="I105" s="528">
        <v>25</v>
      </c>
      <c r="J105" s="528">
        <v>32321</v>
      </c>
    </row>
    <row r="106" spans="1:10" ht="15" customHeight="1">
      <c r="A106" s="686"/>
      <c r="B106" s="382" t="s">
        <v>139</v>
      </c>
      <c r="C106" s="528">
        <v>224</v>
      </c>
      <c r="D106" s="528">
        <v>709</v>
      </c>
      <c r="E106" s="528">
        <v>709</v>
      </c>
      <c r="F106" s="528">
        <v>458</v>
      </c>
      <c r="G106" s="528">
        <v>215</v>
      </c>
      <c r="H106" s="528">
        <v>67</v>
      </c>
      <c r="I106" s="528">
        <v>11</v>
      </c>
      <c r="J106" s="528">
        <v>2393</v>
      </c>
    </row>
    <row r="107" spans="1:10" ht="15" customHeight="1">
      <c r="A107" s="686"/>
      <c r="B107" s="382" t="s">
        <v>383</v>
      </c>
      <c r="C107" s="528">
        <v>27</v>
      </c>
      <c r="D107" s="528">
        <v>45</v>
      </c>
      <c r="E107" s="528">
        <v>23</v>
      </c>
      <c r="F107" s="528">
        <v>17</v>
      </c>
      <c r="G107" s="528">
        <v>12</v>
      </c>
      <c r="H107" s="528">
        <v>0</v>
      </c>
      <c r="I107" s="528">
        <v>0</v>
      </c>
      <c r="J107" s="528">
        <v>124</v>
      </c>
    </row>
    <row r="108" spans="1:10" ht="15" customHeight="1">
      <c r="A108" s="686"/>
      <c r="B108" s="382" t="s">
        <v>167</v>
      </c>
      <c r="C108" s="528">
        <v>17084</v>
      </c>
      <c r="D108" s="528">
        <v>41142</v>
      </c>
      <c r="E108" s="528">
        <v>42168</v>
      </c>
      <c r="F108" s="528">
        <v>28961</v>
      </c>
      <c r="G108" s="528">
        <v>12834</v>
      </c>
      <c r="H108" s="528">
        <v>4620</v>
      </c>
      <c r="I108" s="528">
        <v>139</v>
      </c>
      <c r="J108" s="528">
        <v>146948</v>
      </c>
    </row>
    <row r="109" spans="1:10" ht="15" customHeight="1">
      <c r="A109" s="686" t="s">
        <v>174</v>
      </c>
      <c r="B109" s="382" t="s">
        <v>633</v>
      </c>
      <c r="C109" s="528">
        <v>17</v>
      </c>
      <c r="D109" s="528">
        <v>256</v>
      </c>
      <c r="E109" s="528">
        <v>412</v>
      </c>
      <c r="F109" s="528">
        <v>274</v>
      </c>
      <c r="G109" s="528">
        <v>100</v>
      </c>
      <c r="H109" s="528">
        <v>19</v>
      </c>
      <c r="I109" s="528">
        <v>0</v>
      </c>
      <c r="J109" s="528">
        <v>1078</v>
      </c>
    </row>
    <row r="110" spans="1:10" ht="15" customHeight="1">
      <c r="A110" s="686"/>
      <c r="B110" s="382" t="s">
        <v>634</v>
      </c>
      <c r="C110" s="528">
        <v>38</v>
      </c>
      <c r="D110" s="528">
        <v>404</v>
      </c>
      <c r="E110" s="528">
        <v>704</v>
      </c>
      <c r="F110" s="528">
        <v>522</v>
      </c>
      <c r="G110" s="528">
        <v>222</v>
      </c>
      <c r="H110" s="528">
        <v>32</v>
      </c>
      <c r="I110" s="528">
        <v>5</v>
      </c>
      <c r="J110" s="528">
        <v>1927</v>
      </c>
    </row>
    <row r="111" spans="1:10" ht="15" customHeight="1">
      <c r="A111" s="686"/>
      <c r="B111" s="382" t="s">
        <v>635</v>
      </c>
      <c r="C111" s="528">
        <v>17</v>
      </c>
      <c r="D111" s="528">
        <v>209</v>
      </c>
      <c r="E111" s="528">
        <v>368</v>
      </c>
      <c r="F111" s="528">
        <v>205</v>
      </c>
      <c r="G111" s="528">
        <v>63</v>
      </c>
      <c r="H111" s="528">
        <v>6</v>
      </c>
      <c r="I111" s="528">
        <v>0</v>
      </c>
      <c r="J111" s="528">
        <v>868</v>
      </c>
    </row>
    <row r="112" spans="1:10" ht="15" customHeight="1">
      <c r="A112" s="686"/>
      <c r="B112" s="382" t="s">
        <v>636</v>
      </c>
      <c r="C112" s="528">
        <v>264</v>
      </c>
      <c r="D112" s="528">
        <v>3248</v>
      </c>
      <c r="E112" s="528">
        <v>5802</v>
      </c>
      <c r="F112" s="528">
        <v>2718</v>
      </c>
      <c r="G112" s="528">
        <v>713</v>
      </c>
      <c r="H112" s="528">
        <v>56</v>
      </c>
      <c r="I112" s="528">
        <v>16</v>
      </c>
      <c r="J112" s="528">
        <v>12817</v>
      </c>
    </row>
    <row r="113" spans="1:10" ht="15" customHeight="1">
      <c r="A113" s="686"/>
      <c r="B113" s="382" t="s">
        <v>637</v>
      </c>
      <c r="C113" s="528">
        <v>12</v>
      </c>
      <c r="D113" s="528">
        <v>359</v>
      </c>
      <c r="E113" s="528">
        <v>791</v>
      </c>
      <c r="F113" s="528">
        <v>465</v>
      </c>
      <c r="G113" s="528">
        <v>178</v>
      </c>
      <c r="H113" s="528">
        <v>27</v>
      </c>
      <c r="I113" s="528">
        <v>1</v>
      </c>
      <c r="J113" s="528">
        <v>1833</v>
      </c>
    </row>
    <row r="114" spans="1:10" ht="15" customHeight="1">
      <c r="A114" s="686"/>
      <c r="B114" s="382" t="s">
        <v>1243</v>
      </c>
      <c r="C114" s="528">
        <v>33</v>
      </c>
      <c r="D114" s="528">
        <v>288</v>
      </c>
      <c r="E114" s="528">
        <v>417</v>
      </c>
      <c r="F114" s="528">
        <v>273</v>
      </c>
      <c r="G114" s="528">
        <v>98</v>
      </c>
      <c r="H114" s="528">
        <v>26</v>
      </c>
      <c r="I114" s="528">
        <v>5</v>
      </c>
      <c r="J114" s="528">
        <v>1140</v>
      </c>
    </row>
    <row r="115" spans="1:10" ht="15" customHeight="1">
      <c r="A115" s="686"/>
      <c r="B115" s="382" t="s">
        <v>638</v>
      </c>
      <c r="C115" s="528">
        <v>3</v>
      </c>
      <c r="D115" s="528">
        <v>81</v>
      </c>
      <c r="E115" s="528">
        <v>140</v>
      </c>
      <c r="F115" s="528">
        <v>97</v>
      </c>
      <c r="G115" s="528">
        <v>40</v>
      </c>
      <c r="H115" s="528">
        <v>6</v>
      </c>
      <c r="I115" s="528">
        <v>1</v>
      </c>
      <c r="J115" s="528">
        <v>368</v>
      </c>
    </row>
    <row r="116" spans="1:10" ht="15" customHeight="1">
      <c r="A116" s="686"/>
      <c r="B116" s="382" t="s">
        <v>639</v>
      </c>
      <c r="C116" s="528">
        <v>24</v>
      </c>
      <c r="D116" s="528">
        <v>309</v>
      </c>
      <c r="E116" s="528">
        <v>556</v>
      </c>
      <c r="F116" s="528">
        <v>334</v>
      </c>
      <c r="G116" s="528">
        <v>110</v>
      </c>
      <c r="H116" s="528">
        <v>16</v>
      </c>
      <c r="I116" s="528">
        <v>1</v>
      </c>
      <c r="J116" s="528">
        <v>1350</v>
      </c>
    </row>
    <row r="117" spans="1:10" ht="15" customHeight="1">
      <c r="A117" s="686"/>
      <c r="B117" s="382" t="s">
        <v>89</v>
      </c>
      <c r="C117" s="528">
        <v>4594</v>
      </c>
      <c r="D117" s="528">
        <v>12875</v>
      </c>
      <c r="E117" s="528">
        <v>16888</v>
      </c>
      <c r="F117" s="528">
        <v>16875</v>
      </c>
      <c r="G117" s="528">
        <v>8830</v>
      </c>
      <c r="H117" s="528">
        <v>3640</v>
      </c>
      <c r="I117" s="528">
        <v>53</v>
      </c>
      <c r="J117" s="528">
        <v>63755</v>
      </c>
    </row>
    <row r="118" spans="1:10" ht="15" customHeight="1">
      <c r="A118" s="686"/>
      <c r="B118" s="382" t="s">
        <v>640</v>
      </c>
      <c r="C118" s="528">
        <v>119</v>
      </c>
      <c r="D118" s="528">
        <v>473</v>
      </c>
      <c r="E118" s="528">
        <v>857</v>
      </c>
      <c r="F118" s="528">
        <v>544</v>
      </c>
      <c r="G118" s="528">
        <v>258</v>
      </c>
      <c r="H118" s="528">
        <v>122</v>
      </c>
      <c r="I118" s="528">
        <v>4</v>
      </c>
      <c r="J118" s="528">
        <v>2377</v>
      </c>
    </row>
    <row r="119" spans="1:10" ht="15" customHeight="1">
      <c r="A119" s="686"/>
      <c r="B119" s="382" t="s">
        <v>641</v>
      </c>
      <c r="C119" s="528">
        <v>17</v>
      </c>
      <c r="D119" s="528">
        <v>70</v>
      </c>
      <c r="E119" s="528">
        <v>39</v>
      </c>
      <c r="F119" s="528">
        <v>24</v>
      </c>
      <c r="G119" s="528">
        <v>19</v>
      </c>
      <c r="H119" s="528">
        <v>7</v>
      </c>
      <c r="I119" s="528">
        <v>0</v>
      </c>
      <c r="J119" s="528">
        <v>176</v>
      </c>
    </row>
    <row r="120" spans="1:10" ht="15" customHeight="1">
      <c r="A120" s="686"/>
      <c r="B120" s="382" t="s">
        <v>642</v>
      </c>
      <c r="C120" s="528">
        <v>2050</v>
      </c>
      <c r="D120" s="528">
        <v>9151</v>
      </c>
      <c r="E120" s="528">
        <v>7490</v>
      </c>
      <c r="F120" s="528">
        <v>3056</v>
      </c>
      <c r="G120" s="528">
        <v>450</v>
      </c>
      <c r="H120" s="528">
        <v>45</v>
      </c>
      <c r="I120" s="528">
        <v>23</v>
      </c>
      <c r="J120" s="528">
        <v>22265</v>
      </c>
    </row>
    <row r="121" spans="1:10" ht="15" customHeight="1">
      <c r="A121" s="686"/>
      <c r="B121" s="382" t="s">
        <v>643</v>
      </c>
      <c r="C121" s="528">
        <v>256</v>
      </c>
      <c r="D121" s="528">
        <v>641</v>
      </c>
      <c r="E121" s="528">
        <v>84</v>
      </c>
      <c r="F121" s="528">
        <v>21</v>
      </c>
      <c r="G121" s="528">
        <v>8</v>
      </c>
      <c r="H121" s="528">
        <v>0</v>
      </c>
      <c r="I121" s="528">
        <v>3</v>
      </c>
      <c r="J121" s="528">
        <v>1013</v>
      </c>
    </row>
    <row r="122" spans="1:10" ht="15" customHeight="1">
      <c r="A122" s="686"/>
      <c r="B122" s="382" t="s">
        <v>61</v>
      </c>
      <c r="C122" s="528">
        <v>38</v>
      </c>
      <c r="D122" s="528">
        <v>185</v>
      </c>
      <c r="E122" s="528">
        <v>198</v>
      </c>
      <c r="F122" s="528">
        <v>80</v>
      </c>
      <c r="G122" s="528">
        <v>9</v>
      </c>
      <c r="H122" s="528">
        <v>0</v>
      </c>
      <c r="I122" s="528">
        <v>2</v>
      </c>
      <c r="J122" s="528">
        <v>512</v>
      </c>
    </row>
    <row r="123" spans="1:10" ht="15" customHeight="1">
      <c r="A123" s="686"/>
      <c r="B123" s="382" t="s">
        <v>644</v>
      </c>
      <c r="C123" s="528">
        <v>586</v>
      </c>
      <c r="D123" s="528">
        <v>579</v>
      </c>
      <c r="E123" s="528">
        <v>474</v>
      </c>
      <c r="F123" s="528">
        <v>419</v>
      </c>
      <c r="G123" s="528">
        <v>319</v>
      </c>
      <c r="H123" s="528">
        <v>194</v>
      </c>
      <c r="I123" s="528">
        <v>3</v>
      </c>
      <c r="J123" s="528">
        <v>2574</v>
      </c>
    </row>
    <row r="124" spans="1:10" ht="15" customHeight="1">
      <c r="A124" s="686"/>
      <c r="B124" s="382" t="s">
        <v>645</v>
      </c>
      <c r="C124" s="528">
        <v>143</v>
      </c>
      <c r="D124" s="528">
        <v>193</v>
      </c>
      <c r="E124" s="528">
        <v>111</v>
      </c>
      <c r="F124" s="528">
        <v>57</v>
      </c>
      <c r="G124" s="528">
        <v>15</v>
      </c>
      <c r="H124" s="528">
        <v>2</v>
      </c>
      <c r="I124" s="528">
        <v>1</v>
      </c>
      <c r="J124" s="528">
        <v>522</v>
      </c>
    </row>
    <row r="125" spans="1:10" ht="15" customHeight="1">
      <c r="A125" s="686"/>
      <c r="B125" s="382" t="s">
        <v>646</v>
      </c>
      <c r="C125" s="528">
        <v>561</v>
      </c>
      <c r="D125" s="528">
        <v>178</v>
      </c>
      <c r="E125" s="528">
        <v>55</v>
      </c>
      <c r="F125" s="528">
        <v>16</v>
      </c>
      <c r="G125" s="528">
        <v>6</v>
      </c>
      <c r="H125" s="528">
        <v>0</v>
      </c>
      <c r="I125" s="528">
        <v>0</v>
      </c>
      <c r="J125" s="528">
        <v>816</v>
      </c>
    </row>
    <row r="126" spans="1:10" ht="15" customHeight="1">
      <c r="A126" s="686"/>
      <c r="B126" s="382" t="s">
        <v>77</v>
      </c>
      <c r="C126" s="528">
        <v>10919</v>
      </c>
      <c r="D126" s="528">
        <v>13054</v>
      </c>
      <c r="E126" s="528">
        <v>7308</v>
      </c>
      <c r="F126" s="528">
        <v>4032</v>
      </c>
      <c r="G126" s="528">
        <v>1060</v>
      </c>
      <c r="H126" s="528">
        <v>149</v>
      </c>
      <c r="I126" s="528">
        <v>38</v>
      </c>
      <c r="J126" s="528">
        <v>36560</v>
      </c>
    </row>
    <row r="127" spans="1:10" ht="15" customHeight="1">
      <c r="A127" s="686"/>
      <c r="B127" s="382" t="s">
        <v>139</v>
      </c>
      <c r="C127" s="528">
        <v>226</v>
      </c>
      <c r="D127" s="528">
        <v>933</v>
      </c>
      <c r="E127" s="528">
        <v>764</v>
      </c>
      <c r="F127" s="528">
        <v>402</v>
      </c>
      <c r="G127" s="528">
        <v>139</v>
      </c>
      <c r="H127" s="528">
        <v>71</v>
      </c>
      <c r="I127" s="528">
        <v>3</v>
      </c>
      <c r="J127" s="528">
        <v>2538</v>
      </c>
    </row>
    <row r="128" spans="1:10" ht="15" customHeight="1">
      <c r="A128" s="686"/>
      <c r="B128" s="382" t="s">
        <v>383</v>
      </c>
      <c r="C128" s="528">
        <v>117</v>
      </c>
      <c r="D128" s="528">
        <v>131</v>
      </c>
      <c r="E128" s="528">
        <v>153</v>
      </c>
      <c r="F128" s="528">
        <v>133</v>
      </c>
      <c r="G128" s="528">
        <v>68</v>
      </c>
      <c r="H128" s="528">
        <v>22</v>
      </c>
      <c r="I128" s="528">
        <v>38</v>
      </c>
      <c r="J128" s="528">
        <v>662</v>
      </c>
    </row>
    <row r="129" spans="1:10" ht="15" customHeight="1">
      <c r="A129" s="686"/>
      <c r="B129" s="382" t="s">
        <v>167</v>
      </c>
      <c r="C129" s="528">
        <v>20034</v>
      </c>
      <c r="D129" s="528">
        <v>43617</v>
      </c>
      <c r="E129" s="528">
        <v>43611</v>
      </c>
      <c r="F129" s="528">
        <v>30547</v>
      </c>
      <c r="G129" s="528">
        <v>12705</v>
      </c>
      <c r="H129" s="528">
        <v>4440</v>
      </c>
      <c r="I129" s="528">
        <v>197</v>
      </c>
      <c r="J129" s="528">
        <v>155151</v>
      </c>
    </row>
    <row r="130" spans="1:10" ht="15" customHeight="1">
      <c r="A130" s="686" t="s">
        <v>392</v>
      </c>
      <c r="B130" s="382" t="s">
        <v>633</v>
      </c>
      <c r="C130" s="528">
        <v>25</v>
      </c>
      <c r="D130" s="528">
        <v>323</v>
      </c>
      <c r="E130" s="528">
        <v>531</v>
      </c>
      <c r="F130" s="528">
        <v>354</v>
      </c>
      <c r="G130" s="528">
        <v>114</v>
      </c>
      <c r="H130" s="528">
        <v>15</v>
      </c>
      <c r="I130" s="528">
        <v>1</v>
      </c>
      <c r="J130" s="528">
        <v>1363</v>
      </c>
    </row>
    <row r="131" spans="1:10" ht="15" customHeight="1">
      <c r="A131" s="686"/>
      <c r="B131" s="382" t="s">
        <v>634</v>
      </c>
      <c r="C131" s="528">
        <v>22</v>
      </c>
      <c r="D131" s="528">
        <v>357</v>
      </c>
      <c r="E131" s="528">
        <v>601</v>
      </c>
      <c r="F131" s="528">
        <v>409</v>
      </c>
      <c r="G131" s="528">
        <v>192</v>
      </c>
      <c r="H131" s="528">
        <v>26</v>
      </c>
      <c r="I131" s="528">
        <v>2</v>
      </c>
      <c r="J131" s="528">
        <v>1609</v>
      </c>
    </row>
    <row r="132" spans="1:10" ht="15" customHeight="1">
      <c r="A132" s="686"/>
      <c r="B132" s="382" t="s">
        <v>635</v>
      </c>
      <c r="C132" s="528">
        <v>20</v>
      </c>
      <c r="D132" s="528">
        <v>195</v>
      </c>
      <c r="E132" s="528">
        <v>473</v>
      </c>
      <c r="F132" s="528">
        <v>258</v>
      </c>
      <c r="G132" s="528">
        <v>82</v>
      </c>
      <c r="H132" s="528">
        <v>10</v>
      </c>
      <c r="I132" s="528">
        <v>0</v>
      </c>
      <c r="J132" s="528">
        <v>1038</v>
      </c>
    </row>
    <row r="133" spans="1:10" ht="15" customHeight="1">
      <c r="A133" s="686"/>
      <c r="B133" s="382" t="s">
        <v>636</v>
      </c>
      <c r="C133" s="528">
        <v>247</v>
      </c>
      <c r="D133" s="528">
        <v>2759</v>
      </c>
      <c r="E133" s="528">
        <v>5504</v>
      </c>
      <c r="F133" s="528">
        <v>2620</v>
      </c>
      <c r="G133" s="528">
        <v>787</v>
      </c>
      <c r="H133" s="528">
        <v>72</v>
      </c>
      <c r="I133" s="528">
        <v>11</v>
      </c>
      <c r="J133" s="528">
        <v>12000</v>
      </c>
    </row>
    <row r="134" spans="1:10" ht="15" customHeight="1">
      <c r="A134" s="686"/>
      <c r="B134" s="382" t="s">
        <v>637</v>
      </c>
      <c r="C134" s="528">
        <v>11</v>
      </c>
      <c r="D134" s="528">
        <v>316</v>
      </c>
      <c r="E134" s="528">
        <v>762</v>
      </c>
      <c r="F134" s="528">
        <v>515</v>
      </c>
      <c r="G134" s="528">
        <v>184</v>
      </c>
      <c r="H134" s="528">
        <v>31</v>
      </c>
      <c r="I134" s="528">
        <v>0</v>
      </c>
      <c r="J134" s="528">
        <v>1819</v>
      </c>
    </row>
    <row r="135" spans="1:10" ht="15" customHeight="1">
      <c r="A135" s="686"/>
      <c r="B135" s="382" t="s">
        <v>1243</v>
      </c>
      <c r="C135" s="528">
        <v>30</v>
      </c>
      <c r="D135" s="528">
        <v>337</v>
      </c>
      <c r="E135" s="528">
        <v>533</v>
      </c>
      <c r="F135" s="528">
        <v>334</v>
      </c>
      <c r="G135" s="528">
        <v>141</v>
      </c>
      <c r="H135" s="528">
        <v>29</v>
      </c>
      <c r="I135" s="528">
        <v>0</v>
      </c>
      <c r="J135" s="528">
        <v>1404</v>
      </c>
    </row>
    <row r="136" spans="1:10" ht="15" customHeight="1">
      <c r="A136" s="686"/>
      <c r="B136" s="382" t="s">
        <v>638</v>
      </c>
      <c r="C136" s="528">
        <v>12</v>
      </c>
      <c r="D136" s="528">
        <v>112</v>
      </c>
      <c r="E136" s="528">
        <v>184</v>
      </c>
      <c r="F136" s="528">
        <v>119</v>
      </c>
      <c r="G136" s="528">
        <v>53</v>
      </c>
      <c r="H136" s="528">
        <v>18</v>
      </c>
      <c r="I136" s="528">
        <v>0</v>
      </c>
      <c r="J136" s="528">
        <v>498</v>
      </c>
    </row>
    <row r="137" spans="1:10" ht="15" customHeight="1">
      <c r="A137" s="686"/>
      <c r="B137" s="382" t="s">
        <v>639</v>
      </c>
      <c r="C137" s="528">
        <v>26</v>
      </c>
      <c r="D137" s="528">
        <v>242</v>
      </c>
      <c r="E137" s="528">
        <v>486</v>
      </c>
      <c r="F137" s="528">
        <v>266</v>
      </c>
      <c r="G137" s="528">
        <v>97</v>
      </c>
      <c r="H137" s="528">
        <v>19</v>
      </c>
      <c r="I137" s="528">
        <v>3</v>
      </c>
      <c r="J137" s="528">
        <v>1139</v>
      </c>
    </row>
    <row r="138" spans="1:10" ht="15" customHeight="1">
      <c r="A138" s="686"/>
      <c r="B138" s="382" t="s">
        <v>89</v>
      </c>
      <c r="C138" s="528">
        <v>4013</v>
      </c>
      <c r="D138" s="528">
        <v>13109</v>
      </c>
      <c r="E138" s="528">
        <v>18523</v>
      </c>
      <c r="F138" s="528">
        <v>18805</v>
      </c>
      <c r="G138" s="528">
        <v>10491</v>
      </c>
      <c r="H138" s="528">
        <v>4464</v>
      </c>
      <c r="I138" s="528">
        <v>86</v>
      </c>
      <c r="J138" s="528">
        <v>69491</v>
      </c>
    </row>
    <row r="139" spans="1:10" ht="15" customHeight="1">
      <c r="A139" s="686"/>
      <c r="B139" s="382" t="s">
        <v>640</v>
      </c>
      <c r="C139" s="528">
        <v>70</v>
      </c>
      <c r="D139" s="528">
        <v>525</v>
      </c>
      <c r="E139" s="528">
        <v>994</v>
      </c>
      <c r="F139" s="528">
        <v>596</v>
      </c>
      <c r="G139" s="528">
        <v>312</v>
      </c>
      <c r="H139" s="528">
        <v>149</v>
      </c>
      <c r="I139" s="528">
        <v>4</v>
      </c>
      <c r="J139" s="528">
        <v>2650</v>
      </c>
    </row>
    <row r="140" spans="1:10" ht="15" customHeight="1">
      <c r="A140" s="686"/>
      <c r="B140" s="382" t="s">
        <v>641</v>
      </c>
      <c r="C140" s="528">
        <v>19</v>
      </c>
      <c r="D140" s="528">
        <v>61</v>
      </c>
      <c r="E140" s="528">
        <v>60</v>
      </c>
      <c r="F140" s="528">
        <v>27</v>
      </c>
      <c r="G140" s="528">
        <v>5</v>
      </c>
      <c r="H140" s="528">
        <v>8</v>
      </c>
      <c r="I140" s="528">
        <v>0</v>
      </c>
      <c r="J140" s="528">
        <v>180</v>
      </c>
    </row>
    <row r="141" spans="1:10" ht="15" customHeight="1">
      <c r="A141" s="686"/>
      <c r="B141" s="382" t="s">
        <v>642</v>
      </c>
      <c r="C141" s="528">
        <v>2427</v>
      </c>
      <c r="D141" s="528">
        <v>11682</v>
      </c>
      <c r="E141" s="528">
        <v>9818</v>
      </c>
      <c r="F141" s="528">
        <v>4245</v>
      </c>
      <c r="G141" s="528">
        <v>658</v>
      </c>
      <c r="H141" s="528">
        <v>60</v>
      </c>
      <c r="I141" s="528">
        <v>29</v>
      </c>
      <c r="J141" s="528">
        <v>28919</v>
      </c>
    </row>
    <row r="142" spans="1:10" ht="15" customHeight="1">
      <c r="A142" s="686"/>
      <c r="B142" s="382" t="s">
        <v>643</v>
      </c>
      <c r="C142" s="528">
        <v>263</v>
      </c>
      <c r="D142" s="528">
        <v>590</v>
      </c>
      <c r="E142" s="528">
        <v>90</v>
      </c>
      <c r="F142" s="528">
        <v>24</v>
      </c>
      <c r="G142" s="528">
        <v>5</v>
      </c>
      <c r="H142" s="528">
        <v>2</v>
      </c>
      <c r="I142" s="528">
        <v>0</v>
      </c>
      <c r="J142" s="528">
        <v>974</v>
      </c>
    </row>
    <row r="143" spans="1:10" ht="15" customHeight="1">
      <c r="A143" s="686"/>
      <c r="B143" s="382" t="s">
        <v>61</v>
      </c>
      <c r="C143" s="528">
        <v>42</v>
      </c>
      <c r="D143" s="528">
        <v>202</v>
      </c>
      <c r="E143" s="528">
        <v>191</v>
      </c>
      <c r="F143" s="528">
        <v>87</v>
      </c>
      <c r="G143" s="528">
        <v>24</v>
      </c>
      <c r="H143" s="528">
        <v>3</v>
      </c>
      <c r="I143" s="528">
        <v>1</v>
      </c>
      <c r="J143" s="528">
        <v>550</v>
      </c>
    </row>
    <row r="144" spans="1:10" ht="15" customHeight="1">
      <c r="A144" s="686"/>
      <c r="B144" s="382" t="s">
        <v>644</v>
      </c>
      <c r="C144" s="528">
        <v>620</v>
      </c>
      <c r="D144" s="528">
        <v>740</v>
      </c>
      <c r="E144" s="528">
        <v>561</v>
      </c>
      <c r="F144" s="528">
        <v>442</v>
      </c>
      <c r="G144" s="528">
        <v>278</v>
      </c>
      <c r="H144" s="528">
        <v>194</v>
      </c>
      <c r="I144" s="528">
        <v>2</v>
      </c>
      <c r="J144" s="528">
        <v>2837</v>
      </c>
    </row>
    <row r="145" spans="1:10" ht="15" customHeight="1">
      <c r="A145" s="686"/>
      <c r="B145" s="382" t="s">
        <v>645</v>
      </c>
      <c r="C145" s="528">
        <v>168</v>
      </c>
      <c r="D145" s="528">
        <v>311</v>
      </c>
      <c r="E145" s="528">
        <v>91</v>
      </c>
      <c r="F145" s="528">
        <v>54</v>
      </c>
      <c r="G145" s="528">
        <v>15</v>
      </c>
      <c r="H145" s="528">
        <v>2</v>
      </c>
      <c r="I145" s="528">
        <v>3</v>
      </c>
      <c r="J145" s="528">
        <v>644</v>
      </c>
    </row>
    <row r="146" spans="1:10" ht="15" customHeight="1">
      <c r="A146" s="686"/>
      <c r="B146" s="382" t="s">
        <v>646</v>
      </c>
      <c r="C146" s="528">
        <v>533</v>
      </c>
      <c r="D146" s="528">
        <v>135</v>
      </c>
      <c r="E146" s="528">
        <v>49</v>
      </c>
      <c r="F146" s="528">
        <v>12</v>
      </c>
      <c r="G146" s="528">
        <v>5</v>
      </c>
      <c r="H146" s="528">
        <v>1</v>
      </c>
      <c r="I146" s="528">
        <v>0</v>
      </c>
      <c r="J146" s="528">
        <v>735</v>
      </c>
    </row>
    <row r="147" spans="1:10" ht="15" customHeight="1">
      <c r="A147" s="686"/>
      <c r="B147" s="382" t="s">
        <v>77</v>
      </c>
      <c r="C147" s="528">
        <v>11897</v>
      </c>
      <c r="D147" s="528">
        <v>14505</v>
      </c>
      <c r="E147" s="528">
        <v>7953</v>
      </c>
      <c r="F147" s="528">
        <v>4552</v>
      </c>
      <c r="G147" s="528">
        <v>1376</v>
      </c>
      <c r="H147" s="528">
        <v>190</v>
      </c>
      <c r="I147" s="528">
        <v>32</v>
      </c>
      <c r="J147" s="528">
        <v>40505</v>
      </c>
    </row>
    <row r="148" spans="1:10" ht="15" customHeight="1">
      <c r="A148" s="686"/>
      <c r="B148" s="382" t="s">
        <v>139</v>
      </c>
      <c r="C148" s="528">
        <v>259</v>
      </c>
      <c r="D148" s="528">
        <v>1054</v>
      </c>
      <c r="E148" s="528">
        <v>995</v>
      </c>
      <c r="F148" s="528">
        <v>638</v>
      </c>
      <c r="G148" s="528">
        <v>273</v>
      </c>
      <c r="H148" s="528">
        <v>132</v>
      </c>
      <c r="I148" s="528">
        <v>8</v>
      </c>
      <c r="J148" s="528">
        <v>3359</v>
      </c>
    </row>
    <row r="149" spans="1:10" ht="15" customHeight="1">
      <c r="A149" s="686"/>
      <c r="B149" s="382" t="s">
        <v>383</v>
      </c>
      <c r="C149" s="528">
        <v>42</v>
      </c>
      <c r="D149" s="528">
        <v>41</v>
      </c>
      <c r="E149" s="528">
        <v>19</v>
      </c>
      <c r="F149" s="528">
        <v>8</v>
      </c>
      <c r="G149" s="528">
        <v>4</v>
      </c>
      <c r="H149" s="528">
        <v>0</v>
      </c>
      <c r="I149" s="528">
        <v>0</v>
      </c>
      <c r="J149" s="528">
        <v>114</v>
      </c>
    </row>
    <row r="150" spans="1:10" ht="15" customHeight="1">
      <c r="A150" s="686"/>
      <c r="B150" s="382" t="s">
        <v>167</v>
      </c>
      <c r="C150" s="528">
        <v>20746</v>
      </c>
      <c r="D150" s="528">
        <v>47596</v>
      </c>
      <c r="E150" s="528">
        <v>48418</v>
      </c>
      <c r="F150" s="528">
        <v>34365</v>
      </c>
      <c r="G150" s="528">
        <v>15096</v>
      </c>
      <c r="H150" s="528">
        <v>5425</v>
      </c>
      <c r="I150" s="528">
        <v>182</v>
      </c>
      <c r="J150" s="528">
        <v>171828</v>
      </c>
    </row>
    <row r="151" spans="1:10" ht="15" customHeight="1">
      <c r="A151" s="686" t="s">
        <v>173</v>
      </c>
      <c r="B151" s="382" t="s">
        <v>633</v>
      </c>
      <c r="C151" s="528">
        <v>35</v>
      </c>
      <c r="D151" s="528">
        <v>275</v>
      </c>
      <c r="E151" s="528">
        <v>472</v>
      </c>
      <c r="F151" s="528">
        <v>280</v>
      </c>
      <c r="G151" s="528">
        <v>121</v>
      </c>
      <c r="H151" s="528">
        <v>39</v>
      </c>
      <c r="I151" s="528">
        <v>0</v>
      </c>
      <c r="J151" s="528">
        <v>1222</v>
      </c>
    </row>
    <row r="152" spans="1:10" ht="15" customHeight="1">
      <c r="A152" s="686"/>
      <c r="B152" s="382" t="s">
        <v>634</v>
      </c>
      <c r="C152" s="528">
        <v>9</v>
      </c>
      <c r="D152" s="528">
        <v>256</v>
      </c>
      <c r="E152" s="528">
        <v>548</v>
      </c>
      <c r="F152" s="528">
        <v>363</v>
      </c>
      <c r="G152" s="528">
        <v>192</v>
      </c>
      <c r="H152" s="528">
        <v>28</v>
      </c>
      <c r="I152" s="528">
        <v>0</v>
      </c>
      <c r="J152" s="528">
        <v>1396</v>
      </c>
    </row>
    <row r="153" spans="1:10" ht="15" customHeight="1">
      <c r="A153" s="686"/>
      <c r="B153" s="382" t="s">
        <v>635</v>
      </c>
      <c r="C153" s="528">
        <v>20</v>
      </c>
      <c r="D153" s="528">
        <v>192</v>
      </c>
      <c r="E153" s="528">
        <v>380</v>
      </c>
      <c r="F153" s="528">
        <v>201</v>
      </c>
      <c r="G153" s="528">
        <v>63</v>
      </c>
      <c r="H153" s="528">
        <v>12</v>
      </c>
      <c r="I153" s="528">
        <v>0</v>
      </c>
      <c r="J153" s="528">
        <v>868</v>
      </c>
    </row>
    <row r="154" spans="1:10" ht="15" customHeight="1">
      <c r="A154" s="686"/>
      <c r="B154" s="382" t="s">
        <v>636</v>
      </c>
      <c r="C154" s="528">
        <v>143</v>
      </c>
      <c r="D154" s="528">
        <v>2065</v>
      </c>
      <c r="E154" s="528">
        <v>4486</v>
      </c>
      <c r="F154" s="528">
        <v>2402</v>
      </c>
      <c r="G154" s="528">
        <v>689</v>
      </c>
      <c r="H154" s="528">
        <v>116</v>
      </c>
      <c r="I154" s="528">
        <v>7</v>
      </c>
      <c r="J154" s="528">
        <v>9908</v>
      </c>
    </row>
    <row r="155" spans="1:10" ht="15" customHeight="1">
      <c r="A155" s="686"/>
      <c r="B155" s="382" t="s">
        <v>637</v>
      </c>
      <c r="C155" s="528">
        <v>9</v>
      </c>
      <c r="D155" s="528">
        <v>242</v>
      </c>
      <c r="E155" s="528">
        <v>663</v>
      </c>
      <c r="F155" s="528">
        <v>469</v>
      </c>
      <c r="G155" s="528">
        <v>177</v>
      </c>
      <c r="H155" s="528">
        <v>37</v>
      </c>
      <c r="I155" s="528">
        <v>0</v>
      </c>
      <c r="J155" s="528">
        <v>1597</v>
      </c>
    </row>
    <row r="156" spans="1:10" ht="15" customHeight="1">
      <c r="A156" s="686"/>
      <c r="B156" s="382" t="s">
        <v>1243</v>
      </c>
      <c r="C156" s="528">
        <v>23</v>
      </c>
      <c r="D156" s="528">
        <v>222</v>
      </c>
      <c r="E156" s="528">
        <v>371</v>
      </c>
      <c r="F156" s="528">
        <v>254</v>
      </c>
      <c r="G156" s="528">
        <v>112</v>
      </c>
      <c r="H156" s="528">
        <v>44</v>
      </c>
      <c r="I156" s="528">
        <v>0</v>
      </c>
      <c r="J156" s="528">
        <v>1026</v>
      </c>
    </row>
    <row r="157" spans="1:10" ht="15" customHeight="1">
      <c r="A157" s="686"/>
      <c r="B157" s="382" t="s">
        <v>638</v>
      </c>
      <c r="C157" s="528">
        <v>14</v>
      </c>
      <c r="D157" s="528">
        <v>148</v>
      </c>
      <c r="E157" s="528">
        <v>254</v>
      </c>
      <c r="F157" s="528">
        <v>176</v>
      </c>
      <c r="G157" s="528">
        <v>82</v>
      </c>
      <c r="H157" s="528">
        <v>20</v>
      </c>
      <c r="I157" s="528">
        <v>0</v>
      </c>
      <c r="J157" s="528">
        <v>694</v>
      </c>
    </row>
    <row r="158" spans="1:10" ht="15" customHeight="1">
      <c r="A158" s="686"/>
      <c r="B158" s="382" t="s">
        <v>639</v>
      </c>
      <c r="C158" s="528">
        <v>15</v>
      </c>
      <c r="D158" s="528">
        <v>112</v>
      </c>
      <c r="E158" s="528">
        <v>225</v>
      </c>
      <c r="F158" s="528">
        <v>146</v>
      </c>
      <c r="G158" s="528">
        <v>64</v>
      </c>
      <c r="H158" s="528">
        <v>22</v>
      </c>
      <c r="I158" s="528">
        <v>0</v>
      </c>
      <c r="J158" s="528">
        <v>584</v>
      </c>
    </row>
    <row r="159" spans="1:10" ht="15" customHeight="1">
      <c r="A159" s="686"/>
      <c r="B159" s="382" t="s">
        <v>89</v>
      </c>
      <c r="C159" s="528">
        <v>4712</v>
      </c>
      <c r="D159" s="528">
        <v>11052</v>
      </c>
      <c r="E159" s="528">
        <v>15875</v>
      </c>
      <c r="F159" s="528">
        <v>16439</v>
      </c>
      <c r="G159" s="528">
        <v>9165</v>
      </c>
      <c r="H159" s="528">
        <v>4231</v>
      </c>
      <c r="I159" s="528">
        <v>30</v>
      </c>
      <c r="J159" s="528">
        <v>61504</v>
      </c>
    </row>
    <row r="160" spans="1:10" ht="15" customHeight="1">
      <c r="A160" s="686"/>
      <c r="B160" s="382" t="s">
        <v>640</v>
      </c>
      <c r="C160" s="528">
        <v>52</v>
      </c>
      <c r="D160" s="528">
        <v>398</v>
      </c>
      <c r="E160" s="528">
        <v>687</v>
      </c>
      <c r="F160" s="528">
        <v>483</v>
      </c>
      <c r="G160" s="528">
        <v>210</v>
      </c>
      <c r="H160" s="528">
        <v>133</v>
      </c>
      <c r="I160" s="528">
        <v>0</v>
      </c>
      <c r="J160" s="528">
        <v>1963</v>
      </c>
    </row>
    <row r="161" spans="1:10" ht="15" customHeight="1">
      <c r="A161" s="686"/>
      <c r="B161" s="382" t="s">
        <v>641</v>
      </c>
      <c r="C161" s="528">
        <v>16</v>
      </c>
      <c r="D161" s="528">
        <v>66</v>
      </c>
      <c r="E161" s="528">
        <v>54</v>
      </c>
      <c r="F161" s="528">
        <v>29</v>
      </c>
      <c r="G161" s="528">
        <v>9</v>
      </c>
      <c r="H161" s="528">
        <v>6</v>
      </c>
      <c r="I161" s="528">
        <v>0</v>
      </c>
      <c r="J161" s="528">
        <v>180</v>
      </c>
    </row>
    <row r="162" spans="1:10" ht="15" customHeight="1">
      <c r="A162" s="686"/>
      <c r="B162" s="382" t="s">
        <v>642</v>
      </c>
      <c r="C162" s="528">
        <v>2545</v>
      </c>
      <c r="D162" s="528">
        <v>13140</v>
      </c>
      <c r="E162" s="528">
        <v>11216</v>
      </c>
      <c r="F162" s="528">
        <v>4701</v>
      </c>
      <c r="G162" s="528">
        <v>707</v>
      </c>
      <c r="H162" s="528">
        <v>82</v>
      </c>
      <c r="I162" s="528">
        <v>16</v>
      </c>
      <c r="J162" s="528">
        <v>32407</v>
      </c>
    </row>
    <row r="163" spans="1:10" ht="15" customHeight="1">
      <c r="A163" s="686"/>
      <c r="B163" s="382" t="s">
        <v>643</v>
      </c>
      <c r="C163" s="528">
        <v>329</v>
      </c>
      <c r="D163" s="528">
        <v>545</v>
      </c>
      <c r="E163" s="528">
        <v>78</v>
      </c>
      <c r="F163" s="528">
        <v>16</v>
      </c>
      <c r="G163" s="528">
        <v>1</v>
      </c>
      <c r="H163" s="528">
        <v>0</v>
      </c>
      <c r="I163" s="528">
        <v>0</v>
      </c>
      <c r="J163" s="528">
        <v>969</v>
      </c>
    </row>
    <row r="164" spans="1:10" ht="15" customHeight="1">
      <c r="A164" s="686"/>
      <c r="B164" s="382" t="s">
        <v>61</v>
      </c>
      <c r="C164" s="528">
        <v>45</v>
      </c>
      <c r="D164" s="528">
        <v>226</v>
      </c>
      <c r="E164" s="528">
        <v>194</v>
      </c>
      <c r="F164" s="528">
        <v>73</v>
      </c>
      <c r="G164" s="528">
        <v>18</v>
      </c>
      <c r="H164" s="528">
        <v>2</v>
      </c>
      <c r="I164" s="528">
        <v>0</v>
      </c>
      <c r="J164" s="528">
        <v>558</v>
      </c>
    </row>
    <row r="165" spans="1:10" ht="15" customHeight="1">
      <c r="A165" s="686"/>
      <c r="B165" s="382" t="s">
        <v>644</v>
      </c>
      <c r="C165" s="528">
        <v>407</v>
      </c>
      <c r="D165" s="528">
        <v>615</v>
      </c>
      <c r="E165" s="528">
        <v>514</v>
      </c>
      <c r="F165" s="528">
        <v>477</v>
      </c>
      <c r="G165" s="528">
        <v>338</v>
      </c>
      <c r="H165" s="528">
        <v>270</v>
      </c>
      <c r="I165" s="528">
        <v>1</v>
      </c>
      <c r="J165" s="528">
        <v>2622</v>
      </c>
    </row>
    <row r="166" spans="1:10" ht="15" customHeight="1">
      <c r="A166" s="686"/>
      <c r="B166" s="382" t="s">
        <v>645</v>
      </c>
      <c r="C166" s="528">
        <v>152</v>
      </c>
      <c r="D166" s="528">
        <v>252</v>
      </c>
      <c r="E166" s="528">
        <v>91</v>
      </c>
      <c r="F166" s="528">
        <v>56</v>
      </c>
      <c r="G166" s="528">
        <v>15</v>
      </c>
      <c r="H166" s="528">
        <v>3</v>
      </c>
      <c r="I166" s="528">
        <v>0</v>
      </c>
      <c r="J166" s="528">
        <v>569</v>
      </c>
    </row>
    <row r="167" spans="1:10" ht="15" customHeight="1">
      <c r="A167" s="686"/>
      <c r="B167" s="382" t="s">
        <v>646</v>
      </c>
      <c r="C167" s="528">
        <v>578</v>
      </c>
      <c r="D167" s="528">
        <v>65</v>
      </c>
      <c r="E167" s="528">
        <v>19</v>
      </c>
      <c r="F167" s="528">
        <v>14</v>
      </c>
      <c r="G167" s="528">
        <v>2</v>
      </c>
      <c r="H167" s="528">
        <v>0</v>
      </c>
      <c r="I167" s="528">
        <v>1</v>
      </c>
      <c r="J167" s="528">
        <v>679</v>
      </c>
    </row>
    <row r="168" spans="1:10" ht="15" customHeight="1">
      <c r="A168" s="686"/>
      <c r="B168" s="382" t="s">
        <v>77</v>
      </c>
      <c r="C168" s="528">
        <v>12322</v>
      </c>
      <c r="D168" s="528">
        <v>14091</v>
      </c>
      <c r="E168" s="528">
        <v>7138</v>
      </c>
      <c r="F168" s="528">
        <v>4168</v>
      </c>
      <c r="G168" s="528">
        <v>1416</v>
      </c>
      <c r="H168" s="528">
        <v>205</v>
      </c>
      <c r="I168" s="528">
        <v>23</v>
      </c>
      <c r="J168" s="528">
        <v>39363</v>
      </c>
    </row>
    <row r="169" spans="1:10" ht="15" customHeight="1">
      <c r="A169" s="686"/>
      <c r="B169" s="382" t="s">
        <v>139</v>
      </c>
      <c r="C169" s="528">
        <v>275</v>
      </c>
      <c r="D169" s="528">
        <v>1413</v>
      </c>
      <c r="E169" s="528">
        <v>1133</v>
      </c>
      <c r="F169" s="528">
        <v>667</v>
      </c>
      <c r="G169" s="528">
        <v>268</v>
      </c>
      <c r="H169" s="528">
        <v>124</v>
      </c>
      <c r="I169" s="528">
        <v>7</v>
      </c>
      <c r="J169" s="528">
        <v>3887</v>
      </c>
    </row>
    <row r="170" spans="1:10" ht="15" customHeight="1">
      <c r="A170" s="686"/>
      <c r="B170" s="382" t="s">
        <v>383</v>
      </c>
      <c r="C170" s="528">
        <v>64</v>
      </c>
      <c r="D170" s="528">
        <v>118</v>
      </c>
      <c r="E170" s="528">
        <v>52</v>
      </c>
      <c r="F170" s="528">
        <v>53</v>
      </c>
      <c r="G170" s="528">
        <v>16</v>
      </c>
      <c r="H170" s="528">
        <v>4</v>
      </c>
      <c r="I170" s="528">
        <v>0</v>
      </c>
      <c r="J170" s="528">
        <v>307</v>
      </c>
    </row>
    <row r="171" spans="1:10" ht="15" customHeight="1">
      <c r="A171" s="686"/>
      <c r="B171" s="382" t="s">
        <v>167</v>
      </c>
      <c r="C171" s="528">
        <v>21765</v>
      </c>
      <c r="D171" s="528">
        <v>45493</v>
      </c>
      <c r="E171" s="528">
        <v>44450</v>
      </c>
      <c r="F171" s="528">
        <v>31467</v>
      </c>
      <c r="G171" s="528">
        <v>13665</v>
      </c>
      <c r="H171" s="528">
        <v>5378</v>
      </c>
      <c r="I171" s="528">
        <v>85</v>
      </c>
      <c r="J171" s="528">
        <v>162303</v>
      </c>
    </row>
    <row r="172" spans="1:10" ht="15" customHeight="1">
      <c r="A172" s="686" t="s">
        <v>647</v>
      </c>
      <c r="B172" s="382" t="s">
        <v>633</v>
      </c>
      <c r="C172" s="528">
        <v>36</v>
      </c>
      <c r="D172" s="528">
        <v>322</v>
      </c>
      <c r="E172" s="528">
        <v>539</v>
      </c>
      <c r="F172" s="528">
        <v>356</v>
      </c>
      <c r="G172" s="528">
        <v>157</v>
      </c>
      <c r="H172" s="528">
        <v>42</v>
      </c>
      <c r="I172" s="528">
        <v>0</v>
      </c>
      <c r="J172" s="528">
        <v>1452</v>
      </c>
    </row>
    <row r="173" spans="1:10" ht="15" customHeight="1">
      <c r="A173" s="686"/>
      <c r="B173" s="382" t="s">
        <v>634</v>
      </c>
      <c r="C173" s="528">
        <v>13</v>
      </c>
      <c r="D173" s="528">
        <v>253</v>
      </c>
      <c r="E173" s="528">
        <v>539</v>
      </c>
      <c r="F173" s="528">
        <v>408</v>
      </c>
      <c r="G173" s="528">
        <v>193</v>
      </c>
      <c r="H173" s="528">
        <v>47</v>
      </c>
      <c r="I173" s="528">
        <v>0</v>
      </c>
      <c r="J173" s="528">
        <v>1453</v>
      </c>
    </row>
    <row r="174" spans="1:10" ht="15" customHeight="1">
      <c r="A174" s="686"/>
      <c r="B174" s="382" t="s">
        <v>635</v>
      </c>
      <c r="C174" s="528">
        <v>8</v>
      </c>
      <c r="D174" s="528">
        <v>187</v>
      </c>
      <c r="E174" s="528">
        <v>414</v>
      </c>
      <c r="F174" s="528">
        <v>197</v>
      </c>
      <c r="G174" s="528">
        <v>65</v>
      </c>
      <c r="H174" s="528">
        <v>16</v>
      </c>
      <c r="I174" s="528">
        <v>0</v>
      </c>
      <c r="J174" s="528">
        <v>887</v>
      </c>
    </row>
    <row r="175" spans="1:10" ht="15" customHeight="1">
      <c r="A175" s="686"/>
      <c r="B175" s="382" t="s">
        <v>636</v>
      </c>
      <c r="C175" s="528">
        <v>105</v>
      </c>
      <c r="D175" s="528">
        <v>2089</v>
      </c>
      <c r="E175" s="528">
        <v>4973</v>
      </c>
      <c r="F175" s="528">
        <v>2771</v>
      </c>
      <c r="G175" s="528">
        <v>954</v>
      </c>
      <c r="H175" s="528">
        <v>97</v>
      </c>
      <c r="I175" s="528">
        <v>10</v>
      </c>
      <c r="J175" s="528">
        <v>10999</v>
      </c>
    </row>
    <row r="176" spans="1:10" ht="15" customHeight="1">
      <c r="A176" s="686"/>
      <c r="B176" s="382" t="s">
        <v>637</v>
      </c>
      <c r="C176" s="528">
        <v>15</v>
      </c>
      <c r="D176" s="528">
        <v>258</v>
      </c>
      <c r="E176" s="528">
        <v>790</v>
      </c>
      <c r="F176" s="528">
        <v>588</v>
      </c>
      <c r="G176" s="528">
        <v>282</v>
      </c>
      <c r="H176" s="528">
        <v>66</v>
      </c>
      <c r="I176" s="528">
        <v>0</v>
      </c>
      <c r="J176" s="528">
        <v>1999</v>
      </c>
    </row>
    <row r="177" spans="1:10" ht="15" customHeight="1">
      <c r="A177" s="686"/>
      <c r="B177" s="382" t="s">
        <v>1243</v>
      </c>
      <c r="C177" s="528">
        <v>16</v>
      </c>
      <c r="D177" s="528">
        <v>218</v>
      </c>
      <c r="E177" s="528">
        <v>339</v>
      </c>
      <c r="F177" s="528">
        <v>257</v>
      </c>
      <c r="G177" s="528">
        <v>126</v>
      </c>
      <c r="H177" s="528">
        <v>52</v>
      </c>
      <c r="I177" s="528">
        <v>0</v>
      </c>
      <c r="J177" s="528">
        <v>1008</v>
      </c>
    </row>
    <row r="178" spans="1:10" ht="15" customHeight="1">
      <c r="A178" s="686"/>
      <c r="B178" s="382" t="s">
        <v>638</v>
      </c>
      <c r="C178" s="528">
        <v>13</v>
      </c>
      <c r="D178" s="528">
        <v>162</v>
      </c>
      <c r="E178" s="528">
        <v>271</v>
      </c>
      <c r="F178" s="528">
        <v>157</v>
      </c>
      <c r="G178" s="528">
        <v>78</v>
      </c>
      <c r="H178" s="528">
        <v>15</v>
      </c>
      <c r="I178" s="528">
        <v>2</v>
      </c>
      <c r="J178" s="528">
        <v>698</v>
      </c>
    </row>
    <row r="179" spans="1:10" ht="15" customHeight="1">
      <c r="A179" s="686"/>
      <c r="B179" s="382" t="s">
        <v>639</v>
      </c>
      <c r="C179" s="528">
        <v>16</v>
      </c>
      <c r="D179" s="528">
        <v>121</v>
      </c>
      <c r="E179" s="528">
        <v>231</v>
      </c>
      <c r="F179" s="528">
        <v>142</v>
      </c>
      <c r="G179" s="528">
        <v>76</v>
      </c>
      <c r="H179" s="528">
        <v>32</v>
      </c>
      <c r="I179" s="528">
        <v>0</v>
      </c>
      <c r="J179" s="528">
        <v>618</v>
      </c>
    </row>
    <row r="180" spans="1:10" ht="15" customHeight="1">
      <c r="A180" s="686"/>
      <c r="B180" s="382" t="s">
        <v>89</v>
      </c>
      <c r="C180" s="528">
        <v>3682</v>
      </c>
      <c r="D180" s="528">
        <v>10635</v>
      </c>
      <c r="E180" s="528">
        <v>15832</v>
      </c>
      <c r="F180" s="528">
        <v>17407</v>
      </c>
      <c r="G180" s="528">
        <v>10583</v>
      </c>
      <c r="H180" s="528">
        <v>5101</v>
      </c>
      <c r="I180" s="528">
        <v>26</v>
      </c>
      <c r="J180" s="528">
        <v>63266</v>
      </c>
    </row>
    <row r="181" spans="1:10" ht="15" customHeight="1">
      <c r="A181" s="686"/>
      <c r="B181" s="382" t="s">
        <v>640</v>
      </c>
      <c r="C181" s="528">
        <v>64</v>
      </c>
      <c r="D181" s="528">
        <v>349</v>
      </c>
      <c r="E181" s="528">
        <v>568</v>
      </c>
      <c r="F181" s="528">
        <v>420</v>
      </c>
      <c r="G181" s="528">
        <v>191</v>
      </c>
      <c r="H181" s="528">
        <v>136</v>
      </c>
      <c r="I181" s="528">
        <v>1</v>
      </c>
      <c r="J181" s="528">
        <v>1729</v>
      </c>
    </row>
    <row r="182" spans="1:10" ht="15" customHeight="1">
      <c r="A182" s="686"/>
      <c r="B182" s="382" t="s">
        <v>641</v>
      </c>
      <c r="C182" s="528">
        <v>15</v>
      </c>
      <c r="D182" s="528">
        <v>163</v>
      </c>
      <c r="E182" s="528">
        <v>120</v>
      </c>
      <c r="F182" s="528">
        <v>51</v>
      </c>
      <c r="G182" s="528">
        <v>13</v>
      </c>
      <c r="H182" s="528">
        <v>26</v>
      </c>
      <c r="I182" s="528">
        <v>0</v>
      </c>
      <c r="J182" s="528">
        <v>388</v>
      </c>
    </row>
    <row r="183" spans="1:10" ht="15" customHeight="1">
      <c r="A183" s="686"/>
      <c r="B183" s="382" t="s">
        <v>642</v>
      </c>
      <c r="C183" s="528">
        <v>3468</v>
      </c>
      <c r="D183" s="528">
        <v>18203</v>
      </c>
      <c r="E183" s="528">
        <v>16324</v>
      </c>
      <c r="F183" s="528">
        <v>6961</v>
      </c>
      <c r="G183" s="528">
        <v>1179</v>
      </c>
      <c r="H183" s="528">
        <v>127</v>
      </c>
      <c r="I183" s="528">
        <v>19</v>
      </c>
      <c r="J183" s="528">
        <v>46281</v>
      </c>
    </row>
    <row r="184" spans="1:10" ht="15" customHeight="1">
      <c r="A184" s="686"/>
      <c r="B184" s="382" t="s">
        <v>643</v>
      </c>
      <c r="C184" s="528">
        <v>465</v>
      </c>
      <c r="D184" s="528">
        <v>702</v>
      </c>
      <c r="E184" s="528">
        <v>55</v>
      </c>
      <c r="F184" s="528">
        <v>17</v>
      </c>
      <c r="G184" s="528">
        <v>6</v>
      </c>
      <c r="H184" s="528">
        <v>0</v>
      </c>
      <c r="I184" s="528">
        <v>4</v>
      </c>
      <c r="J184" s="528">
        <v>1249</v>
      </c>
    </row>
    <row r="185" spans="1:10" ht="15" customHeight="1">
      <c r="A185" s="686"/>
      <c r="B185" s="382" t="s">
        <v>61</v>
      </c>
      <c r="C185" s="528">
        <v>47</v>
      </c>
      <c r="D185" s="528">
        <v>309</v>
      </c>
      <c r="E185" s="528">
        <v>211</v>
      </c>
      <c r="F185" s="528">
        <v>81</v>
      </c>
      <c r="G185" s="528">
        <v>17</v>
      </c>
      <c r="H185" s="528">
        <v>3</v>
      </c>
      <c r="I185" s="528">
        <v>0</v>
      </c>
      <c r="J185" s="528">
        <v>668</v>
      </c>
    </row>
    <row r="186" spans="1:10" ht="15" customHeight="1">
      <c r="A186" s="686"/>
      <c r="B186" s="382" t="s">
        <v>644</v>
      </c>
      <c r="C186" s="528">
        <v>634</v>
      </c>
      <c r="D186" s="528">
        <v>1082</v>
      </c>
      <c r="E186" s="528">
        <v>1045</v>
      </c>
      <c r="F186" s="528">
        <v>860</v>
      </c>
      <c r="G186" s="528">
        <v>600</v>
      </c>
      <c r="H186" s="528">
        <v>445</v>
      </c>
      <c r="I186" s="528">
        <v>2</v>
      </c>
      <c r="J186" s="528">
        <v>4668</v>
      </c>
    </row>
    <row r="187" spans="1:10" ht="15" customHeight="1">
      <c r="A187" s="686"/>
      <c r="B187" s="382" t="s">
        <v>645</v>
      </c>
      <c r="C187" s="528">
        <v>158</v>
      </c>
      <c r="D187" s="528">
        <v>350</v>
      </c>
      <c r="E187" s="528">
        <v>207</v>
      </c>
      <c r="F187" s="528">
        <v>98</v>
      </c>
      <c r="G187" s="528">
        <v>20</v>
      </c>
      <c r="H187" s="528">
        <v>8</v>
      </c>
      <c r="I187" s="528">
        <v>1</v>
      </c>
      <c r="J187" s="528">
        <v>842</v>
      </c>
    </row>
    <row r="188" spans="1:10" ht="15" customHeight="1">
      <c r="A188" s="686"/>
      <c r="B188" s="382" t="s">
        <v>646</v>
      </c>
      <c r="C188" s="528">
        <v>631</v>
      </c>
      <c r="D188" s="528">
        <v>97</v>
      </c>
      <c r="E188" s="528">
        <v>49</v>
      </c>
      <c r="F188" s="528">
        <v>18</v>
      </c>
      <c r="G188" s="528">
        <v>3</v>
      </c>
      <c r="H188" s="528">
        <v>0</v>
      </c>
      <c r="I188" s="528">
        <v>2</v>
      </c>
      <c r="J188" s="528">
        <v>800</v>
      </c>
    </row>
    <row r="189" spans="1:10" ht="15" customHeight="1">
      <c r="A189" s="686"/>
      <c r="B189" s="382" t="s">
        <v>77</v>
      </c>
      <c r="C189" s="528">
        <v>13278</v>
      </c>
      <c r="D189" s="528">
        <v>16199</v>
      </c>
      <c r="E189" s="528">
        <v>8405</v>
      </c>
      <c r="F189" s="528">
        <v>5140</v>
      </c>
      <c r="G189" s="528">
        <v>1705</v>
      </c>
      <c r="H189" s="528">
        <v>304</v>
      </c>
      <c r="I189" s="528">
        <v>28</v>
      </c>
      <c r="J189" s="528">
        <v>45059</v>
      </c>
    </row>
    <row r="190" spans="1:10" ht="15" customHeight="1">
      <c r="A190" s="686"/>
      <c r="B190" s="382" t="s">
        <v>139</v>
      </c>
      <c r="C190" s="528">
        <v>510</v>
      </c>
      <c r="D190" s="528">
        <v>4929</v>
      </c>
      <c r="E190" s="528">
        <v>4549</v>
      </c>
      <c r="F190" s="528">
        <v>2698</v>
      </c>
      <c r="G190" s="528">
        <v>1003</v>
      </c>
      <c r="H190" s="528">
        <v>376</v>
      </c>
      <c r="I190" s="528">
        <v>22</v>
      </c>
      <c r="J190" s="528">
        <v>14087</v>
      </c>
    </row>
    <row r="191" spans="1:10" ht="15" customHeight="1">
      <c r="A191" s="686"/>
      <c r="B191" s="382" t="s">
        <v>383</v>
      </c>
      <c r="C191" s="528">
        <v>89</v>
      </c>
      <c r="D191" s="528">
        <v>115</v>
      </c>
      <c r="E191" s="528">
        <v>78</v>
      </c>
      <c r="F191" s="528">
        <v>51</v>
      </c>
      <c r="G191" s="528">
        <v>19</v>
      </c>
      <c r="H191" s="528">
        <v>4</v>
      </c>
      <c r="I191" s="528">
        <v>0</v>
      </c>
      <c r="J191" s="528">
        <v>356</v>
      </c>
    </row>
    <row r="192" spans="1:10" ht="15" customHeight="1">
      <c r="A192" s="686"/>
      <c r="B192" s="382" t="s">
        <v>167</v>
      </c>
      <c r="C192" s="528">
        <v>23263</v>
      </c>
      <c r="D192" s="528">
        <v>56743</v>
      </c>
      <c r="E192" s="528">
        <v>55539</v>
      </c>
      <c r="F192" s="528">
        <v>38678</v>
      </c>
      <c r="G192" s="528">
        <v>17270</v>
      </c>
      <c r="H192" s="528">
        <v>6897</v>
      </c>
      <c r="I192" s="528">
        <v>117</v>
      </c>
      <c r="J192" s="528">
        <v>198507</v>
      </c>
    </row>
    <row r="193" spans="1:10" ht="15" customHeight="1">
      <c r="A193" s="686" t="s">
        <v>829</v>
      </c>
      <c r="B193" s="382" t="s">
        <v>633</v>
      </c>
      <c r="C193" s="528">
        <v>37</v>
      </c>
      <c r="D193" s="528">
        <v>257</v>
      </c>
      <c r="E193" s="528">
        <v>458</v>
      </c>
      <c r="F193" s="528">
        <v>300</v>
      </c>
      <c r="G193" s="528">
        <v>154</v>
      </c>
      <c r="H193" s="528">
        <v>27</v>
      </c>
      <c r="I193" s="528">
        <v>0</v>
      </c>
      <c r="J193" s="528">
        <v>1233</v>
      </c>
    </row>
    <row r="194" spans="1:10" ht="15" customHeight="1">
      <c r="A194" s="686"/>
      <c r="B194" s="382" t="s">
        <v>634</v>
      </c>
      <c r="C194" s="528">
        <v>13</v>
      </c>
      <c r="D194" s="528">
        <v>229</v>
      </c>
      <c r="E194" s="528">
        <v>419</v>
      </c>
      <c r="F194" s="528">
        <v>267</v>
      </c>
      <c r="G194" s="528">
        <v>133</v>
      </c>
      <c r="H194" s="528">
        <v>34</v>
      </c>
      <c r="I194" s="528">
        <v>2</v>
      </c>
      <c r="J194" s="528">
        <v>1097</v>
      </c>
    </row>
    <row r="195" spans="1:10" ht="15" customHeight="1">
      <c r="A195" s="686"/>
      <c r="B195" s="382" t="s">
        <v>635</v>
      </c>
      <c r="C195" s="528">
        <v>20</v>
      </c>
      <c r="D195" s="528">
        <v>202</v>
      </c>
      <c r="E195" s="528">
        <v>396</v>
      </c>
      <c r="F195" s="528">
        <v>240</v>
      </c>
      <c r="G195" s="528">
        <v>78</v>
      </c>
      <c r="H195" s="528">
        <v>9</v>
      </c>
      <c r="I195" s="528">
        <v>0</v>
      </c>
      <c r="J195" s="528">
        <v>945</v>
      </c>
    </row>
    <row r="196" spans="1:10" ht="15" customHeight="1">
      <c r="A196" s="686"/>
      <c r="B196" s="382" t="s">
        <v>636</v>
      </c>
      <c r="C196" s="528">
        <v>110</v>
      </c>
      <c r="D196" s="528">
        <v>1684</v>
      </c>
      <c r="E196" s="528">
        <v>4354</v>
      </c>
      <c r="F196" s="528">
        <v>2751</v>
      </c>
      <c r="G196" s="528">
        <v>934</v>
      </c>
      <c r="H196" s="528">
        <v>150</v>
      </c>
      <c r="I196" s="528">
        <v>5</v>
      </c>
      <c r="J196" s="528">
        <v>9988</v>
      </c>
    </row>
    <row r="197" spans="1:10" ht="15" customHeight="1">
      <c r="A197" s="686"/>
      <c r="B197" s="382" t="s">
        <v>637</v>
      </c>
      <c r="C197" s="528">
        <v>13</v>
      </c>
      <c r="D197" s="528">
        <v>179</v>
      </c>
      <c r="E197" s="528">
        <v>648</v>
      </c>
      <c r="F197" s="528">
        <v>431</v>
      </c>
      <c r="G197" s="528">
        <v>201</v>
      </c>
      <c r="H197" s="528">
        <v>42</v>
      </c>
      <c r="I197" s="528">
        <v>0</v>
      </c>
      <c r="J197" s="528">
        <v>1514</v>
      </c>
    </row>
    <row r="198" spans="1:10" ht="15" customHeight="1">
      <c r="A198" s="686"/>
      <c r="B198" s="382" t="s">
        <v>1243</v>
      </c>
      <c r="C198" s="528">
        <v>11</v>
      </c>
      <c r="D198" s="528">
        <v>174</v>
      </c>
      <c r="E198" s="528">
        <v>326</v>
      </c>
      <c r="F198" s="528">
        <v>228</v>
      </c>
      <c r="G198" s="528">
        <v>119</v>
      </c>
      <c r="H198" s="528">
        <v>53</v>
      </c>
      <c r="I198" s="528">
        <v>0</v>
      </c>
      <c r="J198" s="528">
        <v>911</v>
      </c>
    </row>
    <row r="199" spans="1:10" ht="15" customHeight="1">
      <c r="A199" s="686"/>
      <c r="B199" s="382" t="s">
        <v>638</v>
      </c>
      <c r="C199" s="528">
        <v>31</v>
      </c>
      <c r="D199" s="528">
        <v>171</v>
      </c>
      <c r="E199" s="528">
        <v>268</v>
      </c>
      <c r="F199" s="528">
        <v>170</v>
      </c>
      <c r="G199" s="528">
        <v>69</v>
      </c>
      <c r="H199" s="528">
        <v>26</v>
      </c>
      <c r="I199" s="528">
        <v>5</v>
      </c>
      <c r="J199" s="528">
        <v>740</v>
      </c>
    </row>
    <row r="200" spans="1:10" ht="15" customHeight="1">
      <c r="A200" s="686"/>
      <c r="B200" s="382" t="s">
        <v>639</v>
      </c>
      <c r="C200" s="528">
        <v>17</v>
      </c>
      <c r="D200" s="528">
        <v>150</v>
      </c>
      <c r="E200" s="528">
        <v>297</v>
      </c>
      <c r="F200" s="528">
        <v>208</v>
      </c>
      <c r="G200" s="528">
        <v>103</v>
      </c>
      <c r="H200" s="528">
        <v>35</v>
      </c>
      <c r="I200" s="528">
        <v>1</v>
      </c>
      <c r="J200" s="528">
        <v>811</v>
      </c>
    </row>
    <row r="201" spans="1:10" ht="15" customHeight="1">
      <c r="A201" s="686"/>
      <c r="B201" s="382" t="s">
        <v>89</v>
      </c>
      <c r="C201" s="528">
        <v>3517</v>
      </c>
      <c r="D201" s="528">
        <v>10185</v>
      </c>
      <c r="E201" s="528">
        <v>15846</v>
      </c>
      <c r="F201" s="528">
        <v>17432</v>
      </c>
      <c r="G201" s="528">
        <v>10251</v>
      </c>
      <c r="H201" s="528">
        <v>5159</v>
      </c>
      <c r="I201" s="528">
        <v>48</v>
      </c>
      <c r="J201" s="528">
        <v>62438</v>
      </c>
    </row>
    <row r="202" spans="1:10" ht="15" customHeight="1">
      <c r="A202" s="686"/>
      <c r="B202" s="382" t="s">
        <v>640</v>
      </c>
      <c r="C202" s="528">
        <v>94</v>
      </c>
      <c r="D202" s="528">
        <v>456</v>
      </c>
      <c r="E202" s="528">
        <v>546</v>
      </c>
      <c r="F202" s="528">
        <v>408</v>
      </c>
      <c r="G202" s="528">
        <v>203</v>
      </c>
      <c r="H202" s="528">
        <v>154</v>
      </c>
      <c r="I202" s="528">
        <v>2</v>
      </c>
      <c r="J202" s="528">
        <v>1863</v>
      </c>
    </row>
    <row r="203" spans="1:10" ht="15" customHeight="1">
      <c r="A203" s="686"/>
      <c r="B203" s="382" t="s">
        <v>641</v>
      </c>
      <c r="C203" s="528">
        <v>14</v>
      </c>
      <c r="D203" s="528">
        <v>144</v>
      </c>
      <c r="E203" s="528">
        <v>95</v>
      </c>
      <c r="F203" s="528">
        <v>36</v>
      </c>
      <c r="G203" s="528">
        <v>11</v>
      </c>
      <c r="H203" s="528">
        <v>8</v>
      </c>
      <c r="I203" s="528">
        <v>1</v>
      </c>
      <c r="J203" s="528">
        <v>309</v>
      </c>
    </row>
    <row r="204" spans="1:10" ht="15" customHeight="1">
      <c r="A204" s="686"/>
      <c r="B204" s="382" t="s">
        <v>642</v>
      </c>
      <c r="C204" s="528">
        <v>3160</v>
      </c>
      <c r="D204" s="528">
        <v>18643</v>
      </c>
      <c r="E204" s="528">
        <v>18069</v>
      </c>
      <c r="F204" s="528">
        <v>8139</v>
      </c>
      <c r="G204" s="528">
        <v>1491</v>
      </c>
      <c r="H204" s="528">
        <v>132</v>
      </c>
      <c r="I204" s="528">
        <v>36</v>
      </c>
      <c r="J204" s="528">
        <v>49670</v>
      </c>
    </row>
    <row r="205" spans="1:10" ht="15" customHeight="1">
      <c r="A205" s="686"/>
      <c r="B205" s="382" t="s">
        <v>643</v>
      </c>
      <c r="C205" s="528">
        <v>476</v>
      </c>
      <c r="D205" s="528">
        <v>761</v>
      </c>
      <c r="E205" s="528">
        <v>75</v>
      </c>
      <c r="F205" s="528">
        <v>26</v>
      </c>
      <c r="G205" s="528">
        <v>3</v>
      </c>
      <c r="H205" s="528">
        <v>0</v>
      </c>
      <c r="I205" s="528">
        <v>1</v>
      </c>
      <c r="J205" s="528">
        <v>1342</v>
      </c>
    </row>
    <row r="206" spans="1:10" ht="15" customHeight="1">
      <c r="A206" s="686"/>
      <c r="B206" s="382" t="s">
        <v>61</v>
      </c>
      <c r="C206" s="528">
        <v>56</v>
      </c>
      <c r="D206" s="528">
        <v>350</v>
      </c>
      <c r="E206" s="528">
        <v>256</v>
      </c>
      <c r="F206" s="528">
        <v>97</v>
      </c>
      <c r="G206" s="528">
        <v>16</v>
      </c>
      <c r="H206" s="528">
        <v>1</v>
      </c>
      <c r="I206" s="528">
        <v>0</v>
      </c>
      <c r="J206" s="528">
        <v>776</v>
      </c>
    </row>
    <row r="207" spans="1:10" ht="15" customHeight="1">
      <c r="A207" s="686"/>
      <c r="B207" s="382" t="s">
        <v>644</v>
      </c>
      <c r="C207" s="528">
        <v>419</v>
      </c>
      <c r="D207" s="528">
        <v>646</v>
      </c>
      <c r="E207" s="528">
        <v>538</v>
      </c>
      <c r="F207" s="528">
        <v>435</v>
      </c>
      <c r="G207" s="528">
        <v>297</v>
      </c>
      <c r="H207" s="528">
        <v>247</v>
      </c>
      <c r="I207" s="528">
        <v>2</v>
      </c>
      <c r="J207" s="528">
        <v>2584</v>
      </c>
    </row>
    <row r="208" spans="1:10" ht="15" customHeight="1">
      <c r="A208" s="686"/>
      <c r="B208" s="382" t="s">
        <v>645</v>
      </c>
      <c r="C208" s="528">
        <v>169</v>
      </c>
      <c r="D208" s="528">
        <v>379</v>
      </c>
      <c r="E208" s="528">
        <v>199</v>
      </c>
      <c r="F208" s="528">
        <v>79</v>
      </c>
      <c r="G208" s="528">
        <v>27</v>
      </c>
      <c r="H208" s="528">
        <v>10</v>
      </c>
      <c r="I208" s="528">
        <v>0</v>
      </c>
      <c r="J208" s="528">
        <v>863</v>
      </c>
    </row>
    <row r="209" spans="1:12" ht="15" customHeight="1">
      <c r="A209" s="686"/>
      <c r="B209" s="382" t="s">
        <v>646</v>
      </c>
      <c r="C209" s="528">
        <v>518</v>
      </c>
      <c r="D209" s="528">
        <v>66</v>
      </c>
      <c r="E209" s="528">
        <v>31</v>
      </c>
      <c r="F209" s="528">
        <v>10</v>
      </c>
      <c r="G209" s="528">
        <v>2</v>
      </c>
      <c r="H209" s="528">
        <v>0</v>
      </c>
      <c r="I209" s="528">
        <v>0</v>
      </c>
      <c r="J209" s="528">
        <v>627</v>
      </c>
    </row>
    <row r="210" spans="1:12" ht="15" customHeight="1">
      <c r="A210" s="686"/>
      <c r="B210" s="382" t="s">
        <v>77</v>
      </c>
      <c r="C210" s="528">
        <v>12709</v>
      </c>
      <c r="D210" s="528">
        <v>15193</v>
      </c>
      <c r="E210" s="528">
        <v>7440</v>
      </c>
      <c r="F210" s="528">
        <v>4518</v>
      </c>
      <c r="G210" s="528">
        <v>1682</v>
      </c>
      <c r="H210" s="528">
        <v>301</v>
      </c>
      <c r="I210" s="528">
        <v>78</v>
      </c>
      <c r="J210" s="528">
        <v>41921</v>
      </c>
    </row>
    <row r="211" spans="1:12" ht="15" customHeight="1">
      <c r="A211" s="686"/>
      <c r="B211" s="382" t="s">
        <v>139</v>
      </c>
      <c r="C211" s="528">
        <v>504</v>
      </c>
      <c r="D211" s="528">
        <v>4593</v>
      </c>
      <c r="E211" s="528">
        <v>4415</v>
      </c>
      <c r="F211" s="528">
        <v>2597</v>
      </c>
      <c r="G211" s="528">
        <v>826</v>
      </c>
      <c r="H211" s="528">
        <v>300</v>
      </c>
      <c r="I211" s="528">
        <v>57</v>
      </c>
      <c r="J211" s="528">
        <v>13292</v>
      </c>
    </row>
    <row r="212" spans="1:12" ht="15" customHeight="1">
      <c r="A212" s="686"/>
      <c r="B212" s="382" t="s">
        <v>383</v>
      </c>
      <c r="C212" s="528">
        <v>14</v>
      </c>
      <c r="D212" s="528">
        <v>33</v>
      </c>
      <c r="E212" s="528">
        <v>30</v>
      </c>
      <c r="F212" s="528">
        <v>20</v>
      </c>
      <c r="G212" s="528">
        <v>8</v>
      </c>
      <c r="H212" s="528">
        <v>2</v>
      </c>
      <c r="I212" s="528">
        <v>0</v>
      </c>
      <c r="J212" s="528">
        <v>107</v>
      </c>
    </row>
    <row r="213" spans="1:12" ht="15" customHeight="1">
      <c r="A213" s="687"/>
      <c r="B213" s="441" t="s">
        <v>167</v>
      </c>
      <c r="C213" s="529">
        <v>21902</v>
      </c>
      <c r="D213" s="529">
        <v>54495</v>
      </c>
      <c r="E213" s="529">
        <v>54706</v>
      </c>
      <c r="F213" s="529">
        <v>38392</v>
      </c>
      <c r="G213" s="529">
        <v>16608</v>
      </c>
      <c r="H213" s="529">
        <v>6690</v>
      </c>
      <c r="I213" s="529">
        <v>238</v>
      </c>
      <c r="J213" s="529">
        <v>193031</v>
      </c>
    </row>
    <row r="214" spans="1:12">
      <c r="A214" s="356"/>
      <c r="B214" s="435"/>
      <c r="C214" s="435"/>
      <c r="D214" s="435"/>
      <c r="E214" s="435"/>
      <c r="F214" s="435"/>
      <c r="G214" s="435"/>
      <c r="H214" s="435"/>
      <c r="I214" s="435"/>
      <c r="J214" s="435"/>
      <c r="K214" s="435"/>
      <c r="L214" s="435"/>
    </row>
    <row r="215" spans="1:12">
      <c r="A215" s="226" t="s">
        <v>1840</v>
      </c>
      <c r="B215" s="435"/>
      <c r="C215" s="435"/>
      <c r="D215" s="435"/>
      <c r="E215" s="435"/>
      <c r="F215" s="435"/>
      <c r="G215" s="435"/>
      <c r="H215" s="435"/>
      <c r="I215" s="435"/>
      <c r="J215" s="435"/>
      <c r="K215" s="435"/>
      <c r="L215" s="435"/>
    </row>
  </sheetData>
  <mergeCells count="11">
    <mergeCell ref="A130:A150"/>
    <mergeCell ref="A151:A171"/>
    <mergeCell ref="A172:A192"/>
    <mergeCell ref="A193:A213"/>
    <mergeCell ref="A1:L1"/>
    <mergeCell ref="A4:A24"/>
    <mergeCell ref="A25:A45"/>
    <mergeCell ref="A46:A66"/>
    <mergeCell ref="A67:A87"/>
    <mergeCell ref="A88:A108"/>
    <mergeCell ref="A109:A129"/>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J1"/>
    </sheetView>
  </sheetViews>
  <sheetFormatPr defaultRowHeight="15"/>
  <cols>
    <col min="1" max="16384" width="9.140625" style="364"/>
  </cols>
  <sheetData>
    <row r="1" spans="1:12" ht="14.25" customHeight="1">
      <c r="A1" s="693" t="s">
        <v>1939</v>
      </c>
      <c r="B1" s="693"/>
      <c r="C1" s="693"/>
      <c r="D1" s="693"/>
      <c r="E1" s="693"/>
      <c r="F1" s="693"/>
      <c r="G1" s="693"/>
      <c r="H1" s="693"/>
      <c r="I1" s="693"/>
      <c r="J1" s="693"/>
      <c r="K1" s="535"/>
      <c r="L1" s="535"/>
    </row>
    <row r="2" spans="1:12" hidden="1">
      <c r="A2" s="353"/>
      <c r="B2" s="332"/>
      <c r="C2" s="332"/>
      <c r="D2" s="332"/>
      <c r="E2" s="332"/>
      <c r="F2" s="332"/>
      <c r="G2" s="332"/>
      <c r="H2" s="332"/>
      <c r="I2" s="332"/>
      <c r="J2" s="332"/>
      <c r="K2" s="332"/>
      <c r="L2" s="332"/>
    </row>
    <row r="3" spans="1:12">
      <c r="A3" s="534"/>
      <c r="B3" s="534"/>
      <c r="C3" s="436" t="s">
        <v>648</v>
      </c>
      <c r="D3" s="436" t="s">
        <v>474</v>
      </c>
      <c r="E3" s="436" t="s">
        <v>456</v>
      </c>
      <c r="F3" s="436" t="s">
        <v>455</v>
      </c>
      <c r="G3" s="436" t="s">
        <v>454</v>
      </c>
      <c r="H3" s="436" t="s">
        <v>614</v>
      </c>
      <c r="I3" s="436" t="s">
        <v>649</v>
      </c>
      <c r="J3" s="436" t="s">
        <v>167</v>
      </c>
    </row>
    <row r="4" spans="1:12">
      <c r="A4" s="690" t="s">
        <v>1218</v>
      </c>
      <c r="B4" s="437" t="s">
        <v>1251</v>
      </c>
      <c r="C4" s="531">
        <v>4769</v>
      </c>
      <c r="D4" s="531">
        <v>18778</v>
      </c>
      <c r="E4" s="531">
        <v>22416</v>
      </c>
      <c r="F4" s="531">
        <v>16368</v>
      </c>
      <c r="G4" s="531">
        <v>6856</v>
      </c>
      <c r="H4" s="531">
        <v>2316</v>
      </c>
      <c r="I4" s="531">
        <v>87</v>
      </c>
      <c r="J4" s="531">
        <v>71590</v>
      </c>
    </row>
    <row r="5" spans="1:12" ht="22.5">
      <c r="A5" s="691"/>
      <c r="B5" s="381" t="s">
        <v>1252</v>
      </c>
      <c r="C5" s="532">
        <v>5754</v>
      </c>
      <c r="D5" s="532">
        <v>13207</v>
      </c>
      <c r="E5" s="532">
        <v>13770</v>
      </c>
      <c r="F5" s="532">
        <v>11040</v>
      </c>
      <c r="G5" s="532">
        <v>6047</v>
      </c>
      <c r="H5" s="532">
        <v>3535</v>
      </c>
      <c r="I5" s="532">
        <v>134</v>
      </c>
      <c r="J5" s="532">
        <v>53487</v>
      </c>
    </row>
    <row r="6" spans="1:12">
      <c r="A6" s="691"/>
      <c r="B6" s="381" t="s">
        <v>1253</v>
      </c>
      <c r="C6" s="532">
        <v>1682</v>
      </c>
      <c r="D6" s="532">
        <v>7520</v>
      </c>
      <c r="E6" s="532">
        <v>6954</v>
      </c>
      <c r="F6" s="532">
        <v>3683</v>
      </c>
      <c r="G6" s="532">
        <v>949</v>
      </c>
      <c r="H6" s="532">
        <v>176</v>
      </c>
      <c r="I6" s="532">
        <v>7</v>
      </c>
      <c r="J6" s="532">
        <v>20971</v>
      </c>
    </row>
    <row r="7" spans="1:12">
      <c r="A7" s="691"/>
      <c r="B7" s="381" t="s">
        <v>1254</v>
      </c>
      <c r="C7" s="532">
        <v>6767</v>
      </c>
      <c r="D7" s="532">
        <v>11829</v>
      </c>
      <c r="E7" s="532">
        <v>8131</v>
      </c>
      <c r="F7" s="532">
        <v>4850</v>
      </c>
      <c r="G7" s="532">
        <v>1718</v>
      </c>
      <c r="H7" s="532">
        <v>355</v>
      </c>
      <c r="I7" s="532">
        <v>1</v>
      </c>
      <c r="J7" s="532">
        <v>33651</v>
      </c>
    </row>
    <row r="8" spans="1:12">
      <c r="A8" s="691"/>
      <c r="B8" s="381" t="s">
        <v>139</v>
      </c>
      <c r="C8" s="532">
        <v>2930</v>
      </c>
      <c r="D8" s="532">
        <v>3161</v>
      </c>
      <c r="E8" s="532">
        <v>3435</v>
      </c>
      <c r="F8" s="532">
        <v>2451</v>
      </c>
      <c r="G8" s="532">
        <v>1038</v>
      </c>
      <c r="H8" s="532">
        <v>308</v>
      </c>
      <c r="I8" s="532">
        <v>9</v>
      </c>
      <c r="J8" s="532">
        <v>13332</v>
      </c>
    </row>
    <row r="9" spans="1:12">
      <c r="A9" s="691"/>
      <c r="B9" s="381" t="s">
        <v>167</v>
      </c>
      <c r="C9" s="532">
        <v>21902</v>
      </c>
      <c r="D9" s="532">
        <v>54495</v>
      </c>
      <c r="E9" s="532">
        <v>54706</v>
      </c>
      <c r="F9" s="532">
        <v>38392</v>
      </c>
      <c r="G9" s="532">
        <v>16608</v>
      </c>
      <c r="H9" s="532">
        <v>6690</v>
      </c>
      <c r="I9" s="532">
        <v>238</v>
      </c>
      <c r="J9" s="532">
        <v>193031</v>
      </c>
    </row>
    <row r="10" spans="1:12">
      <c r="A10" s="691" t="s">
        <v>1219</v>
      </c>
      <c r="B10" s="381" t="s">
        <v>1251</v>
      </c>
      <c r="C10" s="532">
        <v>281</v>
      </c>
      <c r="D10" s="532">
        <v>503</v>
      </c>
      <c r="E10" s="532">
        <v>684</v>
      </c>
      <c r="F10" s="532">
        <v>837</v>
      </c>
      <c r="G10" s="532">
        <v>1106</v>
      </c>
      <c r="H10" s="532">
        <v>934</v>
      </c>
      <c r="I10" s="532">
        <v>82</v>
      </c>
      <c r="J10" s="532">
        <v>4427</v>
      </c>
    </row>
    <row r="11" spans="1:12" ht="22.5">
      <c r="A11" s="691"/>
      <c r="B11" s="381" t="s">
        <v>1252</v>
      </c>
      <c r="C11" s="532">
        <v>230</v>
      </c>
      <c r="D11" s="532">
        <v>238</v>
      </c>
      <c r="E11" s="532">
        <v>301</v>
      </c>
      <c r="F11" s="532">
        <v>364</v>
      </c>
      <c r="G11" s="532">
        <v>336</v>
      </c>
      <c r="H11" s="532">
        <v>203</v>
      </c>
      <c r="I11" s="532">
        <v>48</v>
      </c>
      <c r="J11" s="532">
        <v>1720</v>
      </c>
    </row>
    <row r="12" spans="1:12">
      <c r="A12" s="691"/>
      <c r="B12" s="381" t="s">
        <v>1253</v>
      </c>
      <c r="C12" s="532">
        <v>23</v>
      </c>
      <c r="D12" s="532">
        <v>39</v>
      </c>
      <c r="E12" s="532">
        <v>23</v>
      </c>
      <c r="F12" s="532">
        <v>10</v>
      </c>
      <c r="G12" s="532">
        <v>12</v>
      </c>
      <c r="H12" s="532">
        <v>3</v>
      </c>
      <c r="I12" s="532">
        <v>8</v>
      </c>
      <c r="J12" s="532">
        <v>118</v>
      </c>
    </row>
    <row r="13" spans="1:12">
      <c r="A13" s="691"/>
      <c r="B13" s="381" t="s">
        <v>1254</v>
      </c>
      <c r="C13" s="532">
        <v>111</v>
      </c>
      <c r="D13" s="532">
        <v>120</v>
      </c>
      <c r="E13" s="532">
        <v>106</v>
      </c>
      <c r="F13" s="532">
        <v>68</v>
      </c>
      <c r="G13" s="532">
        <v>29</v>
      </c>
      <c r="H13" s="532">
        <v>26</v>
      </c>
      <c r="I13" s="532">
        <v>0</v>
      </c>
      <c r="J13" s="532">
        <v>460</v>
      </c>
    </row>
    <row r="14" spans="1:12">
      <c r="A14" s="691"/>
      <c r="B14" s="381" t="s">
        <v>139</v>
      </c>
      <c r="C14" s="532">
        <v>465</v>
      </c>
      <c r="D14" s="532">
        <v>95</v>
      </c>
      <c r="E14" s="532">
        <v>98</v>
      </c>
      <c r="F14" s="532">
        <v>130</v>
      </c>
      <c r="G14" s="532">
        <v>99</v>
      </c>
      <c r="H14" s="532">
        <v>73</v>
      </c>
      <c r="I14" s="532">
        <v>35</v>
      </c>
      <c r="J14" s="532">
        <v>995</v>
      </c>
    </row>
    <row r="15" spans="1:12">
      <c r="A15" s="691"/>
      <c r="B15" s="381" t="s">
        <v>167</v>
      </c>
      <c r="C15" s="532">
        <v>1110</v>
      </c>
      <c r="D15" s="532">
        <v>995</v>
      </c>
      <c r="E15" s="532">
        <v>1212</v>
      </c>
      <c r="F15" s="532">
        <v>1409</v>
      </c>
      <c r="G15" s="532">
        <v>1582</v>
      </c>
      <c r="H15" s="532">
        <v>1239</v>
      </c>
      <c r="I15" s="532">
        <v>173</v>
      </c>
      <c r="J15" s="532">
        <v>7720</v>
      </c>
    </row>
    <row r="16" spans="1:12">
      <c r="A16" s="691" t="s">
        <v>167</v>
      </c>
      <c r="B16" s="381" t="s">
        <v>1251</v>
      </c>
      <c r="C16" s="532">
        <v>5050</v>
      </c>
      <c r="D16" s="532">
        <v>19281</v>
      </c>
      <c r="E16" s="532">
        <v>23100</v>
      </c>
      <c r="F16" s="532">
        <v>17205</v>
      </c>
      <c r="G16" s="532">
        <v>7962</v>
      </c>
      <c r="H16" s="532">
        <v>3250</v>
      </c>
      <c r="I16" s="532">
        <v>169</v>
      </c>
      <c r="J16" s="532">
        <v>76017</v>
      </c>
    </row>
    <row r="17" spans="1:10" ht="22.5">
      <c r="A17" s="691"/>
      <c r="B17" s="381" t="s">
        <v>1252</v>
      </c>
      <c r="C17" s="532">
        <v>5984</v>
      </c>
      <c r="D17" s="532">
        <v>13445</v>
      </c>
      <c r="E17" s="532">
        <v>14071</v>
      </c>
      <c r="F17" s="532">
        <v>11404</v>
      </c>
      <c r="G17" s="532">
        <v>6383</v>
      </c>
      <c r="H17" s="532">
        <v>3738</v>
      </c>
      <c r="I17" s="532">
        <v>182</v>
      </c>
      <c r="J17" s="532">
        <v>55207</v>
      </c>
    </row>
    <row r="18" spans="1:10">
      <c r="A18" s="691"/>
      <c r="B18" s="381" t="s">
        <v>1253</v>
      </c>
      <c r="C18" s="532">
        <v>1705</v>
      </c>
      <c r="D18" s="532">
        <v>7559</v>
      </c>
      <c r="E18" s="532">
        <v>6977</v>
      </c>
      <c r="F18" s="532">
        <v>3693</v>
      </c>
      <c r="G18" s="532">
        <v>961</v>
      </c>
      <c r="H18" s="532">
        <v>179</v>
      </c>
      <c r="I18" s="532">
        <v>15</v>
      </c>
      <c r="J18" s="532">
        <v>21089</v>
      </c>
    </row>
    <row r="19" spans="1:10">
      <c r="A19" s="691"/>
      <c r="B19" s="381" t="s">
        <v>1254</v>
      </c>
      <c r="C19" s="532">
        <v>6878</v>
      </c>
      <c r="D19" s="532">
        <v>11949</v>
      </c>
      <c r="E19" s="532">
        <v>8237</v>
      </c>
      <c r="F19" s="532">
        <v>4918</v>
      </c>
      <c r="G19" s="532">
        <v>1747</v>
      </c>
      <c r="H19" s="532">
        <v>381</v>
      </c>
      <c r="I19" s="532">
        <v>1</v>
      </c>
      <c r="J19" s="532">
        <v>34111</v>
      </c>
    </row>
    <row r="20" spans="1:10">
      <c r="A20" s="691"/>
      <c r="B20" s="381" t="s">
        <v>139</v>
      </c>
      <c r="C20" s="532">
        <v>3395</v>
      </c>
      <c r="D20" s="532">
        <v>3256</v>
      </c>
      <c r="E20" s="532">
        <v>3533</v>
      </c>
      <c r="F20" s="532">
        <v>2581</v>
      </c>
      <c r="G20" s="532">
        <v>1137</v>
      </c>
      <c r="H20" s="532">
        <v>381</v>
      </c>
      <c r="I20" s="532">
        <v>44</v>
      </c>
      <c r="J20" s="532">
        <v>14327</v>
      </c>
    </row>
    <row r="21" spans="1:10">
      <c r="A21" s="692"/>
      <c r="B21" s="438" t="s">
        <v>167</v>
      </c>
      <c r="C21" s="533">
        <v>23012</v>
      </c>
      <c r="D21" s="533">
        <v>55490</v>
      </c>
      <c r="E21" s="533">
        <v>55918</v>
      </c>
      <c r="F21" s="533">
        <v>39801</v>
      </c>
      <c r="G21" s="533">
        <v>18190</v>
      </c>
      <c r="H21" s="533">
        <v>7929</v>
      </c>
      <c r="I21" s="533">
        <v>411</v>
      </c>
      <c r="J21" s="533">
        <v>200751</v>
      </c>
    </row>
    <row r="23" spans="1:10">
      <c r="A23" s="226" t="s">
        <v>1840</v>
      </c>
    </row>
  </sheetData>
  <mergeCells count="4">
    <mergeCell ref="A4:A9"/>
    <mergeCell ref="A10:A15"/>
    <mergeCell ref="A16:A21"/>
    <mergeCell ref="A1:J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sqref="A1:K1"/>
    </sheetView>
  </sheetViews>
  <sheetFormatPr defaultRowHeight="15"/>
  <cols>
    <col min="1" max="1" width="9.140625" style="347"/>
    <col min="2" max="11" width="16" style="347" customWidth="1"/>
    <col min="12" max="13" width="12.28515625" style="347" customWidth="1"/>
    <col min="14" max="16384" width="9.140625" style="347"/>
  </cols>
  <sheetData>
    <row r="1" spans="1:20" ht="15.75">
      <c r="A1" s="688" t="s">
        <v>1938</v>
      </c>
      <c r="B1" s="688"/>
      <c r="C1" s="688"/>
      <c r="D1" s="688"/>
      <c r="E1" s="688"/>
      <c r="F1" s="688"/>
      <c r="G1" s="688"/>
      <c r="H1" s="688"/>
      <c r="I1" s="688"/>
      <c r="J1" s="688"/>
      <c r="K1" s="688"/>
      <c r="L1" s="538"/>
      <c r="M1" s="538"/>
    </row>
    <row r="2" spans="1:20" ht="2.25" customHeight="1">
      <c r="A2" s="356"/>
      <c r="B2" s="357"/>
      <c r="C2" s="357"/>
      <c r="D2" s="357"/>
      <c r="E2" s="357"/>
      <c r="F2" s="357"/>
      <c r="G2" s="357"/>
      <c r="H2" s="357"/>
      <c r="I2" s="357"/>
      <c r="J2" s="357"/>
      <c r="K2" s="357"/>
      <c r="L2" s="357"/>
      <c r="M2" s="357"/>
    </row>
    <row r="3" spans="1:20" ht="24" customHeight="1">
      <c r="A3" s="536"/>
      <c r="B3" s="536"/>
      <c r="C3" s="358" t="s">
        <v>1244</v>
      </c>
      <c r="D3" s="358" t="s">
        <v>1245</v>
      </c>
      <c r="E3" s="358" t="s">
        <v>1246</v>
      </c>
      <c r="F3" s="358" t="s">
        <v>1247</v>
      </c>
      <c r="G3" s="358" t="s">
        <v>1248</v>
      </c>
      <c r="H3" s="358" t="s">
        <v>1249</v>
      </c>
      <c r="I3" s="358" t="s">
        <v>1250</v>
      </c>
      <c r="J3" s="358" t="s">
        <v>139</v>
      </c>
      <c r="K3" s="358" t="s">
        <v>167</v>
      </c>
    </row>
    <row r="4" spans="1:20" s="364" customFormat="1" ht="15" customHeight="1">
      <c r="A4" s="696" t="s">
        <v>648</v>
      </c>
      <c r="B4" s="462" t="s">
        <v>1218</v>
      </c>
      <c r="C4" s="537">
        <v>7174</v>
      </c>
      <c r="D4" s="537">
        <v>1597</v>
      </c>
      <c r="E4" s="537">
        <v>2687</v>
      </c>
      <c r="F4" s="537">
        <v>4419</v>
      </c>
      <c r="G4" s="537">
        <v>764</v>
      </c>
      <c r="H4" s="537">
        <v>43</v>
      </c>
      <c r="I4" s="537">
        <v>4805</v>
      </c>
      <c r="J4" s="537">
        <v>413</v>
      </c>
      <c r="K4" s="537">
        <v>21902</v>
      </c>
    </row>
    <row r="5" spans="1:20" s="364" customFormat="1" ht="15" customHeight="1">
      <c r="A5" s="694"/>
      <c r="B5" s="460" t="s">
        <v>1219</v>
      </c>
      <c r="C5" s="528">
        <v>545</v>
      </c>
      <c r="D5" s="528">
        <v>0</v>
      </c>
      <c r="E5" s="528">
        <v>144</v>
      </c>
      <c r="F5" s="528">
        <v>311</v>
      </c>
      <c r="G5" s="528">
        <v>0</v>
      </c>
      <c r="H5" s="528">
        <v>0</v>
      </c>
      <c r="I5" s="528">
        <v>77</v>
      </c>
      <c r="J5" s="528">
        <v>33</v>
      </c>
      <c r="K5" s="528">
        <v>1110</v>
      </c>
      <c r="L5" s="354"/>
      <c r="M5" s="354"/>
      <c r="N5" s="354"/>
      <c r="O5" s="354"/>
      <c r="P5" s="354"/>
      <c r="Q5" s="354"/>
      <c r="R5" s="354"/>
      <c r="S5" s="354"/>
      <c r="T5" s="354"/>
    </row>
    <row r="6" spans="1:20" s="364" customFormat="1" ht="15" customHeight="1">
      <c r="A6" s="694"/>
      <c r="B6" s="460" t="s">
        <v>167</v>
      </c>
      <c r="C6" s="528">
        <v>7719</v>
      </c>
      <c r="D6" s="528">
        <v>1597</v>
      </c>
      <c r="E6" s="528">
        <v>2831</v>
      </c>
      <c r="F6" s="528">
        <v>4730</v>
      </c>
      <c r="G6" s="528">
        <v>764</v>
      </c>
      <c r="H6" s="528">
        <v>43</v>
      </c>
      <c r="I6" s="528">
        <v>4882</v>
      </c>
      <c r="J6" s="528">
        <v>446</v>
      </c>
      <c r="K6" s="528">
        <v>23012</v>
      </c>
    </row>
    <row r="7" spans="1:20" s="364" customFormat="1" ht="15" customHeight="1">
      <c r="A7" s="694" t="s">
        <v>474</v>
      </c>
      <c r="B7" s="460" t="s">
        <v>1218</v>
      </c>
      <c r="C7" s="528">
        <v>21365</v>
      </c>
      <c r="D7" s="528">
        <v>5255</v>
      </c>
      <c r="E7" s="528">
        <v>8129</v>
      </c>
      <c r="F7" s="528">
        <v>9201</v>
      </c>
      <c r="G7" s="528">
        <v>3340</v>
      </c>
      <c r="H7" s="528">
        <v>810</v>
      </c>
      <c r="I7" s="528">
        <v>5188</v>
      </c>
      <c r="J7" s="528">
        <v>1207</v>
      </c>
      <c r="K7" s="528">
        <v>54495</v>
      </c>
    </row>
    <row r="8" spans="1:20" s="364" customFormat="1" ht="15" customHeight="1">
      <c r="A8" s="694"/>
      <c r="B8" s="460" t="s">
        <v>1219</v>
      </c>
      <c r="C8" s="528">
        <v>728</v>
      </c>
      <c r="D8" s="528">
        <v>0</v>
      </c>
      <c r="E8" s="528">
        <v>57</v>
      </c>
      <c r="F8" s="528">
        <v>122</v>
      </c>
      <c r="G8" s="528">
        <v>0</v>
      </c>
      <c r="H8" s="528">
        <v>0</v>
      </c>
      <c r="I8" s="528">
        <v>75</v>
      </c>
      <c r="J8" s="528">
        <v>13</v>
      </c>
      <c r="K8" s="528">
        <v>995</v>
      </c>
    </row>
    <row r="9" spans="1:20" s="364" customFormat="1" ht="15" customHeight="1">
      <c r="A9" s="694"/>
      <c r="B9" s="460" t="s">
        <v>167</v>
      </c>
      <c r="C9" s="528">
        <v>22093</v>
      </c>
      <c r="D9" s="528">
        <v>5255</v>
      </c>
      <c r="E9" s="528">
        <v>8186</v>
      </c>
      <c r="F9" s="528">
        <v>9323</v>
      </c>
      <c r="G9" s="528">
        <v>3340</v>
      </c>
      <c r="H9" s="528">
        <v>810</v>
      </c>
      <c r="I9" s="528">
        <v>5263</v>
      </c>
      <c r="J9" s="528">
        <v>1220</v>
      </c>
      <c r="K9" s="528">
        <v>55490</v>
      </c>
    </row>
    <row r="10" spans="1:20" s="364" customFormat="1" ht="15" customHeight="1">
      <c r="A10" s="694" t="s">
        <v>456</v>
      </c>
      <c r="B10" s="460" t="s">
        <v>1218</v>
      </c>
      <c r="C10" s="528">
        <v>21724</v>
      </c>
      <c r="D10" s="528">
        <v>6744</v>
      </c>
      <c r="E10" s="528">
        <v>9251</v>
      </c>
      <c r="F10" s="528">
        <v>7153</v>
      </c>
      <c r="G10" s="528">
        <v>3799</v>
      </c>
      <c r="H10" s="528">
        <v>1862</v>
      </c>
      <c r="I10" s="528">
        <v>2910</v>
      </c>
      <c r="J10" s="528">
        <v>1263</v>
      </c>
      <c r="K10" s="528">
        <v>54706</v>
      </c>
    </row>
    <row r="11" spans="1:20" s="364" customFormat="1" ht="15" customHeight="1">
      <c r="A11" s="694"/>
      <c r="B11" s="460" t="s">
        <v>1219</v>
      </c>
      <c r="C11" s="528">
        <v>976</v>
      </c>
      <c r="D11" s="528">
        <v>0</v>
      </c>
      <c r="E11" s="528">
        <v>70</v>
      </c>
      <c r="F11" s="528">
        <v>58</v>
      </c>
      <c r="G11" s="528">
        <v>0</v>
      </c>
      <c r="H11" s="528">
        <v>0</v>
      </c>
      <c r="I11" s="528">
        <v>91</v>
      </c>
      <c r="J11" s="528">
        <v>17</v>
      </c>
      <c r="K11" s="528">
        <v>1212</v>
      </c>
    </row>
    <row r="12" spans="1:20" s="364" customFormat="1" ht="15" customHeight="1">
      <c r="A12" s="694"/>
      <c r="B12" s="460" t="s">
        <v>167</v>
      </c>
      <c r="C12" s="528">
        <v>22700</v>
      </c>
      <c r="D12" s="528">
        <v>6744</v>
      </c>
      <c r="E12" s="528">
        <v>9321</v>
      </c>
      <c r="F12" s="528">
        <v>7211</v>
      </c>
      <c r="G12" s="528">
        <v>3799</v>
      </c>
      <c r="H12" s="528">
        <v>1862</v>
      </c>
      <c r="I12" s="528">
        <v>3001</v>
      </c>
      <c r="J12" s="528">
        <v>1280</v>
      </c>
      <c r="K12" s="528">
        <v>55918</v>
      </c>
    </row>
    <row r="13" spans="1:20" s="364" customFormat="1" ht="15" customHeight="1">
      <c r="A13" s="694" t="s">
        <v>455</v>
      </c>
      <c r="B13" s="460" t="s">
        <v>1218</v>
      </c>
      <c r="C13" s="528">
        <v>15270</v>
      </c>
      <c r="D13" s="528">
        <v>5854</v>
      </c>
      <c r="E13" s="528">
        <v>6280</v>
      </c>
      <c r="F13" s="528">
        <v>4523</v>
      </c>
      <c r="G13" s="528">
        <v>2328</v>
      </c>
      <c r="H13" s="528">
        <v>1112</v>
      </c>
      <c r="I13" s="528">
        <v>2093</v>
      </c>
      <c r="J13" s="528">
        <v>932</v>
      </c>
      <c r="K13" s="528">
        <v>38392</v>
      </c>
    </row>
    <row r="14" spans="1:20" s="364" customFormat="1" ht="15" customHeight="1">
      <c r="A14" s="694"/>
      <c r="B14" s="460" t="s">
        <v>1219</v>
      </c>
      <c r="C14" s="528">
        <v>1096</v>
      </c>
      <c r="D14" s="528">
        <v>0</v>
      </c>
      <c r="E14" s="528">
        <v>82</v>
      </c>
      <c r="F14" s="528">
        <v>65</v>
      </c>
      <c r="G14" s="528">
        <v>0</v>
      </c>
      <c r="H14" s="528">
        <v>0</v>
      </c>
      <c r="I14" s="528">
        <v>153</v>
      </c>
      <c r="J14" s="528">
        <v>13</v>
      </c>
      <c r="K14" s="528">
        <v>1409</v>
      </c>
    </row>
    <row r="15" spans="1:20" s="364" customFormat="1" ht="15" customHeight="1">
      <c r="A15" s="694"/>
      <c r="B15" s="460" t="s">
        <v>167</v>
      </c>
      <c r="C15" s="528">
        <v>16366</v>
      </c>
      <c r="D15" s="528">
        <v>5854</v>
      </c>
      <c r="E15" s="528">
        <v>6362</v>
      </c>
      <c r="F15" s="528">
        <v>4588</v>
      </c>
      <c r="G15" s="528">
        <v>2328</v>
      </c>
      <c r="H15" s="528">
        <v>1112</v>
      </c>
      <c r="I15" s="528">
        <v>2246</v>
      </c>
      <c r="J15" s="528">
        <v>945</v>
      </c>
      <c r="K15" s="528">
        <v>39801</v>
      </c>
    </row>
    <row r="16" spans="1:20" s="364" customFormat="1" ht="15" customHeight="1">
      <c r="A16" s="694" t="s">
        <v>454</v>
      </c>
      <c r="B16" s="460" t="s">
        <v>1218</v>
      </c>
      <c r="C16" s="528">
        <v>6567</v>
      </c>
      <c r="D16" s="528">
        <v>3041</v>
      </c>
      <c r="E16" s="528">
        <v>2708</v>
      </c>
      <c r="F16" s="528">
        <v>1705</v>
      </c>
      <c r="G16" s="528">
        <v>781</v>
      </c>
      <c r="H16" s="528">
        <v>502</v>
      </c>
      <c r="I16" s="528">
        <v>896</v>
      </c>
      <c r="J16" s="528">
        <v>408</v>
      </c>
      <c r="K16" s="528">
        <v>16608</v>
      </c>
    </row>
    <row r="17" spans="1:20" s="364" customFormat="1" ht="15" customHeight="1">
      <c r="A17" s="694"/>
      <c r="B17" s="460" t="s">
        <v>1219</v>
      </c>
      <c r="C17" s="528">
        <v>1276</v>
      </c>
      <c r="D17" s="528">
        <v>0</v>
      </c>
      <c r="E17" s="528">
        <v>87</v>
      </c>
      <c r="F17" s="528">
        <v>74</v>
      </c>
      <c r="G17" s="528">
        <v>0</v>
      </c>
      <c r="H17" s="528">
        <v>0</v>
      </c>
      <c r="I17" s="528">
        <v>139</v>
      </c>
      <c r="J17" s="528">
        <v>6</v>
      </c>
      <c r="K17" s="528">
        <v>1582</v>
      </c>
      <c r="L17" s="354"/>
      <c r="M17" s="354"/>
      <c r="N17" s="354"/>
      <c r="O17" s="354"/>
      <c r="P17" s="354"/>
      <c r="Q17" s="354"/>
      <c r="R17" s="354"/>
      <c r="S17" s="354"/>
      <c r="T17" s="354"/>
    </row>
    <row r="18" spans="1:20" s="364" customFormat="1" ht="15" customHeight="1">
      <c r="A18" s="694"/>
      <c r="B18" s="460" t="s">
        <v>167</v>
      </c>
      <c r="C18" s="528">
        <v>7843</v>
      </c>
      <c r="D18" s="528">
        <v>3041</v>
      </c>
      <c r="E18" s="528">
        <v>2795</v>
      </c>
      <c r="F18" s="528">
        <v>1779</v>
      </c>
      <c r="G18" s="528">
        <v>781</v>
      </c>
      <c r="H18" s="528">
        <v>502</v>
      </c>
      <c r="I18" s="528">
        <v>1035</v>
      </c>
      <c r="J18" s="528">
        <v>414</v>
      </c>
      <c r="K18" s="528">
        <v>18190</v>
      </c>
    </row>
    <row r="19" spans="1:20" s="364" customFormat="1" ht="15" customHeight="1">
      <c r="A19" s="694" t="s">
        <v>614</v>
      </c>
      <c r="B19" s="460" t="s">
        <v>1218</v>
      </c>
      <c r="C19" s="528">
        <v>2499</v>
      </c>
      <c r="D19" s="528">
        <v>1320</v>
      </c>
      <c r="E19" s="528">
        <v>1658</v>
      </c>
      <c r="F19" s="528">
        <v>470</v>
      </c>
      <c r="G19" s="528">
        <v>173</v>
      </c>
      <c r="H19" s="528">
        <v>101</v>
      </c>
      <c r="I19" s="528">
        <v>285</v>
      </c>
      <c r="J19" s="528">
        <v>184</v>
      </c>
      <c r="K19" s="528">
        <v>6690</v>
      </c>
    </row>
    <row r="20" spans="1:20" s="364" customFormat="1" ht="15" customHeight="1">
      <c r="A20" s="694"/>
      <c r="B20" s="460" t="s">
        <v>1219</v>
      </c>
      <c r="C20" s="528">
        <v>1000</v>
      </c>
      <c r="D20" s="528">
        <v>0</v>
      </c>
      <c r="E20" s="528">
        <v>69</v>
      </c>
      <c r="F20" s="528">
        <v>47</v>
      </c>
      <c r="G20" s="528">
        <v>0</v>
      </c>
      <c r="H20" s="528">
        <v>0</v>
      </c>
      <c r="I20" s="528">
        <v>118</v>
      </c>
      <c r="J20" s="528">
        <v>5</v>
      </c>
      <c r="K20" s="528">
        <v>1239</v>
      </c>
    </row>
    <row r="21" spans="1:20" s="364" customFormat="1" ht="15" customHeight="1">
      <c r="A21" s="694"/>
      <c r="B21" s="460" t="s">
        <v>167</v>
      </c>
      <c r="C21" s="528">
        <v>3499</v>
      </c>
      <c r="D21" s="528">
        <v>1320</v>
      </c>
      <c r="E21" s="528">
        <v>1727</v>
      </c>
      <c r="F21" s="528">
        <v>517</v>
      </c>
      <c r="G21" s="528">
        <v>173</v>
      </c>
      <c r="H21" s="528">
        <v>101</v>
      </c>
      <c r="I21" s="528">
        <v>403</v>
      </c>
      <c r="J21" s="528">
        <v>189</v>
      </c>
      <c r="K21" s="528">
        <v>7929</v>
      </c>
    </row>
    <row r="22" spans="1:20" s="364" customFormat="1" ht="15" customHeight="1">
      <c r="A22" s="694" t="s">
        <v>649</v>
      </c>
      <c r="B22" s="460" t="s">
        <v>1218</v>
      </c>
      <c r="C22" s="528">
        <v>154</v>
      </c>
      <c r="D22" s="528">
        <v>33</v>
      </c>
      <c r="E22" s="528">
        <v>10</v>
      </c>
      <c r="F22" s="528">
        <v>19</v>
      </c>
      <c r="G22" s="528">
        <v>3</v>
      </c>
      <c r="H22" s="528">
        <v>2</v>
      </c>
      <c r="I22" s="528">
        <v>17</v>
      </c>
      <c r="J22" s="528">
        <v>0</v>
      </c>
      <c r="K22" s="528">
        <v>238</v>
      </c>
    </row>
    <row r="23" spans="1:20" ht="15" customHeight="1">
      <c r="A23" s="694"/>
      <c r="B23" s="460" t="s">
        <v>1219</v>
      </c>
      <c r="C23" s="528">
        <v>16</v>
      </c>
      <c r="D23" s="528">
        <v>0</v>
      </c>
      <c r="E23" s="528">
        <v>0</v>
      </c>
      <c r="F23" s="528">
        <v>62</v>
      </c>
      <c r="G23" s="528">
        <v>0</v>
      </c>
      <c r="H23" s="528">
        <v>0</v>
      </c>
      <c r="I23" s="528">
        <v>94</v>
      </c>
      <c r="J23" s="528">
        <v>1</v>
      </c>
      <c r="K23" s="528">
        <v>173</v>
      </c>
    </row>
    <row r="24" spans="1:20" ht="15" customHeight="1">
      <c r="A24" s="694"/>
      <c r="B24" s="460" t="s">
        <v>167</v>
      </c>
      <c r="C24" s="528">
        <v>170</v>
      </c>
      <c r="D24" s="528">
        <v>33</v>
      </c>
      <c r="E24" s="528">
        <v>10</v>
      </c>
      <c r="F24" s="528">
        <v>81</v>
      </c>
      <c r="G24" s="528">
        <v>3</v>
      </c>
      <c r="H24" s="528">
        <v>2</v>
      </c>
      <c r="I24" s="528">
        <v>111</v>
      </c>
      <c r="J24" s="528">
        <v>1</v>
      </c>
      <c r="K24" s="528">
        <v>411</v>
      </c>
    </row>
    <row r="25" spans="1:20" ht="15" customHeight="1">
      <c r="A25" s="694" t="s">
        <v>167</v>
      </c>
      <c r="B25" s="460" t="s">
        <v>1218</v>
      </c>
      <c r="C25" s="528">
        <v>74753</v>
      </c>
      <c r="D25" s="528">
        <v>23844</v>
      </c>
      <c r="E25" s="528">
        <v>30723</v>
      </c>
      <c r="F25" s="528">
        <v>27490</v>
      </c>
      <c r="G25" s="528">
        <v>11188</v>
      </c>
      <c r="H25" s="528">
        <v>4432</v>
      </c>
      <c r="I25" s="528">
        <v>16194</v>
      </c>
      <c r="J25" s="528">
        <v>4407</v>
      </c>
      <c r="K25" s="528">
        <v>193031</v>
      </c>
    </row>
    <row r="26" spans="1:20" ht="15" customHeight="1">
      <c r="A26" s="694"/>
      <c r="B26" s="460" t="s">
        <v>1219</v>
      </c>
      <c r="C26" s="528">
        <v>5637</v>
      </c>
      <c r="D26" s="528">
        <v>0</v>
      </c>
      <c r="E26" s="528">
        <v>509</v>
      </c>
      <c r="F26" s="528">
        <v>739</v>
      </c>
      <c r="G26" s="528">
        <v>0</v>
      </c>
      <c r="H26" s="528">
        <v>0</v>
      </c>
      <c r="I26" s="528">
        <v>747</v>
      </c>
      <c r="J26" s="528">
        <v>88</v>
      </c>
      <c r="K26" s="528">
        <v>7720</v>
      </c>
    </row>
    <row r="27" spans="1:20" ht="15" customHeight="1">
      <c r="A27" s="695"/>
      <c r="B27" s="461" t="s">
        <v>167</v>
      </c>
      <c r="C27" s="529">
        <v>80390</v>
      </c>
      <c r="D27" s="529">
        <v>23844</v>
      </c>
      <c r="E27" s="529">
        <v>31232</v>
      </c>
      <c r="F27" s="529">
        <v>28229</v>
      </c>
      <c r="G27" s="529">
        <v>11188</v>
      </c>
      <c r="H27" s="529">
        <v>4432</v>
      </c>
      <c r="I27" s="529">
        <v>16941</v>
      </c>
      <c r="J27" s="529">
        <v>4495</v>
      </c>
      <c r="K27" s="529">
        <v>200751</v>
      </c>
    </row>
    <row r="28" spans="1:20">
      <c r="A28" s="356"/>
      <c r="B28" s="357"/>
      <c r="C28" s="357"/>
      <c r="D28" s="357"/>
      <c r="E28" s="357"/>
      <c r="F28" s="357"/>
      <c r="G28" s="357"/>
      <c r="H28" s="357"/>
      <c r="I28" s="357"/>
      <c r="J28" s="357"/>
      <c r="K28" s="357"/>
      <c r="L28" s="357"/>
      <c r="M28" s="357"/>
    </row>
    <row r="29" spans="1:20">
      <c r="A29" s="226" t="s">
        <v>1840</v>
      </c>
    </row>
  </sheetData>
  <mergeCells count="9">
    <mergeCell ref="A1:K1"/>
    <mergeCell ref="A22:A24"/>
    <mergeCell ref="A25:A27"/>
    <mergeCell ref="A4:A6"/>
    <mergeCell ref="A7:A9"/>
    <mergeCell ref="A10:A12"/>
    <mergeCell ref="A13:A15"/>
    <mergeCell ref="A16:A18"/>
    <mergeCell ref="A19:A2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J1"/>
    </sheetView>
  </sheetViews>
  <sheetFormatPr defaultRowHeight="15"/>
  <cols>
    <col min="1" max="16384" width="9.140625" style="347"/>
  </cols>
  <sheetData>
    <row r="1" spans="1:12" ht="15.75">
      <c r="A1" s="693" t="s">
        <v>1937</v>
      </c>
      <c r="B1" s="693"/>
      <c r="C1" s="693"/>
      <c r="D1" s="693"/>
      <c r="E1" s="693"/>
      <c r="F1" s="693"/>
      <c r="G1" s="693"/>
      <c r="H1" s="693"/>
      <c r="I1" s="693"/>
      <c r="J1" s="693"/>
      <c r="K1" s="535"/>
      <c r="L1" s="535"/>
    </row>
    <row r="2" spans="1:12" ht="0.75" customHeight="1">
      <c r="A2" s="353"/>
      <c r="B2" s="332"/>
      <c r="C2" s="332"/>
      <c r="D2" s="332"/>
      <c r="E2" s="332"/>
      <c r="F2" s="332"/>
      <c r="G2" s="332"/>
      <c r="H2" s="332"/>
      <c r="I2" s="332"/>
      <c r="J2" s="332"/>
      <c r="K2" s="332"/>
      <c r="L2" s="332"/>
    </row>
    <row r="3" spans="1:12">
      <c r="A3" s="539"/>
      <c r="B3" s="539"/>
      <c r="C3" s="442" t="s">
        <v>648</v>
      </c>
      <c r="D3" s="442" t="s">
        <v>474</v>
      </c>
      <c r="E3" s="442" t="s">
        <v>456</v>
      </c>
      <c r="F3" s="442" t="s">
        <v>455</v>
      </c>
      <c r="G3" s="442" t="s">
        <v>454</v>
      </c>
      <c r="H3" s="442" t="s">
        <v>614</v>
      </c>
      <c r="I3" s="442" t="s">
        <v>649</v>
      </c>
      <c r="J3" s="442" t="s">
        <v>167</v>
      </c>
    </row>
    <row r="4" spans="1:12">
      <c r="A4" s="691" t="s">
        <v>1218</v>
      </c>
      <c r="B4" s="381" t="s">
        <v>532</v>
      </c>
      <c r="C4" s="532">
        <v>14624</v>
      </c>
      <c r="D4" s="532">
        <v>35813</v>
      </c>
      <c r="E4" s="532">
        <v>35708</v>
      </c>
      <c r="F4" s="532">
        <v>25260</v>
      </c>
      <c r="G4" s="532">
        <v>10643</v>
      </c>
      <c r="H4" s="532">
        <v>4368</v>
      </c>
      <c r="I4" s="532">
        <v>175</v>
      </c>
      <c r="J4" s="532">
        <v>126591</v>
      </c>
    </row>
    <row r="5" spans="1:12">
      <c r="A5" s="691"/>
      <c r="B5" s="381" t="s">
        <v>531</v>
      </c>
      <c r="C5" s="532">
        <v>7259</v>
      </c>
      <c r="D5" s="532">
        <v>18619</v>
      </c>
      <c r="E5" s="532">
        <v>18969</v>
      </c>
      <c r="F5" s="532">
        <v>13109</v>
      </c>
      <c r="G5" s="532">
        <v>5953</v>
      </c>
      <c r="H5" s="532">
        <v>2314</v>
      </c>
      <c r="I5" s="532">
        <v>60</v>
      </c>
      <c r="J5" s="532">
        <v>66283</v>
      </c>
    </row>
    <row r="6" spans="1:12">
      <c r="A6" s="691"/>
      <c r="B6" s="381" t="s">
        <v>383</v>
      </c>
      <c r="C6" s="532">
        <v>19</v>
      </c>
      <c r="D6" s="532">
        <v>63</v>
      </c>
      <c r="E6" s="532">
        <v>29</v>
      </c>
      <c r="F6" s="532">
        <v>23</v>
      </c>
      <c r="G6" s="532">
        <v>12</v>
      </c>
      <c r="H6" s="532">
        <v>8</v>
      </c>
      <c r="I6" s="532">
        <v>3</v>
      </c>
      <c r="J6" s="532">
        <v>157</v>
      </c>
    </row>
    <row r="7" spans="1:12">
      <c r="A7" s="691"/>
      <c r="B7" s="381" t="s">
        <v>167</v>
      </c>
      <c r="C7" s="532">
        <v>21902</v>
      </c>
      <c r="D7" s="532">
        <v>54495</v>
      </c>
      <c r="E7" s="532">
        <v>54706</v>
      </c>
      <c r="F7" s="532">
        <v>38392</v>
      </c>
      <c r="G7" s="532">
        <v>16608</v>
      </c>
      <c r="H7" s="532">
        <v>6690</v>
      </c>
      <c r="I7" s="532">
        <v>238</v>
      </c>
      <c r="J7" s="532">
        <v>193031</v>
      </c>
    </row>
    <row r="8" spans="1:12">
      <c r="A8" s="691" t="s">
        <v>1219</v>
      </c>
      <c r="B8" s="381" t="s">
        <v>532</v>
      </c>
      <c r="C8" s="532">
        <v>582</v>
      </c>
      <c r="D8" s="532">
        <v>425</v>
      </c>
      <c r="E8" s="532">
        <v>447</v>
      </c>
      <c r="F8" s="532">
        <v>406</v>
      </c>
      <c r="G8" s="532">
        <v>429</v>
      </c>
      <c r="H8" s="532">
        <v>397</v>
      </c>
      <c r="I8" s="532">
        <v>35</v>
      </c>
      <c r="J8" s="532">
        <v>2721</v>
      </c>
    </row>
    <row r="9" spans="1:12">
      <c r="A9" s="691"/>
      <c r="B9" s="381" t="s">
        <v>531</v>
      </c>
      <c r="C9" s="532">
        <v>522</v>
      </c>
      <c r="D9" s="532">
        <v>568</v>
      </c>
      <c r="E9" s="532">
        <v>763</v>
      </c>
      <c r="F9" s="532">
        <v>1002</v>
      </c>
      <c r="G9" s="532">
        <v>1153</v>
      </c>
      <c r="H9" s="532">
        <v>842</v>
      </c>
      <c r="I9" s="532">
        <v>138</v>
      </c>
      <c r="J9" s="532">
        <v>4988</v>
      </c>
    </row>
    <row r="10" spans="1:12">
      <c r="A10" s="691"/>
      <c r="B10" s="381" t="s">
        <v>383</v>
      </c>
      <c r="C10" s="532">
        <v>6</v>
      </c>
      <c r="D10" s="532">
        <v>2</v>
      </c>
      <c r="E10" s="532">
        <v>2</v>
      </c>
      <c r="F10" s="532">
        <v>1</v>
      </c>
      <c r="G10" s="532">
        <v>0</v>
      </c>
      <c r="H10" s="532">
        <v>0</v>
      </c>
      <c r="I10" s="532">
        <v>0</v>
      </c>
      <c r="J10" s="532">
        <v>11</v>
      </c>
    </row>
    <row r="11" spans="1:12">
      <c r="A11" s="691"/>
      <c r="B11" s="381" t="s">
        <v>167</v>
      </c>
      <c r="C11" s="532">
        <v>1110</v>
      </c>
      <c r="D11" s="532">
        <v>995</v>
      </c>
      <c r="E11" s="532">
        <v>1212</v>
      </c>
      <c r="F11" s="532">
        <v>1409</v>
      </c>
      <c r="G11" s="532">
        <v>1582</v>
      </c>
      <c r="H11" s="532">
        <v>1239</v>
      </c>
      <c r="I11" s="532">
        <v>173</v>
      </c>
      <c r="J11" s="532">
        <v>7720</v>
      </c>
    </row>
    <row r="12" spans="1:12">
      <c r="A12" s="691" t="s">
        <v>167</v>
      </c>
      <c r="B12" s="381" t="s">
        <v>532</v>
      </c>
      <c r="C12" s="532">
        <v>15206</v>
      </c>
      <c r="D12" s="532">
        <v>36238</v>
      </c>
      <c r="E12" s="532">
        <v>36155</v>
      </c>
      <c r="F12" s="532">
        <v>25666</v>
      </c>
      <c r="G12" s="532">
        <v>11072</v>
      </c>
      <c r="H12" s="532">
        <v>4765</v>
      </c>
      <c r="I12" s="532">
        <v>210</v>
      </c>
      <c r="J12" s="532">
        <v>129312</v>
      </c>
    </row>
    <row r="13" spans="1:12">
      <c r="A13" s="691"/>
      <c r="B13" s="381" t="s">
        <v>531</v>
      </c>
      <c r="C13" s="532">
        <v>7781</v>
      </c>
      <c r="D13" s="532">
        <v>19187</v>
      </c>
      <c r="E13" s="532">
        <v>19732</v>
      </c>
      <c r="F13" s="532">
        <v>14111</v>
      </c>
      <c r="G13" s="532">
        <v>7106</v>
      </c>
      <c r="H13" s="532">
        <v>3156</v>
      </c>
      <c r="I13" s="532">
        <v>198</v>
      </c>
      <c r="J13" s="532">
        <v>71271</v>
      </c>
    </row>
    <row r="14" spans="1:12">
      <c r="A14" s="691"/>
      <c r="B14" s="381" t="s">
        <v>383</v>
      </c>
      <c r="C14" s="532">
        <v>25</v>
      </c>
      <c r="D14" s="532">
        <v>65</v>
      </c>
      <c r="E14" s="532">
        <v>31</v>
      </c>
      <c r="F14" s="532">
        <v>24</v>
      </c>
      <c r="G14" s="532">
        <v>12</v>
      </c>
      <c r="H14" s="532">
        <v>8</v>
      </c>
      <c r="I14" s="532">
        <v>3</v>
      </c>
      <c r="J14" s="532">
        <v>168</v>
      </c>
    </row>
    <row r="15" spans="1:12">
      <c r="A15" s="692"/>
      <c r="B15" s="438" t="s">
        <v>167</v>
      </c>
      <c r="C15" s="533">
        <v>23012</v>
      </c>
      <c r="D15" s="533">
        <v>55490</v>
      </c>
      <c r="E15" s="533">
        <v>55918</v>
      </c>
      <c r="F15" s="533">
        <v>39801</v>
      </c>
      <c r="G15" s="533">
        <v>18190</v>
      </c>
      <c r="H15" s="533">
        <v>7929</v>
      </c>
      <c r="I15" s="533">
        <v>411</v>
      </c>
      <c r="J15" s="533">
        <v>200751</v>
      </c>
    </row>
    <row r="17" spans="1:10">
      <c r="A17" s="226" t="s">
        <v>1840</v>
      </c>
      <c r="H17" s="355"/>
      <c r="I17" s="355"/>
      <c r="J17" s="355"/>
    </row>
  </sheetData>
  <mergeCells count="4">
    <mergeCell ref="A4:A7"/>
    <mergeCell ref="A8:A11"/>
    <mergeCell ref="A12:A15"/>
    <mergeCell ref="A1:J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sqref="A1:J1"/>
    </sheetView>
  </sheetViews>
  <sheetFormatPr defaultRowHeight="15"/>
  <cols>
    <col min="1" max="1" width="35.5703125" style="1" bestFit="1" customWidth="1"/>
    <col min="2" max="16384" width="9.140625" style="1"/>
  </cols>
  <sheetData>
    <row r="1" spans="1:10" ht="15.75">
      <c r="A1" s="661" t="s">
        <v>1936</v>
      </c>
      <c r="B1" s="661"/>
      <c r="C1" s="661"/>
      <c r="D1" s="661"/>
      <c r="E1" s="661"/>
      <c r="F1" s="661"/>
      <c r="G1" s="661"/>
      <c r="H1" s="661"/>
      <c r="I1" s="661"/>
      <c r="J1" s="661"/>
    </row>
    <row r="2" spans="1:10" hidden="1">
      <c r="A2" s="156"/>
      <c r="B2" s="156"/>
      <c r="C2" s="156"/>
      <c r="D2" s="156"/>
      <c r="E2" s="156"/>
      <c r="F2" s="156"/>
      <c r="G2" s="156"/>
      <c r="H2" s="156"/>
      <c r="I2" s="156"/>
      <c r="J2" s="156"/>
    </row>
    <row r="3" spans="1:10">
      <c r="A3" s="160" t="s">
        <v>111</v>
      </c>
      <c r="B3" s="669" t="s">
        <v>441</v>
      </c>
      <c r="C3" s="669"/>
      <c r="D3" s="669"/>
      <c r="E3" s="669" t="s">
        <v>440</v>
      </c>
      <c r="F3" s="669"/>
      <c r="G3" s="669"/>
      <c r="H3" s="669" t="s">
        <v>109</v>
      </c>
      <c r="I3" s="669"/>
      <c r="J3" s="669"/>
    </row>
    <row r="4" spans="1:10">
      <c r="A4" s="161" t="s">
        <v>108</v>
      </c>
      <c r="B4" s="160">
        <v>2010</v>
      </c>
      <c r="C4" s="160">
        <v>2013</v>
      </c>
      <c r="D4" s="160">
        <v>2016</v>
      </c>
      <c r="E4" s="160">
        <v>2010</v>
      </c>
      <c r="F4" s="160">
        <v>2013</v>
      </c>
      <c r="G4" s="160">
        <v>2016</v>
      </c>
      <c r="H4" s="160">
        <v>2010</v>
      </c>
      <c r="I4" s="160">
        <v>2013</v>
      </c>
      <c r="J4" s="160">
        <v>2016</v>
      </c>
    </row>
    <row r="5" spans="1:10">
      <c r="A5" s="158" t="s">
        <v>27</v>
      </c>
      <c r="B5" s="157">
        <v>90.6</v>
      </c>
      <c r="C5" s="157">
        <v>87.9</v>
      </c>
      <c r="D5" s="157">
        <v>87.9</v>
      </c>
      <c r="E5" s="157">
        <v>9.4</v>
      </c>
      <c r="F5" s="157">
        <v>12.1</v>
      </c>
      <c r="G5" s="157">
        <v>12.1</v>
      </c>
      <c r="H5" s="159">
        <v>100</v>
      </c>
      <c r="I5" s="159">
        <v>100</v>
      </c>
      <c r="J5" s="159">
        <v>100</v>
      </c>
    </row>
    <row r="6" spans="1:10">
      <c r="A6" s="663" t="s">
        <v>105</v>
      </c>
      <c r="B6" s="663"/>
      <c r="C6" s="663"/>
      <c r="D6" s="663"/>
      <c r="E6" s="663"/>
      <c r="F6" s="663"/>
      <c r="G6" s="663"/>
      <c r="H6" s="663"/>
      <c r="I6" s="663"/>
      <c r="J6" s="663"/>
    </row>
    <row r="7" spans="1:10">
      <c r="A7" s="158" t="s">
        <v>104</v>
      </c>
      <c r="B7" s="157">
        <v>15.5</v>
      </c>
      <c r="C7" s="157">
        <v>12.9</v>
      </c>
      <c r="D7" s="157">
        <v>12.8</v>
      </c>
      <c r="E7" s="157">
        <v>8.6</v>
      </c>
      <c r="F7" s="157">
        <v>11.3</v>
      </c>
      <c r="G7" s="157" t="s">
        <v>439</v>
      </c>
      <c r="H7" s="157">
        <v>15.1</v>
      </c>
      <c r="I7" s="157">
        <v>12.8</v>
      </c>
      <c r="J7" s="157">
        <v>12.2</v>
      </c>
    </row>
    <row r="8" spans="1:10">
      <c r="A8" s="158" t="s">
        <v>103</v>
      </c>
      <c r="B8" s="157">
        <v>1.5</v>
      </c>
      <c r="C8" s="157">
        <v>1.4</v>
      </c>
      <c r="D8" s="157">
        <v>1.4</v>
      </c>
      <c r="E8" s="157" t="s">
        <v>56</v>
      </c>
      <c r="F8" s="157">
        <v>1.1000000000000001</v>
      </c>
      <c r="G8" s="157" t="s">
        <v>438</v>
      </c>
      <c r="H8" s="157">
        <v>1.5</v>
      </c>
      <c r="I8" s="157">
        <v>1.4</v>
      </c>
      <c r="J8" s="157">
        <v>1.3</v>
      </c>
    </row>
    <row r="9" spans="1:10">
      <c r="A9" s="158" t="s">
        <v>100</v>
      </c>
      <c r="B9" s="157">
        <v>1.4</v>
      </c>
      <c r="C9" s="157">
        <v>1.7</v>
      </c>
      <c r="D9" s="157">
        <v>1.4</v>
      </c>
      <c r="E9" s="157" t="s">
        <v>424</v>
      </c>
      <c r="F9" s="157">
        <v>1.2</v>
      </c>
      <c r="G9" s="157">
        <v>0.9</v>
      </c>
      <c r="H9" s="157">
        <v>1.4</v>
      </c>
      <c r="I9" s="157">
        <v>1.6</v>
      </c>
      <c r="J9" s="157">
        <v>1.4</v>
      </c>
    </row>
    <row r="10" spans="1:10">
      <c r="A10" s="158" t="s">
        <v>96</v>
      </c>
      <c r="B10" s="157">
        <v>26.1</v>
      </c>
      <c r="C10" s="157">
        <v>26.4</v>
      </c>
      <c r="D10" s="157" t="s">
        <v>437</v>
      </c>
      <c r="E10" s="157">
        <v>8</v>
      </c>
      <c r="F10" s="157">
        <v>9.5</v>
      </c>
      <c r="G10" s="157">
        <v>9.6999999999999993</v>
      </c>
      <c r="H10" s="157">
        <v>24.1</v>
      </c>
      <c r="I10" s="157">
        <v>24</v>
      </c>
      <c r="J10" s="157" t="s">
        <v>94</v>
      </c>
    </row>
    <row r="11" spans="1:10">
      <c r="A11" s="158" t="s">
        <v>93</v>
      </c>
      <c r="B11" s="157">
        <v>55.5</v>
      </c>
      <c r="C11" s="157">
        <v>57.6</v>
      </c>
      <c r="D11" s="157" t="s">
        <v>436</v>
      </c>
      <c r="E11" s="157">
        <v>80.400000000000006</v>
      </c>
      <c r="F11" s="157">
        <v>76.900000000000006</v>
      </c>
      <c r="G11" s="157" t="s">
        <v>435</v>
      </c>
      <c r="H11" s="157">
        <v>57.8</v>
      </c>
      <c r="I11" s="157">
        <v>60.1</v>
      </c>
      <c r="J11" s="157" t="s">
        <v>91</v>
      </c>
    </row>
    <row r="12" spans="1:10">
      <c r="A12" s="158" t="s">
        <v>90</v>
      </c>
      <c r="B12" s="157">
        <v>112.5</v>
      </c>
      <c r="C12" s="157">
        <v>96.1</v>
      </c>
      <c r="D12" s="157">
        <v>95.4</v>
      </c>
      <c r="E12" s="157">
        <v>74.5</v>
      </c>
      <c r="F12" s="157">
        <v>86.8</v>
      </c>
      <c r="G12" s="157" t="s">
        <v>434</v>
      </c>
      <c r="H12" s="157">
        <v>111.1</v>
      </c>
      <c r="I12" s="157">
        <v>95.9</v>
      </c>
      <c r="J12" s="157">
        <v>93.7</v>
      </c>
    </row>
    <row r="13" spans="1:10">
      <c r="A13" s="663" t="s">
        <v>89</v>
      </c>
      <c r="B13" s="663"/>
      <c r="C13" s="663"/>
      <c r="D13" s="663"/>
      <c r="E13" s="663"/>
      <c r="F13" s="663"/>
      <c r="G13" s="663"/>
      <c r="H13" s="663"/>
      <c r="I13" s="663"/>
      <c r="J13" s="663"/>
    </row>
    <row r="14" spans="1:10">
      <c r="A14" s="158" t="s">
        <v>88</v>
      </c>
      <c r="B14" s="157">
        <v>16.399999999999999</v>
      </c>
      <c r="C14" s="157">
        <v>17.5</v>
      </c>
      <c r="D14" s="157" t="s">
        <v>433</v>
      </c>
      <c r="E14" s="157">
        <v>50.5</v>
      </c>
      <c r="F14" s="157">
        <v>49.1</v>
      </c>
      <c r="G14" s="157">
        <v>49.4</v>
      </c>
      <c r="H14" s="157">
        <v>19.899999999999999</v>
      </c>
      <c r="I14" s="157">
        <v>22</v>
      </c>
      <c r="J14" s="157">
        <v>22.9</v>
      </c>
    </row>
    <row r="15" spans="1:10">
      <c r="A15" s="158" t="s">
        <v>87</v>
      </c>
      <c r="B15" s="157">
        <v>61.7</v>
      </c>
      <c r="C15" s="157">
        <v>62.7</v>
      </c>
      <c r="D15" s="157">
        <v>62.4</v>
      </c>
      <c r="E15" s="157">
        <v>44</v>
      </c>
      <c r="F15" s="157">
        <v>43.6</v>
      </c>
      <c r="G15" s="157">
        <v>45.2</v>
      </c>
      <c r="H15" s="157">
        <v>59.6</v>
      </c>
      <c r="I15" s="157">
        <v>59.9</v>
      </c>
      <c r="J15" s="157">
        <v>60</v>
      </c>
    </row>
    <row r="16" spans="1:10">
      <c r="A16" s="158" t="s">
        <v>86</v>
      </c>
      <c r="B16" s="157">
        <v>22</v>
      </c>
      <c r="C16" s="157">
        <v>19.8</v>
      </c>
      <c r="D16" s="157" t="s">
        <v>432</v>
      </c>
      <c r="E16" s="157">
        <v>5.5</v>
      </c>
      <c r="F16" s="157">
        <v>7.3</v>
      </c>
      <c r="G16" s="157" t="s">
        <v>421</v>
      </c>
      <c r="H16" s="157">
        <v>20.5</v>
      </c>
      <c r="I16" s="157">
        <v>18.2</v>
      </c>
      <c r="J16" s="157" t="s">
        <v>84</v>
      </c>
    </row>
    <row r="17" spans="1:10">
      <c r="A17" s="158" t="s">
        <v>83</v>
      </c>
      <c r="B17" s="157">
        <v>40.4</v>
      </c>
      <c r="C17" s="157">
        <v>42</v>
      </c>
      <c r="D17" s="157">
        <v>40.9</v>
      </c>
      <c r="E17" s="157">
        <v>34</v>
      </c>
      <c r="F17" s="157">
        <v>30.2</v>
      </c>
      <c r="G17" s="157">
        <v>33.1</v>
      </c>
      <c r="H17" s="157">
        <v>39.6</v>
      </c>
      <c r="I17" s="157">
        <v>40.200000000000003</v>
      </c>
      <c r="J17" s="157">
        <v>39.700000000000003</v>
      </c>
    </row>
    <row r="18" spans="1:10">
      <c r="A18" s="158" t="s">
        <v>82</v>
      </c>
      <c r="B18" s="157">
        <v>12.4</v>
      </c>
      <c r="C18" s="157">
        <v>12.1</v>
      </c>
      <c r="D18" s="157">
        <v>12.6</v>
      </c>
      <c r="E18" s="157">
        <v>5.4</v>
      </c>
      <c r="F18" s="157">
        <v>7.3</v>
      </c>
      <c r="G18" s="157">
        <v>7.2</v>
      </c>
      <c r="H18" s="157">
        <v>11.6</v>
      </c>
      <c r="I18" s="157">
        <v>11.4</v>
      </c>
      <c r="J18" s="157">
        <v>11.8</v>
      </c>
    </row>
    <row r="19" spans="1:10">
      <c r="A19" s="158" t="s">
        <v>81</v>
      </c>
      <c r="B19" s="157">
        <v>30.8</v>
      </c>
      <c r="C19" s="157">
        <v>28.4</v>
      </c>
      <c r="D19" s="157">
        <v>27.6</v>
      </c>
      <c r="E19" s="157">
        <v>10.199999999999999</v>
      </c>
      <c r="F19" s="157">
        <v>13.3</v>
      </c>
      <c r="G19" s="157" t="s">
        <v>431</v>
      </c>
      <c r="H19" s="157">
        <v>29</v>
      </c>
      <c r="I19" s="157">
        <v>26.4</v>
      </c>
      <c r="J19" s="157">
        <v>25.5</v>
      </c>
    </row>
    <row r="20" spans="1:10">
      <c r="A20" s="158" t="s">
        <v>80</v>
      </c>
      <c r="B20" s="157">
        <v>18.5</v>
      </c>
      <c r="C20" s="157">
        <v>17</v>
      </c>
      <c r="D20" s="157">
        <v>16.600000000000001</v>
      </c>
      <c r="E20" s="157">
        <v>5.5</v>
      </c>
      <c r="F20" s="157">
        <v>9.5</v>
      </c>
      <c r="G20" s="157" t="s">
        <v>430</v>
      </c>
      <c r="H20" s="157">
        <v>17.3</v>
      </c>
      <c r="I20" s="157">
        <v>16.100000000000001</v>
      </c>
      <c r="J20" s="157">
        <v>15.4</v>
      </c>
    </row>
    <row r="21" spans="1:10">
      <c r="A21" s="158" t="s">
        <v>79</v>
      </c>
      <c r="B21" s="157">
        <v>9.1999999999999993</v>
      </c>
      <c r="C21" s="157">
        <v>7.9</v>
      </c>
      <c r="D21" s="157">
        <v>7.4</v>
      </c>
      <c r="E21" s="157">
        <v>2.2000000000000002</v>
      </c>
      <c r="F21" s="157">
        <v>4.5</v>
      </c>
      <c r="G21" s="157">
        <v>4</v>
      </c>
      <c r="H21" s="157">
        <v>8.6999999999999993</v>
      </c>
      <c r="I21" s="157">
        <v>7.5</v>
      </c>
      <c r="J21" s="157">
        <v>7.1</v>
      </c>
    </row>
    <row r="22" spans="1:10">
      <c r="A22" s="663" t="s">
        <v>78</v>
      </c>
      <c r="B22" s="663"/>
      <c r="C22" s="663"/>
      <c r="D22" s="663"/>
      <c r="E22" s="663"/>
      <c r="F22" s="663"/>
      <c r="G22" s="663"/>
      <c r="H22" s="663"/>
      <c r="I22" s="663"/>
      <c r="J22" s="663"/>
    </row>
    <row r="23" spans="1:10">
      <c r="A23" s="158" t="s">
        <v>50</v>
      </c>
      <c r="B23" s="157">
        <v>58</v>
      </c>
      <c r="C23" s="157">
        <v>55.6</v>
      </c>
      <c r="D23" s="157" t="s">
        <v>429</v>
      </c>
      <c r="E23" s="157">
        <v>85.2</v>
      </c>
      <c r="F23" s="157">
        <v>78.900000000000006</v>
      </c>
      <c r="G23" s="157" t="s">
        <v>428</v>
      </c>
      <c r="H23" s="157">
        <v>60.4</v>
      </c>
      <c r="I23" s="157">
        <v>58.4</v>
      </c>
      <c r="J23" s="157">
        <v>57.5</v>
      </c>
    </row>
    <row r="24" spans="1:10">
      <c r="A24" s="158" t="s">
        <v>49</v>
      </c>
      <c r="B24" s="157">
        <v>26.9</v>
      </c>
      <c r="C24" s="157">
        <v>28.7</v>
      </c>
      <c r="D24" s="157">
        <v>29.5</v>
      </c>
      <c r="E24" s="157">
        <v>7.4</v>
      </c>
      <c r="F24" s="157">
        <v>12.3</v>
      </c>
      <c r="G24" s="157">
        <v>10.1</v>
      </c>
      <c r="H24" s="157">
        <v>24.9</v>
      </c>
      <c r="I24" s="157">
        <v>26.6</v>
      </c>
      <c r="J24" s="157">
        <v>26.9</v>
      </c>
    </row>
    <row r="25" spans="1:10">
      <c r="A25" s="158" t="s">
        <v>48</v>
      </c>
      <c r="B25" s="157">
        <v>15.1</v>
      </c>
      <c r="C25" s="157">
        <v>15.6</v>
      </c>
      <c r="D25" s="157">
        <v>16.399999999999999</v>
      </c>
      <c r="E25" s="157">
        <v>7.4</v>
      </c>
      <c r="F25" s="157">
        <v>8.8000000000000007</v>
      </c>
      <c r="G25" s="157">
        <v>7.6</v>
      </c>
      <c r="H25" s="157">
        <v>14.7</v>
      </c>
      <c r="I25" s="157">
        <v>15</v>
      </c>
      <c r="J25" s="157">
        <v>15.6</v>
      </c>
    </row>
    <row r="26" spans="1:10">
      <c r="A26" s="663" t="s">
        <v>77</v>
      </c>
      <c r="B26" s="663"/>
      <c r="C26" s="663"/>
      <c r="D26" s="663"/>
      <c r="E26" s="663"/>
      <c r="F26" s="663"/>
      <c r="G26" s="663"/>
      <c r="H26" s="663"/>
      <c r="I26" s="663"/>
      <c r="J26" s="663"/>
    </row>
    <row r="27" spans="1:10">
      <c r="A27" s="158" t="s">
        <v>50</v>
      </c>
      <c r="B27" s="157">
        <v>61.9</v>
      </c>
      <c r="C27" s="157">
        <v>62.4</v>
      </c>
      <c r="D27" s="157">
        <v>61.6</v>
      </c>
      <c r="E27" s="157">
        <v>91.1</v>
      </c>
      <c r="F27" s="157">
        <v>85</v>
      </c>
      <c r="G27" s="157" t="s">
        <v>407</v>
      </c>
      <c r="H27" s="157">
        <v>64.7</v>
      </c>
      <c r="I27" s="157">
        <v>65.3</v>
      </c>
      <c r="J27" s="157">
        <v>65.2</v>
      </c>
    </row>
    <row r="28" spans="1:10">
      <c r="A28" s="158" t="s">
        <v>49</v>
      </c>
      <c r="B28" s="157">
        <v>27.3</v>
      </c>
      <c r="C28" s="157">
        <v>26.9</v>
      </c>
      <c r="D28" s="157">
        <v>27.1</v>
      </c>
      <c r="E28" s="157">
        <v>5.3</v>
      </c>
      <c r="F28" s="157">
        <v>9.6</v>
      </c>
      <c r="G28" s="157" t="s">
        <v>406</v>
      </c>
      <c r="H28" s="157">
        <v>25</v>
      </c>
      <c r="I28" s="157">
        <v>24.6</v>
      </c>
      <c r="J28" s="157">
        <v>24.3</v>
      </c>
    </row>
    <row r="29" spans="1:10">
      <c r="A29" s="158" t="s">
        <v>48</v>
      </c>
      <c r="B29" s="157">
        <v>10.8</v>
      </c>
      <c r="C29" s="157">
        <v>10.7</v>
      </c>
      <c r="D29" s="157">
        <v>11.3</v>
      </c>
      <c r="E29" s="157">
        <v>3.6</v>
      </c>
      <c r="F29" s="157">
        <v>5.4</v>
      </c>
      <c r="G29" s="157" t="s">
        <v>427</v>
      </c>
      <c r="H29" s="157">
        <v>10.3</v>
      </c>
      <c r="I29" s="157">
        <v>10.199999999999999</v>
      </c>
      <c r="J29" s="157">
        <v>10.4</v>
      </c>
    </row>
    <row r="30" spans="1:10">
      <c r="A30" s="663" t="s">
        <v>76</v>
      </c>
      <c r="B30" s="663"/>
      <c r="C30" s="663"/>
      <c r="D30" s="663"/>
      <c r="E30" s="663"/>
      <c r="F30" s="663"/>
      <c r="G30" s="663"/>
      <c r="H30" s="663"/>
      <c r="I30" s="663"/>
      <c r="J30" s="663"/>
    </row>
    <row r="31" spans="1:10">
      <c r="A31" s="158" t="s">
        <v>50</v>
      </c>
      <c r="B31" s="157">
        <v>88.9</v>
      </c>
      <c r="C31" s="157">
        <v>88.8</v>
      </c>
      <c r="D31" s="157" t="s">
        <v>426</v>
      </c>
      <c r="E31" s="157">
        <v>97.9</v>
      </c>
      <c r="F31" s="157">
        <v>97.1</v>
      </c>
      <c r="G31" s="157">
        <v>98</v>
      </c>
      <c r="H31" s="157">
        <v>89.7</v>
      </c>
      <c r="I31" s="157">
        <v>89.9</v>
      </c>
      <c r="J31" s="157" t="s">
        <v>75</v>
      </c>
    </row>
    <row r="32" spans="1:10">
      <c r="A32" s="158" t="s">
        <v>49</v>
      </c>
      <c r="B32" s="157">
        <v>8</v>
      </c>
      <c r="C32" s="157">
        <v>8.5</v>
      </c>
      <c r="D32" s="157" t="s">
        <v>425</v>
      </c>
      <c r="E32" s="157" t="s">
        <v>424</v>
      </c>
      <c r="F32" s="157">
        <v>2.2000000000000002</v>
      </c>
      <c r="G32" s="157">
        <v>1.7</v>
      </c>
      <c r="H32" s="157">
        <v>7.3</v>
      </c>
      <c r="I32" s="157">
        <v>7.6</v>
      </c>
      <c r="J32" s="157" t="s">
        <v>72</v>
      </c>
    </row>
    <row r="33" spans="1:10">
      <c r="A33" s="158" t="s">
        <v>48</v>
      </c>
      <c r="B33" s="157">
        <v>3.2</v>
      </c>
      <c r="C33" s="157">
        <v>2.7</v>
      </c>
      <c r="D33" s="157">
        <v>2.4</v>
      </c>
      <c r="E33" s="157" t="s">
        <v>423</v>
      </c>
      <c r="F33" s="157" t="s">
        <v>420</v>
      </c>
      <c r="G33" s="157" t="s">
        <v>412</v>
      </c>
      <c r="H33" s="157">
        <v>3</v>
      </c>
      <c r="I33" s="157">
        <v>2.5</v>
      </c>
      <c r="J33" s="157">
        <v>2.2000000000000002</v>
      </c>
    </row>
    <row r="34" spans="1:10">
      <c r="A34" s="663" t="s">
        <v>68</v>
      </c>
      <c r="B34" s="663"/>
      <c r="C34" s="663"/>
      <c r="D34" s="663"/>
      <c r="E34" s="663"/>
      <c r="F34" s="663"/>
      <c r="G34" s="663"/>
      <c r="H34" s="663"/>
      <c r="I34" s="663"/>
      <c r="J34" s="663"/>
    </row>
    <row r="35" spans="1:10">
      <c r="A35" s="158" t="s">
        <v>50</v>
      </c>
      <c r="B35" s="157">
        <v>92.5</v>
      </c>
      <c r="C35" s="157">
        <v>93.1</v>
      </c>
      <c r="D35" s="157">
        <v>93.1</v>
      </c>
      <c r="E35" s="157">
        <v>98.8</v>
      </c>
      <c r="F35" s="157">
        <v>97.4</v>
      </c>
      <c r="G35" s="157" t="s">
        <v>422</v>
      </c>
      <c r="H35" s="157">
        <v>93</v>
      </c>
      <c r="I35" s="157">
        <v>93.6</v>
      </c>
      <c r="J35" s="157">
        <v>93.7</v>
      </c>
    </row>
    <row r="36" spans="1:10">
      <c r="A36" s="158" t="s">
        <v>49</v>
      </c>
      <c r="B36" s="157">
        <v>5.4</v>
      </c>
      <c r="C36" s="157">
        <v>4.7</v>
      </c>
      <c r="D36" s="157" t="s">
        <v>421</v>
      </c>
      <c r="E36" s="157" t="s">
        <v>420</v>
      </c>
      <c r="F36" s="157">
        <v>1.8</v>
      </c>
      <c r="G36" s="157" t="s">
        <v>419</v>
      </c>
      <c r="H36" s="157">
        <v>4.9000000000000004</v>
      </c>
      <c r="I36" s="157">
        <v>4.3</v>
      </c>
      <c r="J36" s="157" t="s">
        <v>65</v>
      </c>
    </row>
    <row r="37" spans="1:10">
      <c r="A37" s="158" t="s">
        <v>48</v>
      </c>
      <c r="B37" s="157">
        <v>2.2000000000000002</v>
      </c>
      <c r="C37" s="157">
        <v>2.2000000000000002</v>
      </c>
      <c r="D37" s="157" t="s">
        <v>418</v>
      </c>
      <c r="E37" s="157" t="s">
        <v>417</v>
      </c>
      <c r="F37" s="157" t="s">
        <v>411</v>
      </c>
      <c r="G37" s="157" t="s">
        <v>416</v>
      </c>
      <c r="H37" s="157">
        <v>2.1</v>
      </c>
      <c r="I37" s="157">
        <v>2.1</v>
      </c>
      <c r="J37" s="157" t="s">
        <v>62</v>
      </c>
    </row>
    <row r="38" spans="1:10">
      <c r="A38" s="663" t="s">
        <v>61</v>
      </c>
      <c r="B38" s="663"/>
      <c r="C38" s="663"/>
      <c r="D38" s="663"/>
      <c r="E38" s="663"/>
      <c r="F38" s="663"/>
      <c r="G38" s="663"/>
      <c r="H38" s="663"/>
      <c r="I38" s="663"/>
      <c r="J38" s="663"/>
    </row>
    <row r="39" spans="1:10">
      <c r="A39" s="158" t="s">
        <v>50</v>
      </c>
      <c r="B39" s="157">
        <v>92.2</v>
      </c>
      <c r="C39" s="157">
        <v>91.6</v>
      </c>
      <c r="D39" s="157" t="s">
        <v>415</v>
      </c>
      <c r="E39" s="157">
        <v>98.4</v>
      </c>
      <c r="F39" s="157">
        <v>97.6</v>
      </c>
      <c r="G39" s="157">
        <v>98</v>
      </c>
      <c r="H39" s="157">
        <v>92.8</v>
      </c>
      <c r="I39" s="157">
        <v>92.3</v>
      </c>
      <c r="J39" s="157" t="s">
        <v>60</v>
      </c>
    </row>
    <row r="40" spans="1:10">
      <c r="A40" s="158" t="s">
        <v>49</v>
      </c>
      <c r="B40" s="157">
        <v>5.5</v>
      </c>
      <c r="C40" s="157">
        <v>6.1</v>
      </c>
      <c r="D40" s="157" t="s">
        <v>414</v>
      </c>
      <c r="E40" s="157" t="s">
        <v>413</v>
      </c>
      <c r="F40" s="157">
        <v>1.6</v>
      </c>
      <c r="G40" s="157">
        <v>1.4</v>
      </c>
      <c r="H40" s="157">
        <v>5.0999999999999996</v>
      </c>
      <c r="I40" s="157">
        <v>5.5</v>
      </c>
      <c r="J40" s="157" t="s">
        <v>58</v>
      </c>
    </row>
    <row r="41" spans="1:10">
      <c r="A41" s="158" t="s">
        <v>48</v>
      </c>
      <c r="B41" s="157">
        <v>2.2999999999999998</v>
      </c>
      <c r="C41" s="157">
        <v>2.2999999999999998</v>
      </c>
      <c r="D41" s="157">
        <v>2.7</v>
      </c>
      <c r="E41" s="157" t="s">
        <v>412</v>
      </c>
      <c r="F41" s="157" t="s">
        <v>411</v>
      </c>
      <c r="G41" s="157" t="s">
        <v>410</v>
      </c>
      <c r="H41" s="157">
        <v>2.1</v>
      </c>
      <c r="I41" s="157">
        <v>2.1</v>
      </c>
      <c r="J41" s="157">
        <v>2.5</v>
      </c>
    </row>
    <row r="42" spans="1:10">
      <c r="A42" s="663" t="s">
        <v>123</v>
      </c>
      <c r="B42" s="663"/>
      <c r="C42" s="663"/>
      <c r="D42" s="663"/>
      <c r="E42" s="663"/>
      <c r="F42" s="663"/>
      <c r="G42" s="663"/>
      <c r="H42" s="663"/>
      <c r="I42" s="663"/>
      <c r="J42" s="663"/>
    </row>
    <row r="43" spans="1:10">
      <c r="A43" s="158" t="s">
        <v>50</v>
      </c>
      <c r="B43" s="157" t="s">
        <v>47</v>
      </c>
      <c r="C43" s="157" t="s">
        <v>47</v>
      </c>
      <c r="D43" s="157" t="s">
        <v>409</v>
      </c>
      <c r="E43" s="157" t="s">
        <v>47</v>
      </c>
      <c r="F43" s="157" t="s">
        <v>47</v>
      </c>
      <c r="G43" s="157" t="s">
        <v>408</v>
      </c>
      <c r="H43" s="157" t="s">
        <v>47</v>
      </c>
      <c r="I43" s="157" t="s">
        <v>47</v>
      </c>
      <c r="J43" s="157" t="s">
        <v>407</v>
      </c>
    </row>
    <row r="44" spans="1:10">
      <c r="A44" s="158" t="s">
        <v>49</v>
      </c>
      <c r="B44" s="157" t="s">
        <v>47</v>
      </c>
      <c r="C44" s="157" t="s">
        <v>47</v>
      </c>
      <c r="D44" s="157" t="s">
        <v>406</v>
      </c>
      <c r="E44" s="157" t="s">
        <v>47</v>
      </c>
      <c r="F44" s="157" t="s">
        <v>47</v>
      </c>
      <c r="G44" s="157" t="s">
        <v>405</v>
      </c>
      <c r="H44" s="157" t="s">
        <v>47</v>
      </c>
      <c r="I44" s="157" t="s">
        <v>47</v>
      </c>
      <c r="J44" s="157" t="s">
        <v>404</v>
      </c>
    </row>
    <row r="45" spans="1:10">
      <c r="A45" s="158" t="s">
        <v>48</v>
      </c>
      <c r="B45" s="157" t="s">
        <v>47</v>
      </c>
      <c r="C45" s="157" t="s">
        <v>47</v>
      </c>
      <c r="D45" s="157" t="s">
        <v>403</v>
      </c>
      <c r="E45" s="157" t="s">
        <v>47</v>
      </c>
      <c r="F45" s="157" t="s">
        <v>47</v>
      </c>
      <c r="G45" s="157">
        <v>3</v>
      </c>
      <c r="H45" s="157" t="s">
        <v>47</v>
      </c>
      <c r="I45" s="157" t="s">
        <v>47</v>
      </c>
      <c r="J45" s="157" t="s">
        <v>402</v>
      </c>
    </row>
    <row r="46" spans="1:10">
      <c r="A46" s="663" t="s">
        <v>51</v>
      </c>
      <c r="B46" s="663"/>
      <c r="C46" s="663"/>
      <c r="D46" s="663"/>
      <c r="E46" s="663"/>
      <c r="F46" s="663"/>
      <c r="G46" s="663"/>
      <c r="H46" s="663"/>
      <c r="I46" s="663"/>
      <c r="J46" s="663"/>
    </row>
    <row r="47" spans="1:10">
      <c r="A47" s="158" t="s">
        <v>50</v>
      </c>
      <c r="B47" s="157" t="s">
        <v>47</v>
      </c>
      <c r="C47" s="157" t="s">
        <v>47</v>
      </c>
      <c r="D47" s="157" t="s">
        <v>401</v>
      </c>
      <c r="E47" s="157" t="s">
        <v>47</v>
      </c>
      <c r="F47" s="157" t="s">
        <v>47</v>
      </c>
      <c r="G47" s="157">
        <v>92</v>
      </c>
      <c r="H47" s="157" t="s">
        <v>47</v>
      </c>
      <c r="I47" s="157" t="s">
        <v>47</v>
      </c>
      <c r="J47" s="157" t="s">
        <v>400</v>
      </c>
    </row>
    <row r="48" spans="1:10">
      <c r="A48" s="158" t="s">
        <v>49</v>
      </c>
      <c r="B48" s="157" t="s">
        <v>47</v>
      </c>
      <c r="C48" s="157" t="s">
        <v>47</v>
      </c>
      <c r="D48" s="157" t="s">
        <v>399</v>
      </c>
      <c r="E48" s="157" t="s">
        <v>47</v>
      </c>
      <c r="F48" s="157" t="s">
        <v>47</v>
      </c>
      <c r="G48" s="157">
        <v>4.5999999999999996</v>
      </c>
      <c r="H48" s="157" t="s">
        <v>47</v>
      </c>
      <c r="I48" s="157" t="s">
        <v>47</v>
      </c>
      <c r="J48" s="157" t="s">
        <v>398</v>
      </c>
    </row>
    <row r="49" spans="1:10">
      <c r="A49" s="158" t="s">
        <v>48</v>
      </c>
      <c r="B49" s="157" t="s">
        <v>47</v>
      </c>
      <c r="C49" s="157" t="s">
        <v>47</v>
      </c>
      <c r="D49" s="157">
        <v>4.8</v>
      </c>
      <c r="E49" s="157" t="s">
        <v>47</v>
      </c>
      <c r="F49" s="157" t="s">
        <v>47</v>
      </c>
      <c r="G49" s="157">
        <v>3.4</v>
      </c>
      <c r="H49" s="157" t="s">
        <v>47</v>
      </c>
      <c r="I49" s="157" t="s">
        <v>47</v>
      </c>
      <c r="J49" s="157">
        <v>4.8</v>
      </c>
    </row>
    <row r="50" spans="1:10" ht="0.75" customHeight="1">
      <c r="A50" s="156"/>
      <c r="B50" s="156"/>
      <c r="C50" s="156"/>
      <c r="D50" s="156"/>
      <c r="E50" s="156"/>
      <c r="F50" s="156"/>
      <c r="G50" s="156"/>
      <c r="H50" s="156"/>
      <c r="I50" s="156"/>
      <c r="J50" s="156"/>
    </row>
    <row r="51" spans="1:10">
      <c r="A51" s="660" t="s">
        <v>46</v>
      </c>
      <c r="B51" s="660"/>
      <c r="C51" s="660"/>
      <c r="D51" s="660"/>
      <c r="E51" s="660"/>
      <c r="F51" s="660"/>
      <c r="G51" s="660"/>
      <c r="H51" s="660"/>
      <c r="I51" s="660"/>
      <c r="J51" s="660"/>
    </row>
    <row r="52" spans="1:10">
      <c r="A52" s="664" t="s">
        <v>44</v>
      </c>
      <c r="B52" s="664"/>
      <c r="C52" s="664"/>
      <c r="D52" s="664"/>
      <c r="E52" s="664"/>
      <c r="F52" s="664"/>
      <c r="G52" s="664"/>
      <c r="H52" s="664"/>
      <c r="I52" s="664"/>
      <c r="J52" s="664"/>
    </row>
    <row r="53" spans="1:10">
      <c r="A53" s="664" t="s">
        <v>42</v>
      </c>
      <c r="B53" s="664"/>
      <c r="C53" s="664"/>
      <c r="D53" s="664"/>
      <c r="E53" s="664"/>
      <c r="F53" s="664"/>
      <c r="G53" s="664"/>
      <c r="H53" s="664"/>
      <c r="I53" s="664"/>
      <c r="J53" s="664"/>
    </row>
    <row r="54" spans="1:10">
      <c r="A54" s="664" t="s">
        <v>41</v>
      </c>
      <c r="B54" s="664"/>
      <c r="C54" s="664"/>
      <c r="D54" s="664"/>
      <c r="E54" s="664"/>
      <c r="F54" s="664"/>
      <c r="G54" s="664"/>
      <c r="H54" s="664"/>
      <c r="I54" s="664"/>
      <c r="J54" s="664"/>
    </row>
    <row r="55" spans="1:10">
      <c r="A55" s="664" t="s">
        <v>40</v>
      </c>
      <c r="B55" s="664"/>
      <c r="C55" s="664"/>
      <c r="D55" s="664"/>
      <c r="E55" s="664"/>
      <c r="F55" s="664"/>
      <c r="G55" s="664"/>
      <c r="H55" s="664"/>
      <c r="I55" s="664"/>
      <c r="J55" s="664"/>
    </row>
    <row r="56" spans="1:10">
      <c r="A56" s="664" t="s">
        <v>39</v>
      </c>
      <c r="B56" s="664"/>
      <c r="C56" s="664"/>
      <c r="D56" s="664"/>
      <c r="E56" s="664"/>
      <c r="F56" s="664"/>
      <c r="G56" s="664"/>
      <c r="H56" s="664"/>
      <c r="I56" s="664"/>
      <c r="J56" s="664"/>
    </row>
    <row r="57" spans="1:10">
      <c r="A57" s="664" t="s">
        <v>38</v>
      </c>
      <c r="B57" s="664"/>
      <c r="C57" s="664"/>
      <c r="D57" s="664"/>
      <c r="E57" s="664"/>
      <c r="F57" s="664"/>
      <c r="G57" s="664"/>
      <c r="H57" s="664"/>
      <c r="I57" s="664"/>
      <c r="J57" s="664"/>
    </row>
    <row r="58" spans="1:10">
      <c r="A58" s="664" t="s">
        <v>37</v>
      </c>
      <c r="B58" s="664"/>
      <c r="C58" s="664"/>
      <c r="D58" s="664"/>
      <c r="E58" s="664"/>
      <c r="F58" s="664"/>
      <c r="G58" s="664"/>
      <c r="H58" s="664"/>
      <c r="I58" s="664"/>
      <c r="J58" s="664"/>
    </row>
    <row r="59" spans="1:10">
      <c r="A59" s="664" t="s">
        <v>36</v>
      </c>
      <c r="B59" s="664"/>
      <c r="C59" s="664"/>
      <c r="D59" s="664"/>
      <c r="E59" s="664"/>
      <c r="F59" s="664"/>
      <c r="G59" s="664"/>
      <c r="H59" s="664"/>
      <c r="I59" s="664"/>
      <c r="J59" s="664"/>
    </row>
    <row r="60" spans="1:10">
      <c r="A60" s="664" t="s">
        <v>35</v>
      </c>
      <c r="B60" s="664"/>
      <c r="C60" s="664"/>
      <c r="D60" s="664"/>
      <c r="E60" s="664"/>
      <c r="F60" s="664"/>
      <c r="G60" s="664"/>
      <c r="H60" s="664"/>
      <c r="I60" s="664"/>
      <c r="J60" s="664"/>
    </row>
    <row r="61" spans="1:10">
      <c r="A61" s="664" t="s">
        <v>34</v>
      </c>
      <c r="B61" s="664"/>
      <c r="C61" s="664"/>
      <c r="D61" s="664"/>
      <c r="E61" s="664"/>
      <c r="F61" s="664"/>
      <c r="G61" s="664"/>
      <c r="H61" s="664"/>
      <c r="I61" s="664"/>
      <c r="J61" s="664"/>
    </row>
    <row r="62" spans="1:10">
      <c r="A62" s="664" t="s">
        <v>33</v>
      </c>
      <c r="B62" s="664"/>
      <c r="C62" s="664"/>
      <c r="D62" s="664"/>
      <c r="E62" s="664"/>
      <c r="F62" s="664"/>
      <c r="G62" s="664"/>
      <c r="H62" s="664"/>
      <c r="I62" s="664"/>
      <c r="J62" s="664"/>
    </row>
    <row r="63" spans="1:10">
      <c r="A63" s="664" t="s">
        <v>32</v>
      </c>
      <c r="B63" s="664"/>
      <c r="C63" s="664"/>
      <c r="D63" s="664"/>
      <c r="E63" s="664"/>
      <c r="F63" s="664"/>
      <c r="G63" s="664"/>
      <c r="H63" s="664"/>
      <c r="I63" s="664"/>
      <c r="J63" s="664"/>
    </row>
    <row r="64" spans="1:10" ht="18" customHeight="1">
      <c r="A64" s="665" t="s">
        <v>31</v>
      </c>
      <c r="B64" s="665"/>
      <c r="C64" s="665"/>
      <c r="D64" s="665"/>
      <c r="E64" s="665"/>
      <c r="F64" s="665"/>
      <c r="G64" s="665"/>
      <c r="H64" s="665"/>
      <c r="I64" s="665"/>
      <c r="J64" s="665"/>
    </row>
    <row r="65" spans="1:10">
      <c r="A65" s="665" t="s">
        <v>30</v>
      </c>
      <c r="B65" s="665"/>
      <c r="C65" s="665"/>
      <c r="D65" s="665"/>
      <c r="E65" s="665"/>
      <c r="F65" s="665"/>
      <c r="G65" s="665"/>
      <c r="H65" s="665"/>
      <c r="I65" s="665"/>
      <c r="J65" s="665"/>
    </row>
  </sheetData>
  <mergeCells count="28">
    <mergeCell ref="A53:J53"/>
    <mergeCell ref="A54:J54"/>
    <mergeCell ref="A62:J62"/>
    <mergeCell ref="A55:J55"/>
    <mergeCell ref="A63:J63"/>
    <mergeCell ref="A64:J64"/>
    <mergeCell ref="A65:J65"/>
    <mergeCell ref="A56:J56"/>
    <mergeCell ref="A57:J57"/>
    <mergeCell ref="A58:J58"/>
    <mergeCell ref="A59:J59"/>
    <mergeCell ref="A60:J60"/>
    <mergeCell ref="A61:J61"/>
    <mergeCell ref="A42:J42"/>
    <mergeCell ref="A46:J46"/>
    <mergeCell ref="A51:J51"/>
    <mergeCell ref="A52:J52"/>
    <mergeCell ref="A13:J13"/>
    <mergeCell ref="A22:J22"/>
    <mergeCell ref="A26:J26"/>
    <mergeCell ref="A30:J30"/>
    <mergeCell ref="A34:J34"/>
    <mergeCell ref="A38:J38"/>
    <mergeCell ref="A1:J1"/>
    <mergeCell ref="B3:D3"/>
    <mergeCell ref="E3:G3"/>
    <mergeCell ref="H3:J3"/>
    <mergeCell ref="A6:J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sqref="A1:D2"/>
    </sheetView>
  </sheetViews>
  <sheetFormatPr defaultRowHeight="15"/>
  <cols>
    <col min="1" max="1" width="35.5703125" style="1" bestFit="1" customWidth="1"/>
    <col min="2" max="4" width="28.140625" style="1" customWidth="1"/>
    <col min="5" max="16384" width="9.140625" style="1"/>
  </cols>
  <sheetData>
    <row r="1" spans="1:6" ht="15.75" customHeight="1">
      <c r="A1" s="683" t="s">
        <v>1935</v>
      </c>
      <c r="B1" s="683"/>
      <c r="C1" s="683"/>
      <c r="D1" s="683"/>
      <c r="E1" s="156"/>
      <c r="F1" s="156"/>
    </row>
    <row r="2" spans="1:6" hidden="1">
      <c r="A2" s="697"/>
      <c r="B2" s="697"/>
      <c r="C2" s="697"/>
      <c r="D2" s="697"/>
      <c r="E2" s="156"/>
      <c r="F2" s="156"/>
    </row>
    <row r="3" spans="1:6">
      <c r="A3" s="161" t="s">
        <v>108</v>
      </c>
      <c r="B3" s="160" t="s">
        <v>441</v>
      </c>
      <c r="C3" s="162" t="s">
        <v>440</v>
      </c>
      <c r="D3" s="160" t="s">
        <v>109</v>
      </c>
      <c r="E3" s="156"/>
      <c r="F3" s="156"/>
    </row>
    <row r="4" spans="1:6">
      <c r="A4" s="663" t="s">
        <v>105</v>
      </c>
      <c r="B4" s="663"/>
      <c r="C4" s="663"/>
      <c r="D4" s="663"/>
      <c r="E4" s="156"/>
      <c r="F4" s="156"/>
    </row>
    <row r="5" spans="1:6">
      <c r="A5" s="158" t="s">
        <v>104</v>
      </c>
      <c r="B5" s="157">
        <v>13.1</v>
      </c>
      <c r="C5" s="157">
        <v>5.9</v>
      </c>
      <c r="D5" s="157">
        <v>12.4</v>
      </c>
      <c r="E5" s="156"/>
      <c r="F5" s="156"/>
    </row>
    <row r="6" spans="1:6">
      <c r="A6" s="158" t="s">
        <v>103</v>
      </c>
      <c r="B6" s="157">
        <v>1.5</v>
      </c>
      <c r="C6" s="157" t="s">
        <v>438</v>
      </c>
      <c r="D6" s="157">
        <v>1.4</v>
      </c>
      <c r="E6" s="156"/>
      <c r="F6" s="156"/>
    </row>
    <row r="7" spans="1:6">
      <c r="A7" s="158" t="s">
        <v>100</v>
      </c>
      <c r="B7" s="157">
        <v>1.5</v>
      </c>
      <c r="C7" s="157" t="s">
        <v>411</v>
      </c>
      <c r="D7" s="157">
        <v>1.4</v>
      </c>
      <c r="E7" s="156"/>
      <c r="F7" s="156"/>
    </row>
    <row r="8" spans="1:6">
      <c r="A8" s="158" t="s">
        <v>96</v>
      </c>
      <c r="B8" s="157">
        <v>23.6</v>
      </c>
      <c r="C8" s="157">
        <v>11.3</v>
      </c>
      <c r="D8" s="157">
        <v>22.1</v>
      </c>
      <c r="E8" s="156"/>
      <c r="F8" s="156"/>
    </row>
    <row r="9" spans="1:6">
      <c r="A9" s="158" t="s">
        <v>93</v>
      </c>
      <c r="B9" s="157">
        <v>60.3</v>
      </c>
      <c r="C9" s="157">
        <v>81.099999999999994</v>
      </c>
      <c r="D9" s="157">
        <v>62.8</v>
      </c>
      <c r="E9" s="156"/>
      <c r="F9" s="156"/>
    </row>
    <row r="10" spans="1:6">
      <c r="A10" s="663" t="s">
        <v>89</v>
      </c>
      <c r="B10" s="663"/>
      <c r="C10" s="663"/>
      <c r="D10" s="663"/>
      <c r="E10" s="156"/>
      <c r="F10" s="156"/>
    </row>
    <row r="11" spans="1:6">
      <c r="A11" s="158" t="s">
        <v>134</v>
      </c>
      <c r="B11" s="157">
        <v>18.8</v>
      </c>
      <c r="C11" s="157">
        <v>50.4</v>
      </c>
      <c r="D11" s="157">
        <v>23.1</v>
      </c>
      <c r="E11" s="156"/>
      <c r="F11" s="156"/>
    </row>
    <row r="12" spans="1:6">
      <c r="A12" s="158" t="s">
        <v>133</v>
      </c>
      <c r="B12" s="157">
        <v>62.5</v>
      </c>
      <c r="C12" s="157">
        <v>44.2</v>
      </c>
      <c r="D12" s="157">
        <v>59.9</v>
      </c>
      <c r="E12" s="156"/>
      <c r="F12" s="156"/>
    </row>
    <row r="13" spans="1:6">
      <c r="A13" s="158" t="s">
        <v>132</v>
      </c>
      <c r="B13" s="157">
        <v>18.7</v>
      </c>
      <c r="C13" s="157">
        <v>5.4</v>
      </c>
      <c r="D13" s="157">
        <v>17</v>
      </c>
      <c r="E13" s="156"/>
      <c r="F13" s="156"/>
    </row>
    <row r="14" spans="1:6">
      <c r="A14" s="158" t="s">
        <v>134</v>
      </c>
      <c r="B14" s="157">
        <v>18.8</v>
      </c>
      <c r="C14" s="157">
        <v>50.4</v>
      </c>
      <c r="D14" s="157">
        <v>23.1</v>
      </c>
      <c r="E14" s="156"/>
      <c r="F14" s="156"/>
    </row>
    <row r="15" spans="1:6">
      <c r="A15" s="158" t="s">
        <v>131</v>
      </c>
      <c r="B15" s="157">
        <v>39</v>
      </c>
      <c r="C15" s="157">
        <v>34.200000000000003</v>
      </c>
      <c r="D15" s="157">
        <v>38.700000000000003</v>
      </c>
      <c r="E15" s="156"/>
      <c r="F15" s="156"/>
    </row>
    <row r="16" spans="1:6">
      <c r="A16" s="158" t="s">
        <v>130</v>
      </c>
      <c r="B16" s="157">
        <v>13.2</v>
      </c>
      <c r="C16" s="157">
        <v>6</v>
      </c>
      <c r="D16" s="157">
        <v>12.1</v>
      </c>
      <c r="E16" s="156"/>
      <c r="F16" s="156"/>
    </row>
    <row r="17" spans="1:6">
      <c r="A17" s="158" t="s">
        <v>129</v>
      </c>
      <c r="B17" s="157">
        <v>28.9</v>
      </c>
      <c r="C17" s="157">
        <v>9.4</v>
      </c>
      <c r="D17" s="157">
        <v>26.1</v>
      </c>
      <c r="E17" s="156"/>
      <c r="F17" s="156"/>
    </row>
    <row r="18" spans="1:6">
      <c r="A18" s="663" t="s">
        <v>128</v>
      </c>
      <c r="B18" s="663"/>
      <c r="C18" s="663"/>
      <c r="D18" s="663"/>
      <c r="E18" s="156"/>
      <c r="F18" s="156"/>
    </row>
    <row r="19" spans="1:6">
      <c r="A19" s="158" t="s">
        <v>50</v>
      </c>
      <c r="B19" s="157">
        <v>52.6</v>
      </c>
      <c r="C19" s="157">
        <v>82.9</v>
      </c>
      <c r="D19" s="157">
        <v>56.7</v>
      </c>
      <c r="E19" s="156"/>
      <c r="F19" s="156"/>
    </row>
    <row r="20" spans="1:6">
      <c r="A20" s="158" t="s">
        <v>49</v>
      </c>
      <c r="B20" s="157">
        <v>30</v>
      </c>
      <c r="C20" s="157">
        <v>10.1</v>
      </c>
      <c r="D20" s="157">
        <v>27.3</v>
      </c>
      <c r="E20" s="156"/>
      <c r="F20" s="156"/>
    </row>
    <row r="21" spans="1:6">
      <c r="A21" s="158" t="s">
        <v>48</v>
      </c>
      <c r="B21" s="157">
        <v>17.399999999999999</v>
      </c>
      <c r="C21" s="157">
        <v>7.1</v>
      </c>
      <c r="D21" s="157">
        <v>16</v>
      </c>
      <c r="E21" s="156"/>
      <c r="F21" s="156"/>
    </row>
    <row r="22" spans="1:6">
      <c r="A22" s="663" t="s">
        <v>77</v>
      </c>
      <c r="B22" s="663"/>
      <c r="C22" s="663"/>
      <c r="D22" s="663"/>
      <c r="E22" s="156"/>
      <c r="F22" s="156"/>
    </row>
    <row r="23" spans="1:6">
      <c r="A23" s="158" t="s">
        <v>50</v>
      </c>
      <c r="B23" s="157">
        <v>59.6</v>
      </c>
      <c r="C23" s="157">
        <v>91.6</v>
      </c>
      <c r="D23" s="157">
        <v>64.099999999999994</v>
      </c>
      <c r="E23" s="156"/>
      <c r="F23" s="156"/>
    </row>
    <row r="24" spans="1:6">
      <c r="A24" s="158" t="s">
        <v>49</v>
      </c>
      <c r="B24" s="157">
        <v>28.2</v>
      </c>
      <c r="C24" s="157">
        <v>5.8</v>
      </c>
      <c r="D24" s="157">
        <v>25</v>
      </c>
      <c r="E24" s="156"/>
      <c r="F24" s="156"/>
    </row>
    <row r="25" spans="1:6">
      <c r="A25" s="158" t="s">
        <v>48</v>
      </c>
      <c r="B25" s="157">
        <v>12.2</v>
      </c>
      <c r="C25" s="157">
        <v>2.6</v>
      </c>
      <c r="D25" s="157">
        <v>10.9</v>
      </c>
      <c r="E25" s="156"/>
      <c r="F25" s="156"/>
    </row>
    <row r="26" spans="1:6">
      <c r="A26" s="663" t="s">
        <v>76</v>
      </c>
      <c r="B26" s="663"/>
      <c r="C26" s="663"/>
      <c r="D26" s="663"/>
      <c r="E26" s="156"/>
      <c r="F26" s="156"/>
    </row>
    <row r="27" spans="1:6">
      <c r="A27" s="158" t="s">
        <v>50</v>
      </c>
      <c r="B27" s="157">
        <v>86.2</v>
      </c>
      <c r="C27" s="157">
        <v>98.3</v>
      </c>
      <c r="D27" s="157">
        <v>88.2</v>
      </c>
      <c r="E27" s="156"/>
      <c r="F27" s="156"/>
    </row>
    <row r="28" spans="1:6">
      <c r="A28" s="158" t="s">
        <v>49</v>
      </c>
      <c r="B28" s="157">
        <v>11.1</v>
      </c>
      <c r="C28" s="157">
        <v>1.3</v>
      </c>
      <c r="D28" s="157">
        <v>9.5</v>
      </c>
      <c r="E28" s="156"/>
      <c r="F28" s="156"/>
    </row>
    <row r="29" spans="1:6">
      <c r="A29" s="158" t="s">
        <v>48</v>
      </c>
      <c r="B29" s="157">
        <v>2.7</v>
      </c>
      <c r="C29" s="157" t="s">
        <v>442</v>
      </c>
      <c r="D29" s="157">
        <v>2.2999999999999998</v>
      </c>
      <c r="E29" s="156"/>
      <c r="F29" s="156"/>
    </row>
    <row r="30" spans="1:6">
      <c r="A30" s="663" t="s">
        <v>126</v>
      </c>
      <c r="B30" s="663"/>
      <c r="C30" s="663"/>
      <c r="D30" s="663"/>
      <c r="E30" s="156"/>
      <c r="F30" s="156"/>
    </row>
    <row r="31" spans="1:6">
      <c r="A31" s="158" t="s">
        <v>50</v>
      </c>
      <c r="B31" s="157">
        <v>92.4</v>
      </c>
      <c r="C31" s="157">
        <v>99.1</v>
      </c>
      <c r="D31" s="157">
        <v>93.4</v>
      </c>
      <c r="E31" s="156"/>
      <c r="F31" s="156"/>
    </row>
    <row r="32" spans="1:6">
      <c r="A32" s="158" t="s">
        <v>49</v>
      </c>
      <c r="B32" s="157">
        <v>5.9</v>
      </c>
      <c r="C32" s="157" t="s">
        <v>410</v>
      </c>
      <c r="D32" s="157">
        <v>5.0999999999999996</v>
      </c>
      <c r="E32" s="156"/>
      <c r="F32" s="156"/>
    </row>
    <row r="33" spans="1:6">
      <c r="A33" s="158" t="s">
        <v>48</v>
      </c>
      <c r="B33" s="157">
        <v>1.7</v>
      </c>
      <c r="C33" s="157" t="s">
        <v>416</v>
      </c>
      <c r="D33" s="157">
        <v>1.5</v>
      </c>
      <c r="E33" s="156"/>
      <c r="F33" s="156"/>
    </row>
    <row r="34" spans="1:6">
      <c r="A34" s="663" t="s">
        <v>61</v>
      </c>
      <c r="B34" s="663"/>
      <c r="C34" s="663"/>
      <c r="D34" s="663"/>
      <c r="E34" s="156"/>
      <c r="F34" s="156"/>
    </row>
    <row r="35" spans="1:6">
      <c r="A35" s="158" t="s">
        <v>50</v>
      </c>
      <c r="B35" s="157">
        <v>89.2</v>
      </c>
      <c r="C35" s="157">
        <v>98.3</v>
      </c>
      <c r="D35" s="157">
        <v>90.6</v>
      </c>
      <c r="E35" s="156"/>
      <c r="F35" s="156"/>
    </row>
    <row r="36" spans="1:6">
      <c r="A36" s="158" t="s">
        <v>49</v>
      </c>
      <c r="B36" s="157">
        <v>7.7</v>
      </c>
      <c r="C36" s="157">
        <v>1.3</v>
      </c>
      <c r="D36" s="157">
        <v>6.8</v>
      </c>
      <c r="E36" s="156"/>
      <c r="F36" s="156"/>
    </row>
    <row r="37" spans="1:6">
      <c r="A37" s="158" t="s">
        <v>48</v>
      </c>
      <c r="B37" s="157">
        <v>3.1</v>
      </c>
      <c r="C37" s="157" t="s">
        <v>412</v>
      </c>
      <c r="D37" s="157">
        <v>2.7</v>
      </c>
      <c r="E37" s="156"/>
      <c r="F37" s="156"/>
    </row>
    <row r="38" spans="1:6">
      <c r="A38" s="663" t="s">
        <v>123</v>
      </c>
      <c r="B38" s="663"/>
      <c r="C38" s="663"/>
      <c r="D38" s="663"/>
      <c r="E38" s="156"/>
      <c r="F38" s="156"/>
    </row>
    <row r="39" spans="1:6">
      <c r="A39" s="158" t="s">
        <v>50</v>
      </c>
      <c r="B39" s="157">
        <v>90.3</v>
      </c>
      <c r="C39" s="157">
        <v>92.5</v>
      </c>
      <c r="D39" s="157">
        <v>90.4</v>
      </c>
      <c r="E39" s="156"/>
      <c r="F39" s="156"/>
    </row>
    <row r="40" spans="1:6">
      <c r="A40" s="158" t="s">
        <v>49</v>
      </c>
      <c r="B40" s="157">
        <v>6.2</v>
      </c>
      <c r="C40" s="157">
        <v>4.4000000000000004</v>
      </c>
      <c r="D40" s="157">
        <v>6</v>
      </c>
      <c r="E40" s="156"/>
      <c r="F40" s="156"/>
    </row>
    <row r="41" spans="1:6">
      <c r="A41" s="158" t="s">
        <v>48</v>
      </c>
      <c r="B41" s="157">
        <v>3.5</v>
      </c>
      <c r="C41" s="157">
        <v>3.1</v>
      </c>
      <c r="D41" s="157">
        <v>3.6</v>
      </c>
      <c r="E41" s="156"/>
      <c r="F41" s="156"/>
    </row>
    <row r="42" spans="1:6">
      <c r="A42" s="663" t="s">
        <v>122</v>
      </c>
      <c r="B42" s="663"/>
      <c r="C42" s="663"/>
      <c r="D42" s="663"/>
      <c r="E42" s="156"/>
      <c r="F42" s="156"/>
    </row>
    <row r="43" spans="1:6">
      <c r="A43" s="158" t="s">
        <v>50</v>
      </c>
      <c r="B43" s="157">
        <v>86.9</v>
      </c>
      <c r="C43" s="157">
        <v>91.5</v>
      </c>
      <c r="D43" s="157">
        <v>87.4</v>
      </c>
      <c r="E43" s="156"/>
      <c r="F43" s="156"/>
    </row>
    <row r="44" spans="1:6">
      <c r="A44" s="158" t="s">
        <v>49</v>
      </c>
      <c r="B44" s="157">
        <v>8.1999999999999993</v>
      </c>
      <c r="C44" s="157">
        <v>4.8</v>
      </c>
      <c r="D44" s="157">
        <v>7.8</v>
      </c>
      <c r="E44" s="156"/>
      <c r="F44" s="156"/>
    </row>
    <row r="45" spans="1:6">
      <c r="A45" s="158" t="s">
        <v>48</v>
      </c>
      <c r="B45" s="157">
        <v>4.9000000000000004</v>
      </c>
      <c r="C45" s="157">
        <v>3.6</v>
      </c>
      <c r="D45" s="157">
        <v>4.8</v>
      </c>
      <c r="E45" s="156"/>
      <c r="F45" s="156"/>
    </row>
    <row r="46" spans="1:6" ht="0.75" customHeight="1">
      <c r="A46" s="156"/>
      <c r="B46" s="156"/>
      <c r="C46" s="156"/>
      <c r="D46" s="156"/>
      <c r="E46" s="156"/>
      <c r="F46" s="156"/>
    </row>
    <row r="47" spans="1:6">
      <c r="A47" s="660" t="s">
        <v>46</v>
      </c>
      <c r="B47" s="660"/>
      <c r="C47" s="660"/>
      <c r="D47" s="660"/>
      <c r="E47" s="156"/>
      <c r="F47" s="156"/>
    </row>
    <row r="48" spans="1:6">
      <c r="A48" s="664" t="s">
        <v>45</v>
      </c>
      <c r="B48" s="664"/>
      <c r="C48" s="664"/>
      <c r="D48" s="664"/>
      <c r="E48" s="156"/>
      <c r="F48" s="156"/>
    </row>
    <row r="49" spans="1:6">
      <c r="A49" s="664" t="s">
        <v>44</v>
      </c>
      <c r="B49" s="664"/>
      <c r="C49" s="664"/>
      <c r="D49" s="664"/>
      <c r="E49" s="156"/>
      <c r="F49" s="156"/>
    </row>
    <row r="50" spans="1:6">
      <c r="A50" s="664" t="s">
        <v>42</v>
      </c>
      <c r="B50" s="664"/>
      <c r="C50" s="664"/>
      <c r="D50" s="664"/>
      <c r="E50" s="156"/>
      <c r="F50" s="156"/>
    </row>
    <row r="51" spans="1:6">
      <c r="A51" s="664" t="s">
        <v>41</v>
      </c>
      <c r="B51" s="664"/>
      <c r="C51" s="664"/>
      <c r="D51" s="664"/>
      <c r="E51" s="156"/>
      <c r="F51" s="156"/>
    </row>
    <row r="52" spans="1:6">
      <c r="A52" s="664" t="s">
        <v>121</v>
      </c>
      <c r="B52" s="664"/>
      <c r="C52" s="664"/>
      <c r="D52" s="664"/>
      <c r="E52" s="664"/>
      <c r="F52" s="664"/>
    </row>
    <row r="53" spans="1:6">
      <c r="A53" s="664" t="s">
        <v>120</v>
      </c>
      <c r="B53" s="664"/>
      <c r="C53" s="664"/>
      <c r="D53" s="664"/>
      <c r="E53" s="664"/>
      <c r="F53" s="664"/>
    </row>
    <row r="54" spans="1:6">
      <c r="A54" s="664" t="s">
        <v>119</v>
      </c>
      <c r="B54" s="664"/>
      <c r="C54" s="664"/>
      <c r="D54" s="664"/>
      <c r="E54" s="664"/>
      <c r="F54" s="664"/>
    </row>
    <row r="55" spans="1:6">
      <c r="A55" s="664" t="s">
        <v>118</v>
      </c>
      <c r="B55" s="664"/>
      <c r="C55" s="664"/>
      <c r="D55" s="664"/>
      <c r="E55" s="664"/>
      <c r="F55" s="664"/>
    </row>
    <row r="56" spans="1:6">
      <c r="A56" s="664" t="s">
        <v>117</v>
      </c>
      <c r="B56" s="664"/>
      <c r="C56" s="664"/>
      <c r="D56" s="664"/>
      <c r="E56" s="664"/>
      <c r="F56" s="664"/>
    </row>
    <row r="57" spans="1:6">
      <c r="A57" s="664" t="s">
        <v>116</v>
      </c>
      <c r="B57" s="664"/>
      <c r="C57" s="664"/>
      <c r="D57" s="664"/>
      <c r="E57" s="664"/>
      <c r="F57" s="664"/>
    </row>
    <row r="58" spans="1:6">
      <c r="A58" s="664" t="s">
        <v>115</v>
      </c>
      <c r="B58" s="664"/>
      <c r="C58" s="664"/>
      <c r="D58" s="664"/>
      <c r="E58" s="664"/>
      <c r="F58" s="664"/>
    </row>
    <row r="59" spans="1:6">
      <c r="A59" s="664" t="s">
        <v>114</v>
      </c>
      <c r="B59" s="664"/>
      <c r="C59" s="664"/>
      <c r="D59" s="664"/>
      <c r="E59" s="664"/>
      <c r="F59" s="664"/>
    </row>
    <row r="60" spans="1:6">
      <c r="A60" s="665" t="s">
        <v>113</v>
      </c>
      <c r="B60" s="665"/>
      <c r="C60" s="665"/>
      <c r="D60" s="665"/>
      <c r="E60" s="156"/>
      <c r="F60" s="156"/>
    </row>
    <row r="61" spans="1:6">
      <c r="A61" s="664" t="s">
        <v>112</v>
      </c>
      <c r="B61" s="664"/>
      <c r="C61" s="664"/>
      <c r="D61" s="664"/>
      <c r="E61" s="156"/>
      <c r="F61" s="156"/>
    </row>
    <row r="62" spans="1:6">
      <c r="A62" s="665" t="s">
        <v>30</v>
      </c>
      <c r="B62" s="665"/>
      <c r="C62" s="665"/>
      <c r="D62" s="665"/>
      <c r="E62" s="156"/>
      <c r="F62" s="156"/>
    </row>
  </sheetData>
  <mergeCells count="26">
    <mergeCell ref="A52:F52"/>
    <mergeCell ref="A53:F53"/>
    <mergeCell ref="A61:D61"/>
    <mergeCell ref="A62:D62"/>
    <mergeCell ref="A55:F55"/>
    <mergeCell ref="A56:F56"/>
    <mergeCell ref="A57:F57"/>
    <mergeCell ref="A58:F58"/>
    <mergeCell ref="A59:F59"/>
    <mergeCell ref="A60:D60"/>
    <mergeCell ref="A54:F54"/>
    <mergeCell ref="A48:D48"/>
    <mergeCell ref="A49:D49"/>
    <mergeCell ref="A50:D50"/>
    <mergeCell ref="A51:D51"/>
    <mergeCell ref="A1:D2"/>
    <mergeCell ref="A26:D26"/>
    <mergeCell ref="A4:D4"/>
    <mergeCell ref="A10:D10"/>
    <mergeCell ref="A18:D18"/>
    <mergeCell ref="A22:D22"/>
    <mergeCell ref="A30:D30"/>
    <mergeCell ref="A34:D34"/>
    <mergeCell ref="A38:D38"/>
    <mergeCell ref="A42:D42"/>
    <mergeCell ref="A47:D4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D1"/>
    </sheetView>
  </sheetViews>
  <sheetFormatPr defaultRowHeight="15"/>
  <cols>
    <col min="1" max="1" width="13.28515625" style="346" customWidth="1"/>
    <col min="2" max="2" width="12.140625" style="346" customWidth="1"/>
    <col min="3" max="3" width="15.140625" style="346" customWidth="1"/>
    <col min="4" max="4" width="12.140625" style="346" customWidth="1"/>
    <col min="5" max="16384" width="9.140625" style="346"/>
  </cols>
  <sheetData>
    <row r="1" spans="1:5" ht="32.25" customHeight="1">
      <c r="A1" s="698" t="s">
        <v>1934</v>
      </c>
      <c r="B1" s="698"/>
      <c r="C1" s="698"/>
      <c r="D1" s="698"/>
      <c r="E1" s="541"/>
    </row>
    <row r="2" spans="1:5" ht="15.75" customHeight="1">
      <c r="A2" s="540"/>
      <c r="B2" s="348" t="s">
        <v>1218</v>
      </c>
      <c r="C2" s="348" t="s">
        <v>1219</v>
      </c>
      <c r="D2" s="348" t="s">
        <v>167</v>
      </c>
    </row>
    <row r="3" spans="1:5" ht="15" customHeight="1">
      <c r="A3" s="349" t="s">
        <v>109</v>
      </c>
      <c r="B3" s="532">
        <v>168857</v>
      </c>
      <c r="C3" s="532">
        <v>6132</v>
      </c>
      <c r="D3" s="532">
        <v>174989</v>
      </c>
    </row>
    <row r="4" spans="1:5" ht="15" customHeight="1">
      <c r="A4" s="349" t="s">
        <v>1220</v>
      </c>
      <c r="B4" s="532">
        <v>4540</v>
      </c>
      <c r="C4" s="532">
        <v>159</v>
      </c>
      <c r="D4" s="532">
        <v>4699</v>
      </c>
    </row>
    <row r="5" spans="1:5" ht="15" customHeight="1">
      <c r="A5" s="349" t="s">
        <v>1221</v>
      </c>
      <c r="B5" s="532">
        <v>4620</v>
      </c>
      <c r="C5" s="532">
        <v>313</v>
      </c>
      <c r="D5" s="532">
        <v>4933</v>
      </c>
    </row>
    <row r="6" spans="1:5" ht="15" customHeight="1">
      <c r="A6" s="349" t="s">
        <v>1222</v>
      </c>
      <c r="B6" s="532">
        <v>400</v>
      </c>
      <c r="C6" s="532">
        <v>27</v>
      </c>
      <c r="D6" s="532">
        <v>427</v>
      </c>
    </row>
    <row r="7" spans="1:5" ht="15" customHeight="1">
      <c r="A7" s="349" t="s">
        <v>1223</v>
      </c>
      <c r="B7" s="532">
        <v>482</v>
      </c>
      <c r="C7" s="532">
        <v>30</v>
      </c>
      <c r="D7" s="532">
        <v>512</v>
      </c>
    </row>
    <row r="8" spans="1:5" ht="15" customHeight="1">
      <c r="A8" s="349" t="s">
        <v>1224</v>
      </c>
      <c r="B8" s="532">
        <v>419</v>
      </c>
      <c r="C8" s="532">
        <v>17</v>
      </c>
      <c r="D8" s="532">
        <v>436</v>
      </c>
    </row>
    <row r="9" spans="1:5" ht="15" customHeight="1">
      <c r="A9" s="349" t="s">
        <v>1225</v>
      </c>
      <c r="B9" s="532">
        <v>686</v>
      </c>
      <c r="C9" s="532">
        <v>117</v>
      </c>
      <c r="D9" s="532">
        <v>803</v>
      </c>
    </row>
    <row r="10" spans="1:5" ht="15" customHeight="1">
      <c r="A10" s="349" t="s">
        <v>1226</v>
      </c>
      <c r="B10" s="532">
        <v>334</v>
      </c>
      <c r="C10" s="532">
        <v>20</v>
      </c>
      <c r="D10" s="532">
        <v>354</v>
      </c>
    </row>
    <row r="11" spans="1:5" ht="15" customHeight="1">
      <c r="A11" s="349" t="s">
        <v>1227</v>
      </c>
      <c r="B11" s="532">
        <v>466</v>
      </c>
      <c r="C11" s="532">
        <v>48</v>
      </c>
      <c r="D11" s="532">
        <v>514</v>
      </c>
    </row>
    <row r="12" spans="1:5" ht="15" customHeight="1">
      <c r="A12" s="349" t="s">
        <v>1228</v>
      </c>
      <c r="B12" s="532">
        <v>696</v>
      </c>
      <c r="C12" s="532">
        <v>48</v>
      </c>
      <c r="D12" s="532">
        <v>744</v>
      </c>
    </row>
    <row r="13" spans="1:5" ht="15" customHeight="1">
      <c r="A13" s="349" t="s">
        <v>1229</v>
      </c>
      <c r="B13" s="532">
        <v>788</v>
      </c>
      <c r="C13" s="532">
        <v>24</v>
      </c>
      <c r="D13" s="532">
        <v>812</v>
      </c>
    </row>
    <row r="14" spans="1:5" ht="15" customHeight="1">
      <c r="A14" s="349" t="s">
        <v>383</v>
      </c>
      <c r="B14" s="532">
        <v>3131</v>
      </c>
      <c r="C14" s="532">
        <v>231</v>
      </c>
      <c r="D14" s="532">
        <v>3362</v>
      </c>
    </row>
    <row r="15" spans="1:5" ht="15" customHeight="1">
      <c r="A15" s="349" t="s">
        <v>1230</v>
      </c>
      <c r="B15" s="532">
        <v>7612</v>
      </c>
      <c r="C15" s="532">
        <v>554</v>
      </c>
      <c r="D15" s="532">
        <v>8166</v>
      </c>
    </row>
    <row r="16" spans="1:5" ht="15" customHeight="1">
      <c r="A16" s="350" t="s">
        <v>167</v>
      </c>
      <c r="B16" s="542">
        <v>193031</v>
      </c>
      <c r="C16" s="542">
        <v>7720</v>
      </c>
      <c r="D16" s="542">
        <v>200751</v>
      </c>
    </row>
    <row r="18" spans="1:1" ht="15.75" customHeight="1">
      <c r="A18" s="226" t="s">
        <v>1840</v>
      </c>
    </row>
  </sheetData>
  <mergeCells count="1">
    <mergeCell ref="A1:D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D2"/>
    </sheetView>
  </sheetViews>
  <sheetFormatPr defaultRowHeight="15"/>
  <cols>
    <col min="1" max="1" width="25.85546875" style="364" customWidth="1"/>
    <col min="2" max="2" width="17" style="364" customWidth="1"/>
    <col min="3" max="3" width="16.85546875" style="364" customWidth="1"/>
    <col min="4" max="16384" width="9.140625" style="364"/>
  </cols>
  <sheetData>
    <row r="1" spans="1:4">
      <c r="A1" s="698" t="s">
        <v>1933</v>
      </c>
      <c r="B1" s="699"/>
      <c r="C1" s="699"/>
      <c r="D1" s="699"/>
    </row>
    <row r="2" spans="1:4" ht="0.75" customHeight="1">
      <c r="A2" s="700"/>
      <c r="B2" s="700"/>
      <c r="C2" s="700"/>
      <c r="D2" s="700"/>
    </row>
    <row r="3" spans="1:4">
      <c r="A3" s="540"/>
      <c r="B3" s="377" t="s">
        <v>1218</v>
      </c>
      <c r="C3" s="377" t="s">
        <v>1219</v>
      </c>
      <c r="D3" s="377" t="s">
        <v>167</v>
      </c>
    </row>
    <row r="4" spans="1:4" ht="15" customHeight="1">
      <c r="A4" s="381" t="s">
        <v>441</v>
      </c>
      <c r="B4" s="532">
        <v>179281</v>
      </c>
      <c r="C4" s="532">
        <v>7163</v>
      </c>
      <c r="D4" s="532">
        <v>186444</v>
      </c>
    </row>
    <row r="5" spans="1:4" ht="15" customHeight="1">
      <c r="A5" s="381" t="s">
        <v>1231</v>
      </c>
      <c r="B5" s="532">
        <v>1585</v>
      </c>
      <c r="C5" s="532">
        <v>150</v>
      </c>
      <c r="D5" s="532">
        <v>1735</v>
      </c>
    </row>
    <row r="6" spans="1:4" ht="15" customHeight="1">
      <c r="A6" s="381" t="s">
        <v>1232</v>
      </c>
      <c r="B6" s="532">
        <v>57</v>
      </c>
      <c r="C6" s="532">
        <v>4</v>
      </c>
      <c r="D6" s="532">
        <v>61</v>
      </c>
    </row>
    <row r="7" spans="1:4" ht="15" customHeight="1">
      <c r="A7" s="381" t="s">
        <v>1233</v>
      </c>
      <c r="B7" s="532">
        <v>56</v>
      </c>
      <c r="C7" s="532">
        <v>3</v>
      </c>
      <c r="D7" s="532">
        <v>59</v>
      </c>
    </row>
    <row r="8" spans="1:4" ht="15" customHeight="1">
      <c r="A8" s="381" t="s">
        <v>1234</v>
      </c>
      <c r="B8" s="532">
        <v>82</v>
      </c>
      <c r="C8" s="532">
        <v>5</v>
      </c>
      <c r="D8" s="532">
        <v>87</v>
      </c>
    </row>
    <row r="9" spans="1:4" ht="15" customHeight="1">
      <c r="A9" s="381" t="s">
        <v>1235</v>
      </c>
      <c r="B9" s="532">
        <v>25</v>
      </c>
      <c r="C9" s="532">
        <v>0</v>
      </c>
      <c r="D9" s="532">
        <v>25</v>
      </c>
    </row>
    <row r="10" spans="1:4" ht="15" customHeight="1">
      <c r="A10" s="381" t="s">
        <v>1236</v>
      </c>
      <c r="B10" s="532">
        <v>357</v>
      </c>
      <c r="C10" s="532">
        <v>5</v>
      </c>
      <c r="D10" s="532">
        <v>362</v>
      </c>
    </row>
    <row r="11" spans="1:4" ht="15" customHeight="1">
      <c r="A11" s="381" t="s">
        <v>1237</v>
      </c>
      <c r="B11" s="532">
        <v>29</v>
      </c>
      <c r="C11" s="532">
        <v>3</v>
      </c>
      <c r="D11" s="532">
        <v>32</v>
      </c>
    </row>
    <row r="12" spans="1:4" ht="15" customHeight="1">
      <c r="A12" s="381" t="s">
        <v>1238</v>
      </c>
      <c r="B12" s="532">
        <v>64</v>
      </c>
      <c r="C12" s="532">
        <v>4</v>
      </c>
      <c r="D12" s="532">
        <v>68</v>
      </c>
    </row>
    <row r="13" spans="1:4" ht="15" customHeight="1">
      <c r="A13" s="381" t="s">
        <v>1239</v>
      </c>
      <c r="B13" s="532">
        <v>233</v>
      </c>
      <c r="C13" s="532">
        <v>4</v>
      </c>
      <c r="D13" s="532">
        <v>237</v>
      </c>
    </row>
    <row r="14" spans="1:4" ht="15" customHeight="1">
      <c r="A14" s="381" t="s">
        <v>1240</v>
      </c>
      <c r="B14" s="532">
        <v>58</v>
      </c>
      <c r="C14" s="532">
        <v>17</v>
      </c>
      <c r="D14" s="532">
        <v>75</v>
      </c>
    </row>
    <row r="15" spans="1:4" ht="15" customHeight="1">
      <c r="A15" s="381" t="s">
        <v>1241</v>
      </c>
      <c r="B15" s="532">
        <v>373</v>
      </c>
      <c r="C15" s="532">
        <v>98</v>
      </c>
      <c r="D15" s="532">
        <v>471</v>
      </c>
    </row>
    <row r="16" spans="1:4" ht="15" customHeight="1">
      <c r="A16" s="381" t="s">
        <v>383</v>
      </c>
      <c r="B16" s="532">
        <v>10157</v>
      </c>
      <c r="C16" s="532">
        <v>134</v>
      </c>
      <c r="D16" s="532">
        <v>10291</v>
      </c>
    </row>
    <row r="17" spans="1:4" ht="15" customHeight="1">
      <c r="A17" s="381" t="s">
        <v>1242</v>
      </c>
      <c r="B17" s="532">
        <v>674</v>
      </c>
      <c r="C17" s="532">
        <v>130</v>
      </c>
      <c r="D17" s="532">
        <v>804</v>
      </c>
    </row>
    <row r="18" spans="1:4" ht="15" customHeight="1">
      <c r="A18" s="350" t="s">
        <v>167</v>
      </c>
      <c r="B18" s="542">
        <v>193031</v>
      </c>
      <c r="C18" s="542">
        <v>7720</v>
      </c>
      <c r="D18" s="542">
        <v>200751</v>
      </c>
    </row>
    <row r="20" spans="1:4">
      <c r="A20" s="226" t="s">
        <v>1840</v>
      </c>
    </row>
  </sheetData>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sqref="A1:J1"/>
    </sheetView>
  </sheetViews>
  <sheetFormatPr defaultRowHeight="15"/>
  <cols>
    <col min="1" max="1" width="43.85546875" style="264" customWidth="1"/>
    <col min="2" max="16384" width="9.140625" style="264"/>
  </cols>
  <sheetData>
    <row r="1" spans="1:10" ht="33.75" customHeight="1">
      <c r="A1" s="585" t="s">
        <v>1782</v>
      </c>
      <c r="B1" s="585"/>
      <c r="C1" s="585"/>
      <c r="D1" s="585"/>
      <c r="E1" s="585"/>
      <c r="F1" s="585"/>
      <c r="G1" s="585"/>
      <c r="H1" s="585"/>
      <c r="I1" s="585"/>
      <c r="J1" s="585"/>
    </row>
    <row r="2" spans="1:10" s="50" customFormat="1" ht="15" customHeight="1">
      <c r="A2" s="317"/>
      <c r="B2" s="489" t="s">
        <v>391</v>
      </c>
      <c r="C2" s="489" t="s">
        <v>1051</v>
      </c>
      <c r="D2" s="489" t="s">
        <v>996</v>
      </c>
      <c r="E2" s="489" t="s">
        <v>387</v>
      </c>
      <c r="F2" s="489" t="s">
        <v>388</v>
      </c>
      <c r="G2" s="489" t="s">
        <v>1052</v>
      </c>
      <c r="H2" s="489" t="s">
        <v>384</v>
      </c>
      <c r="I2" s="489" t="s">
        <v>385</v>
      </c>
      <c r="J2" s="489" t="s">
        <v>1044</v>
      </c>
    </row>
    <row r="3" spans="1:10" s="50" customFormat="1" ht="15" customHeight="1">
      <c r="A3" s="584" t="s">
        <v>166</v>
      </c>
      <c r="B3" s="584"/>
      <c r="C3" s="584"/>
      <c r="D3" s="584"/>
      <c r="E3" s="584"/>
      <c r="F3" s="584"/>
      <c r="G3" s="584"/>
      <c r="H3" s="584"/>
      <c r="I3" s="584"/>
      <c r="J3" s="584"/>
    </row>
    <row r="4" spans="1:10" s="50" customFormat="1" ht="15" customHeight="1">
      <c r="A4" s="319" t="s">
        <v>372</v>
      </c>
      <c r="B4" s="320"/>
      <c r="C4" s="320"/>
      <c r="D4" s="320"/>
      <c r="E4" s="320"/>
      <c r="F4" s="320"/>
      <c r="G4" s="320"/>
      <c r="H4" s="320"/>
      <c r="I4" s="320"/>
      <c r="J4" s="320"/>
    </row>
    <row r="5" spans="1:10" s="50" customFormat="1" ht="15" customHeight="1">
      <c r="A5" s="321" t="s">
        <v>163</v>
      </c>
      <c r="B5" s="322">
        <v>38.299999999999997</v>
      </c>
      <c r="C5" s="322">
        <v>38.4</v>
      </c>
      <c r="D5" s="322">
        <v>38.1</v>
      </c>
      <c r="E5" s="322">
        <v>35.4</v>
      </c>
      <c r="F5" s="322">
        <v>41.5</v>
      </c>
      <c r="G5" s="322">
        <v>36.5</v>
      </c>
      <c r="H5" s="322">
        <v>44.5</v>
      </c>
      <c r="I5" s="322">
        <v>36.9</v>
      </c>
      <c r="J5" s="322">
        <v>38.9</v>
      </c>
    </row>
    <row r="6" spans="1:10" s="50" customFormat="1" ht="15" customHeight="1">
      <c r="A6" s="321" t="s">
        <v>371</v>
      </c>
      <c r="B6" s="323">
        <v>30.8</v>
      </c>
      <c r="C6" s="323">
        <v>39.5</v>
      </c>
      <c r="D6" s="323">
        <v>29</v>
      </c>
      <c r="E6" s="323">
        <v>36.5</v>
      </c>
      <c r="F6" s="323">
        <v>31.5</v>
      </c>
      <c r="G6" s="323">
        <v>30.7</v>
      </c>
      <c r="H6" s="323">
        <v>21.7</v>
      </c>
      <c r="I6" s="323">
        <v>40.700000000000003</v>
      </c>
      <c r="J6" s="323">
        <v>30.4</v>
      </c>
    </row>
    <row r="7" spans="1:10" s="50" customFormat="1" ht="15" customHeight="1">
      <c r="A7" s="321"/>
      <c r="B7" s="323"/>
      <c r="C7" s="323"/>
      <c r="D7" s="323"/>
      <c r="E7" s="323"/>
      <c r="F7" s="323"/>
      <c r="G7" s="323"/>
      <c r="H7" s="323"/>
      <c r="I7" s="323"/>
      <c r="J7" s="323"/>
    </row>
    <row r="8" spans="1:10" s="50" customFormat="1" ht="15" customHeight="1">
      <c r="A8" s="318" t="s">
        <v>370</v>
      </c>
      <c r="B8" s="322"/>
      <c r="C8" s="322"/>
      <c r="D8" s="322"/>
      <c r="E8" s="322"/>
      <c r="F8" s="322"/>
      <c r="G8" s="322"/>
      <c r="H8" s="322"/>
      <c r="I8" s="322"/>
      <c r="J8" s="322"/>
    </row>
    <row r="9" spans="1:10" s="50" customFormat="1" ht="15" customHeight="1">
      <c r="A9" s="324" t="s">
        <v>1053</v>
      </c>
      <c r="B9" s="322"/>
      <c r="C9" s="322"/>
      <c r="D9" s="322"/>
      <c r="E9" s="322"/>
      <c r="F9" s="322"/>
      <c r="G9" s="322"/>
      <c r="H9" s="322"/>
      <c r="I9" s="322"/>
      <c r="J9" s="322"/>
    </row>
    <row r="10" spans="1:10" s="50" customFormat="1" ht="15" customHeight="1">
      <c r="A10" s="325" t="s">
        <v>368</v>
      </c>
      <c r="B10" s="322">
        <v>9.3000000000000007</v>
      </c>
      <c r="C10" s="322">
        <v>7.5</v>
      </c>
      <c r="D10" s="322">
        <v>9.9</v>
      </c>
      <c r="E10" s="322">
        <v>6.1</v>
      </c>
      <c r="F10" s="322">
        <v>11.6</v>
      </c>
      <c r="G10" s="322">
        <v>9.3000000000000007</v>
      </c>
      <c r="H10" s="322">
        <v>10.4</v>
      </c>
      <c r="I10" s="322">
        <v>9.9</v>
      </c>
      <c r="J10" s="322">
        <v>9.6</v>
      </c>
    </row>
    <row r="11" spans="1:10" s="50" customFormat="1" ht="15" customHeight="1">
      <c r="A11" s="118" t="s">
        <v>367</v>
      </c>
      <c r="B11" s="322">
        <v>25.3</v>
      </c>
      <c r="C11" s="322">
        <v>24.5</v>
      </c>
      <c r="D11" s="322">
        <v>30.8</v>
      </c>
      <c r="E11" s="322">
        <v>23.2</v>
      </c>
      <c r="F11" s="322">
        <v>30.9</v>
      </c>
      <c r="G11" s="322">
        <v>32</v>
      </c>
      <c r="H11" s="322">
        <v>22.8</v>
      </c>
      <c r="I11" s="322">
        <v>32.200000000000003</v>
      </c>
      <c r="J11" s="322">
        <v>27.5</v>
      </c>
    </row>
    <row r="12" spans="1:10" s="50" customFormat="1" ht="15" customHeight="1">
      <c r="A12" s="324" t="s">
        <v>1054</v>
      </c>
      <c r="B12" s="3"/>
      <c r="C12" s="3"/>
      <c r="D12" s="3"/>
      <c r="E12" s="3"/>
      <c r="F12" s="3"/>
      <c r="G12" s="3"/>
      <c r="H12" s="3"/>
      <c r="I12" s="3"/>
      <c r="J12" s="3"/>
    </row>
    <row r="13" spans="1:10" s="50" customFormat="1" ht="15" customHeight="1">
      <c r="A13" s="325" t="s">
        <v>366</v>
      </c>
      <c r="B13" s="322">
        <v>16.2</v>
      </c>
      <c r="C13" s="322">
        <v>10.8</v>
      </c>
      <c r="D13" s="322">
        <v>15.2</v>
      </c>
      <c r="E13" s="322">
        <v>9.6</v>
      </c>
      <c r="F13" s="322">
        <v>16.8</v>
      </c>
      <c r="G13" s="322">
        <v>14.5</v>
      </c>
      <c r="H13" s="322">
        <v>13.3</v>
      </c>
      <c r="I13" s="322">
        <v>12</v>
      </c>
      <c r="J13" s="322">
        <v>14.7</v>
      </c>
    </row>
    <row r="14" spans="1:10" s="50" customFormat="1" ht="15" customHeight="1">
      <c r="A14" s="326" t="s">
        <v>365</v>
      </c>
      <c r="B14" s="327">
        <v>28.6</v>
      </c>
      <c r="C14" s="327">
        <v>27</v>
      </c>
      <c r="D14" s="327">
        <v>33.299999999999997</v>
      </c>
      <c r="E14" s="327">
        <v>24.5</v>
      </c>
      <c r="F14" s="327">
        <v>33.1</v>
      </c>
      <c r="G14" s="327">
        <v>36</v>
      </c>
      <c r="H14" s="327">
        <v>25.5</v>
      </c>
      <c r="I14" s="327">
        <v>35</v>
      </c>
      <c r="J14" s="327">
        <v>30.1</v>
      </c>
    </row>
    <row r="15" spans="1:10">
      <c r="A15" s="226" t="s">
        <v>1690</v>
      </c>
    </row>
  </sheetData>
  <mergeCells count="2">
    <mergeCell ref="A3:J3"/>
    <mergeCell ref="A1:J1"/>
  </mergeCells>
  <pageMargins left="0.7" right="0.7" top="0.75" bottom="0.75" header="0.3" footer="0.3"/>
  <legacy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8"/>
  <sheetViews>
    <sheetView workbookViewId="0"/>
  </sheetViews>
  <sheetFormatPr defaultRowHeight="15"/>
  <cols>
    <col min="1" max="1" width="71.5703125" style="364" customWidth="1"/>
    <col min="2" max="10" width="18.28515625" style="364" customWidth="1"/>
    <col min="11" max="16384" width="9.140625" style="364"/>
  </cols>
  <sheetData>
    <row r="1" spans="1:21" ht="15.75">
      <c r="A1" s="459" t="s">
        <v>1932</v>
      </c>
      <c r="B1" s="443"/>
      <c r="C1" s="443"/>
      <c r="D1" s="443"/>
      <c r="E1" s="443"/>
      <c r="F1" s="443"/>
      <c r="G1" s="443"/>
      <c r="H1" s="443"/>
      <c r="I1" s="443"/>
      <c r="J1" s="443"/>
    </row>
    <row r="2" spans="1:21" ht="12.75" customHeight="1">
      <c r="A2" s="464"/>
      <c r="B2" s="701" t="s">
        <v>1550</v>
      </c>
      <c r="C2" s="701"/>
      <c r="D2" s="701"/>
      <c r="E2" s="701"/>
      <c r="F2" s="701" t="s">
        <v>1551</v>
      </c>
      <c r="G2" s="701"/>
      <c r="H2" s="701"/>
      <c r="I2" s="701"/>
      <c r="J2" s="465"/>
    </row>
    <row r="3" spans="1:21" ht="34.5">
      <c r="A3" s="464" t="s">
        <v>1552</v>
      </c>
      <c r="B3" s="465" t="s">
        <v>1553</v>
      </c>
      <c r="C3" s="465" t="s">
        <v>1554</v>
      </c>
      <c r="D3" s="465" t="s">
        <v>1555</v>
      </c>
      <c r="E3" s="465" t="s">
        <v>1556</v>
      </c>
      <c r="F3" s="465" t="s">
        <v>1557</v>
      </c>
      <c r="G3" s="465" t="s">
        <v>1558</v>
      </c>
      <c r="H3" s="465" t="s">
        <v>1559</v>
      </c>
      <c r="I3" s="465" t="s">
        <v>1560</v>
      </c>
      <c r="J3" s="465" t="s">
        <v>1044</v>
      </c>
    </row>
    <row r="4" spans="1:21" ht="12.75" customHeight="1">
      <c r="A4" s="463"/>
      <c r="B4" s="702" t="s">
        <v>1561</v>
      </c>
      <c r="C4" s="702"/>
      <c r="D4" s="702"/>
      <c r="E4" s="702"/>
      <c r="F4" s="702"/>
      <c r="G4" s="702"/>
      <c r="H4" s="702"/>
      <c r="I4" s="702"/>
      <c r="J4" s="702"/>
    </row>
    <row r="5" spans="1:21" ht="12.75" customHeight="1">
      <c r="A5" s="445" t="s">
        <v>1562</v>
      </c>
      <c r="B5" s="446">
        <v>339</v>
      </c>
      <c r="C5" s="446">
        <v>10</v>
      </c>
      <c r="D5" s="446">
        <v>19</v>
      </c>
      <c r="E5" s="446">
        <v>374</v>
      </c>
      <c r="F5" s="446">
        <v>11</v>
      </c>
      <c r="G5" s="446">
        <v>23</v>
      </c>
      <c r="H5" s="447">
        <v>22</v>
      </c>
      <c r="I5" s="447">
        <v>53</v>
      </c>
      <c r="J5" s="447">
        <v>427</v>
      </c>
    </row>
    <row r="6" spans="1:21" ht="12.75" customHeight="1">
      <c r="A6" s="445" t="s">
        <v>1563</v>
      </c>
      <c r="B6" s="446">
        <v>12811</v>
      </c>
      <c r="C6" s="446">
        <v>1007</v>
      </c>
      <c r="D6" s="446">
        <v>4462</v>
      </c>
      <c r="E6" s="446">
        <v>18280</v>
      </c>
      <c r="F6" s="446">
        <v>8220</v>
      </c>
      <c r="G6" s="446">
        <v>12711</v>
      </c>
      <c r="H6" s="447">
        <v>17614</v>
      </c>
      <c r="I6" s="447">
        <v>38551</v>
      </c>
      <c r="J6" s="447">
        <v>56842</v>
      </c>
    </row>
    <row r="7" spans="1:21" ht="12.75" customHeight="1">
      <c r="A7" s="445" t="s">
        <v>1564</v>
      </c>
      <c r="B7" s="446">
        <v>1972</v>
      </c>
      <c r="C7" s="446">
        <v>139</v>
      </c>
      <c r="D7" s="446">
        <v>567</v>
      </c>
      <c r="E7" s="446">
        <v>2677</v>
      </c>
      <c r="F7" s="446">
        <v>581</v>
      </c>
      <c r="G7" s="446">
        <v>250</v>
      </c>
      <c r="H7" s="447">
        <v>584</v>
      </c>
      <c r="I7" s="447">
        <v>1413</v>
      </c>
      <c r="J7" s="447">
        <v>4090</v>
      </c>
    </row>
    <row r="8" spans="1:21" ht="12.75" customHeight="1">
      <c r="A8" s="445" t="s">
        <v>1565</v>
      </c>
      <c r="B8" s="446">
        <v>3004</v>
      </c>
      <c r="C8" s="446">
        <v>226</v>
      </c>
      <c r="D8" s="446">
        <v>1097</v>
      </c>
      <c r="E8" s="446">
        <v>4328</v>
      </c>
      <c r="F8" s="446">
        <v>2251</v>
      </c>
      <c r="G8" s="446">
        <v>15643</v>
      </c>
      <c r="H8" s="447">
        <v>2593</v>
      </c>
      <c r="I8" s="447">
        <v>20484</v>
      </c>
      <c r="J8" s="447">
        <v>24809</v>
      </c>
    </row>
    <row r="9" spans="1:21" ht="12.75" customHeight="1">
      <c r="A9" s="445" t="s">
        <v>1566</v>
      </c>
      <c r="B9" s="446">
        <v>666</v>
      </c>
      <c r="C9" s="446">
        <v>47</v>
      </c>
      <c r="D9" s="446">
        <v>228</v>
      </c>
      <c r="E9" s="446">
        <v>943</v>
      </c>
      <c r="F9" s="446">
        <v>727</v>
      </c>
      <c r="G9" s="446">
        <v>1210</v>
      </c>
      <c r="H9" s="447">
        <v>1160</v>
      </c>
      <c r="I9" s="447">
        <v>3096</v>
      </c>
      <c r="J9" s="447">
        <v>4036</v>
      </c>
    </row>
    <row r="10" spans="1:21" ht="12.75" customHeight="1">
      <c r="A10" s="445" t="s">
        <v>1567</v>
      </c>
      <c r="B10" s="446">
        <v>1328</v>
      </c>
      <c r="C10" s="446">
        <v>105</v>
      </c>
      <c r="D10" s="446">
        <v>164</v>
      </c>
      <c r="E10" s="446">
        <v>1603</v>
      </c>
      <c r="F10" s="446">
        <v>413</v>
      </c>
      <c r="G10" s="446">
        <v>41</v>
      </c>
      <c r="H10" s="447">
        <v>188</v>
      </c>
      <c r="I10" s="447">
        <v>644</v>
      </c>
      <c r="J10" s="447">
        <v>2250</v>
      </c>
    </row>
    <row r="11" spans="1:21" ht="12.75" customHeight="1">
      <c r="A11" s="445" t="s">
        <v>1568</v>
      </c>
      <c r="B11" s="446">
        <v>3706</v>
      </c>
      <c r="C11" s="446">
        <v>251</v>
      </c>
      <c r="D11" s="446">
        <v>1057</v>
      </c>
      <c r="E11" s="446">
        <v>5011</v>
      </c>
      <c r="F11" s="446">
        <v>2880</v>
      </c>
      <c r="G11" s="446">
        <v>951</v>
      </c>
      <c r="H11" s="447">
        <v>1645</v>
      </c>
      <c r="I11" s="447">
        <v>5477</v>
      </c>
      <c r="J11" s="447">
        <v>10489</v>
      </c>
    </row>
    <row r="12" spans="1:21" ht="12.75" customHeight="1">
      <c r="A12" s="445" t="s">
        <v>1569</v>
      </c>
      <c r="B12" s="446">
        <v>4077</v>
      </c>
      <c r="C12" s="446">
        <v>232</v>
      </c>
      <c r="D12" s="446">
        <v>1711</v>
      </c>
      <c r="E12" s="446">
        <v>6022</v>
      </c>
      <c r="F12" s="446">
        <v>4280</v>
      </c>
      <c r="G12" s="446">
        <v>21753</v>
      </c>
      <c r="H12" s="447">
        <v>10914</v>
      </c>
      <c r="I12" s="447">
        <v>36950</v>
      </c>
      <c r="J12" s="447">
        <v>42972</v>
      </c>
      <c r="M12" s="448"/>
      <c r="O12" s="448"/>
      <c r="P12" s="448"/>
      <c r="Q12" s="448"/>
      <c r="R12" s="448"/>
      <c r="S12" s="448"/>
      <c r="T12" s="448"/>
      <c r="U12" s="448"/>
    </row>
    <row r="13" spans="1:21" ht="12.75" customHeight="1">
      <c r="A13" s="445" t="s">
        <v>1570</v>
      </c>
      <c r="B13" s="449">
        <v>1834</v>
      </c>
      <c r="C13" s="449">
        <v>219</v>
      </c>
      <c r="D13" s="449">
        <v>926</v>
      </c>
      <c r="E13" s="446">
        <v>2977</v>
      </c>
      <c r="F13" s="446">
        <v>1914</v>
      </c>
      <c r="G13" s="446">
        <v>5501</v>
      </c>
      <c r="H13" s="447">
        <v>1833</v>
      </c>
      <c r="I13" s="447">
        <v>9240</v>
      </c>
      <c r="J13" s="447">
        <v>12216</v>
      </c>
      <c r="L13" s="448"/>
      <c r="M13" s="448"/>
      <c r="N13" s="448"/>
      <c r="O13" s="448"/>
      <c r="P13" s="448"/>
      <c r="Q13" s="448"/>
      <c r="R13" s="448"/>
      <c r="S13" s="448"/>
      <c r="T13" s="448"/>
      <c r="U13" s="448"/>
    </row>
    <row r="14" spans="1:21" ht="12.75" customHeight="1">
      <c r="A14" s="445" t="s">
        <v>1571</v>
      </c>
      <c r="B14" s="449">
        <v>5044</v>
      </c>
      <c r="C14" s="449">
        <v>519</v>
      </c>
      <c r="D14" s="449">
        <v>2099</v>
      </c>
      <c r="E14" s="446">
        <v>7669</v>
      </c>
      <c r="F14" s="446">
        <v>3795</v>
      </c>
      <c r="G14" s="446">
        <v>32944</v>
      </c>
      <c r="H14" s="447">
        <v>12738</v>
      </c>
      <c r="I14" s="447">
        <v>49475</v>
      </c>
      <c r="J14" s="447">
        <v>57147</v>
      </c>
      <c r="L14" s="448"/>
      <c r="M14" s="448"/>
      <c r="O14" s="448"/>
      <c r="P14" s="448"/>
      <c r="Q14" s="448"/>
      <c r="R14" s="448"/>
      <c r="S14" s="448"/>
      <c r="T14" s="448"/>
      <c r="U14" s="448"/>
    </row>
    <row r="15" spans="1:21" ht="12.75" customHeight="1">
      <c r="A15" s="445" t="s">
        <v>1572</v>
      </c>
      <c r="B15" s="446">
        <v>2301</v>
      </c>
      <c r="C15" s="446">
        <v>116</v>
      </c>
      <c r="D15" s="446">
        <v>696</v>
      </c>
      <c r="E15" s="446">
        <v>3112</v>
      </c>
      <c r="F15" s="446">
        <v>1561</v>
      </c>
      <c r="G15" s="446">
        <v>8024</v>
      </c>
      <c r="H15" s="447">
        <v>3034</v>
      </c>
      <c r="I15" s="447">
        <v>12618</v>
      </c>
      <c r="J15" s="447">
        <v>15733</v>
      </c>
      <c r="L15" s="448"/>
      <c r="N15" s="448"/>
      <c r="O15" s="448"/>
      <c r="P15" s="448"/>
      <c r="Q15" s="448"/>
      <c r="R15" s="448"/>
      <c r="S15" s="448"/>
      <c r="T15" s="448"/>
      <c r="U15" s="448"/>
    </row>
    <row r="16" spans="1:21" ht="12.75" customHeight="1">
      <c r="A16" s="445" t="s">
        <v>1573</v>
      </c>
      <c r="B16" s="446">
        <v>971</v>
      </c>
      <c r="C16" s="446">
        <v>79</v>
      </c>
      <c r="D16" s="446">
        <v>389</v>
      </c>
      <c r="E16" s="446">
        <v>1436</v>
      </c>
      <c r="F16" s="446">
        <v>1748</v>
      </c>
      <c r="G16" s="446">
        <v>7649</v>
      </c>
      <c r="H16" s="447">
        <v>4744</v>
      </c>
      <c r="I16" s="447">
        <v>14142</v>
      </c>
      <c r="J16" s="447">
        <v>15578</v>
      </c>
      <c r="M16" s="448"/>
      <c r="P16" s="448"/>
      <c r="Q16" s="448"/>
      <c r="R16" s="448"/>
      <c r="S16" s="448"/>
      <c r="T16" s="448"/>
      <c r="U16" s="448"/>
    </row>
    <row r="17" spans="1:21" ht="12.75" customHeight="1">
      <c r="A17" s="445" t="s">
        <v>1574</v>
      </c>
      <c r="B17" s="446">
        <v>540</v>
      </c>
      <c r="C17" s="446">
        <v>47</v>
      </c>
      <c r="D17" s="446">
        <v>381</v>
      </c>
      <c r="E17" s="446">
        <v>965</v>
      </c>
      <c r="F17" s="446">
        <v>1536</v>
      </c>
      <c r="G17" s="446">
        <v>16643</v>
      </c>
      <c r="H17" s="447">
        <v>6492</v>
      </c>
      <c r="I17" s="447">
        <v>24680</v>
      </c>
      <c r="J17" s="447">
        <v>25645</v>
      </c>
      <c r="L17" s="448"/>
      <c r="M17" s="448"/>
      <c r="O17" s="448"/>
      <c r="P17" s="448"/>
      <c r="Q17" s="448"/>
      <c r="R17" s="448"/>
      <c r="S17" s="448"/>
      <c r="T17" s="448"/>
      <c r="U17" s="448"/>
    </row>
    <row r="18" spans="1:21" ht="12.75" customHeight="1">
      <c r="A18" s="445" t="s">
        <v>1575</v>
      </c>
      <c r="B18" s="446">
        <v>2047</v>
      </c>
      <c r="C18" s="446">
        <v>546</v>
      </c>
      <c r="D18" s="446">
        <v>3570</v>
      </c>
      <c r="E18" s="446">
        <v>6158</v>
      </c>
      <c r="F18" s="446">
        <v>3630</v>
      </c>
      <c r="G18" s="446">
        <v>160249</v>
      </c>
      <c r="H18" s="447">
        <v>31377</v>
      </c>
      <c r="I18" s="447">
        <v>195255</v>
      </c>
      <c r="J18" s="447">
        <v>201428</v>
      </c>
      <c r="L18" s="448"/>
      <c r="M18" s="448"/>
      <c r="N18" s="448"/>
      <c r="O18" s="448"/>
      <c r="P18" s="448"/>
      <c r="Q18" s="448"/>
      <c r="R18" s="448"/>
      <c r="S18" s="448"/>
      <c r="T18" s="448"/>
      <c r="U18" s="448"/>
    </row>
    <row r="19" spans="1:21" ht="12.75" customHeight="1">
      <c r="A19" s="450" t="s">
        <v>1576</v>
      </c>
      <c r="B19" s="446">
        <v>3492</v>
      </c>
      <c r="C19" s="446">
        <v>117</v>
      </c>
      <c r="D19" s="446">
        <v>1619</v>
      </c>
      <c r="E19" s="446">
        <v>5229</v>
      </c>
      <c r="F19" s="446">
        <v>3151</v>
      </c>
      <c r="G19" s="446">
        <v>25769</v>
      </c>
      <c r="H19" s="447">
        <v>8427</v>
      </c>
      <c r="I19" s="447">
        <v>37342</v>
      </c>
      <c r="J19" s="447">
        <v>42573</v>
      </c>
      <c r="L19" s="448"/>
      <c r="M19" s="448"/>
      <c r="N19" s="448"/>
      <c r="O19" s="448"/>
      <c r="P19" s="448"/>
      <c r="Q19" s="448"/>
      <c r="R19" s="448"/>
      <c r="S19" s="448"/>
      <c r="T19" s="448"/>
      <c r="U19" s="448"/>
    </row>
    <row r="20" spans="1:21" ht="12.75" customHeight="1">
      <c r="A20" s="445" t="s">
        <v>1577</v>
      </c>
      <c r="B20" s="446">
        <v>146</v>
      </c>
      <c r="C20" s="446">
        <v>11</v>
      </c>
      <c r="D20" s="446">
        <v>113</v>
      </c>
      <c r="E20" s="446">
        <v>274</v>
      </c>
      <c r="F20" s="446">
        <v>139</v>
      </c>
      <c r="G20" s="446">
        <v>8487</v>
      </c>
      <c r="H20" s="447">
        <v>1827</v>
      </c>
      <c r="I20" s="447">
        <v>10453</v>
      </c>
      <c r="J20" s="447">
        <v>10730</v>
      </c>
      <c r="L20" s="448"/>
      <c r="M20" s="448"/>
      <c r="O20" s="448"/>
      <c r="P20" s="448"/>
      <c r="Q20" s="448"/>
      <c r="R20" s="448"/>
      <c r="S20" s="448"/>
      <c r="T20" s="448"/>
      <c r="U20" s="448"/>
    </row>
    <row r="21" spans="1:21" ht="25.5" customHeight="1">
      <c r="A21" s="451" t="s">
        <v>1578</v>
      </c>
      <c r="B21" s="452">
        <v>44296</v>
      </c>
      <c r="C21" s="452">
        <v>3679</v>
      </c>
      <c r="D21" s="452">
        <v>19105</v>
      </c>
      <c r="E21" s="452">
        <v>67087</v>
      </c>
      <c r="F21" s="452">
        <v>36853</v>
      </c>
      <c r="G21" s="452">
        <v>317857</v>
      </c>
      <c r="H21" s="453">
        <v>105189</v>
      </c>
      <c r="I21" s="453">
        <v>459897</v>
      </c>
      <c r="J21" s="453">
        <v>527013</v>
      </c>
      <c r="L21" s="448"/>
      <c r="M21" s="448"/>
      <c r="N21" s="448"/>
      <c r="O21" s="448"/>
      <c r="P21" s="448"/>
      <c r="Q21" s="448"/>
      <c r="R21" s="448"/>
      <c r="S21" s="448"/>
      <c r="T21" s="448"/>
      <c r="U21" s="448"/>
    </row>
    <row r="22" spans="1:21" ht="12.75" customHeight="1">
      <c r="A22" s="444"/>
      <c r="B22" s="701" t="s">
        <v>1579</v>
      </c>
      <c r="C22" s="701"/>
      <c r="D22" s="701"/>
      <c r="E22" s="701"/>
      <c r="F22" s="701"/>
      <c r="G22" s="701"/>
      <c r="H22" s="701"/>
      <c r="I22" s="701"/>
      <c r="J22" s="701"/>
    </row>
    <row r="23" spans="1:21" ht="12.75" customHeight="1">
      <c r="A23" s="445" t="s">
        <v>1562</v>
      </c>
      <c r="B23" s="446">
        <v>335</v>
      </c>
      <c r="C23" s="446">
        <v>11</v>
      </c>
      <c r="D23" s="446">
        <v>10</v>
      </c>
      <c r="E23" s="446">
        <v>351</v>
      </c>
      <c r="F23" s="446">
        <v>6</v>
      </c>
      <c r="G23" s="446">
        <v>0</v>
      </c>
      <c r="H23" s="447">
        <v>0</v>
      </c>
      <c r="I23" s="447">
        <v>7</v>
      </c>
      <c r="J23" s="447">
        <v>361</v>
      </c>
    </row>
    <row r="24" spans="1:21" ht="12.75" customHeight="1">
      <c r="A24" s="445" t="s">
        <v>1563</v>
      </c>
      <c r="B24" s="446">
        <v>1840</v>
      </c>
      <c r="C24" s="446">
        <v>86</v>
      </c>
      <c r="D24" s="446">
        <v>279</v>
      </c>
      <c r="E24" s="446">
        <v>2209</v>
      </c>
      <c r="F24" s="446">
        <v>152</v>
      </c>
      <c r="G24" s="446">
        <v>32</v>
      </c>
      <c r="H24" s="447">
        <v>70</v>
      </c>
      <c r="I24" s="447">
        <v>253</v>
      </c>
      <c r="J24" s="447">
        <v>2464</v>
      </c>
    </row>
    <row r="25" spans="1:21" ht="12.75" customHeight="1">
      <c r="A25" s="445" t="s">
        <v>1564</v>
      </c>
      <c r="B25" s="446">
        <v>1542</v>
      </c>
      <c r="C25" s="446">
        <v>81</v>
      </c>
      <c r="D25" s="446">
        <v>341</v>
      </c>
      <c r="E25" s="446">
        <v>1959</v>
      </c>
      <c r="F25" s="446">
        <v>168</v>
      </c>
      <c r="G25" s="446">
        <v>14</v>
      </c>
      <c r="H25" s="447">
        <v>48</v>
      </c>
      <c r="I25" s="447">
        <v>230</v>
      </c>
      <c r="J25" s="447">
        <v>2195</v>
      </c>
    </row>
    <row r="26" spans="1:21" ht="12.75" customHeight="1">
      <c r="A26" s="445" t="s">
        <v>1565</v>
      </c>
      <c r="B26" s="446">
        <v>259</v>
      </c>
      <c r="C26" s="446">
        <v>13</v>
      </c>
      <c r="D26" s="446">
        <v>47</v>
      </c>
      <c r="E26" s="446">
        <v>316</v>
      </c>
      <c r="F26" s="446">
        <v>14</v>
      </c>
      <c r="G26" s="446">
        <v>6</v>
      </c>
      <c r="H26" s="447">
        <v>0</v>
      </c>
      <c r="I26" s="447">
        <v>22</v>
      </c>
      <c r="J26" s="447">
        <v>340</v>
      </c>
    </row>
    <row r="27" spans="1:21" ht="12.75" customHeight="1">
      <c r="A27" s="445" t="s">
        <v>1566</v>
      </c>
      <c r="B27" s="446">
        <v>170</v>
      </c>
      <c r="C27" s="446">
        <v>6</v>
      </c>
      <c r="D27" s="446">
        <v>39</v>
      </c>
      <c r="E27" s="446">
        <v>218</v>
      </c>
      <c r="F27" s="446">
        <v>33</v>
      </c>
      <c r="G27" s="446">
        <v>0</v>
      </c>
      <c r="H27" s="447">
        <v>12</v>
      </c>
      <c r="I27" s="447">
        <v>48</v>
      </c>
      <c r="J27" s="447">
        <v>263</v>
      </c>
    </row>
    <row r="28" spans="1:21" ht="12.75" customHeight="1">
      <c r="A28" s="445" t="s">
        <v>1567</v>
      </c>
      <c r="B28" s="446">
        <v>1090</v>
      </c>
      <c r="C28" s="446">
        <v>42</v>
      </c>
      <c r="D28" s="446">
        <v>120</v>
      </c>
      <c r="E28" s="446">
        <v>1249</v>
      </c>
      <c r="F28" s="446">
        <v>81</v>
      </c>
      <c r="G28" s="446">
        <v>9</v>
      </c>
      <c r="H28" s="447">
        <v>10</v>
      </c>
      <c r="I28" s="447">
        <v>108</v>
      </c>
      <c r="J28" s="447">
        <v>1353</v>
      </c>
    </row>
    <row r="29" spans="1:21" ht="12.75" customHeight="1">
      <c r="A29" s="445" t="s">
        <v>1568</v>
      </c>
      <c r="B29" s="446">
        <v>664</v>
      </c>
      <c r="C29" s="446">
        <v>37</v>
      </c>
      <c r="D29" s="446">
        <v>184</v>
      </c>
      <c r="E29" s="446">
        <v>884</v>
      </c>
      <c r="F29" s="446">
        <v>37</v>
      </c>
      <c r="G29" s="446">
        <v>16</v>
      </c>
      <c r="H29" s="447">
        <v>49</v>
      </c>
      <c r="I29" s="447">
        <v>100</v>
      </c>
      <c r="J29" s="447">
        <v>982</v>
      </c>
    </row>
    <row r="30" spans="1:21" ht="12.75" customHeight="1">
      <c r="A30" s="445" t="s">
        <v>1569</v>
      </c>
      <c r="B30" s="446">
        <v>192</v>
      </c>
      <c r="C30" s="446">
        <v>10</v>
      </c>
      <c r="D30" s="446">
        <v>44</v>
      </c>
      <c r="E30" s="446">
        <v>251</v>
      </c>
      <c r="F30" s="446">
        <v>27</v>
      </c>
      <c r="G30" s="446">
        <v>15</v>
      </c>
      <c r="H30" s="447">
        <v>30</v>
      </c>
      <c r="I30" s="447">
        <v>74</v>
      </c>
      <c r="J30" s="447">
        <v>327</v>
      </c>
      <c r="M30" s="448"/>
      <c r="O30" s="448"/>
      <c r="P30" s="448"/>
      <c r="Q30" s="448"/>
      <c r="R30" s="448"/>
      <c r="S30" s="448"/>
      <c r="T30" s="448"/>
      <c r="U30" s="448"/>
    </row>
    <row r="31" spans="1:21" ht="12.75" customHeight="1">
      <c r="A31" s="445" t="s">
        <v>1570</v>
      </c>
      <c r="B31" s="449">
        <v>254</v>
      </c>
      <c r="C31" s="449">
        <v>10</v>
      </c>
      <c r="D31" s="449">
        <v>38</v>
      </c>
      <c r="E31" s="446">
        <v>308</v>
      </c>
      <c r="F31" s="446">
        <v>24</v>
      </c>
      <c r="G31" s="446">
        <v>26</v>
      </c>
      <c r="H31" s="447">
        <v>13</v>
      </c>
      <c r="I31" s="447">
        <v>64</v>
      </c>
      <c r="J31" s="447">
        <v>371</v>
      </c>
      <c r="L31" s="448"/>
      <c r="M31" s="448"/>
      <c r="N31" s="448"/>
      <c r="O31" s="448"/>
      <c r="P31" s="448"/>
      <c r="Q31" s="448"/>
      <c r="R31" s="448"/>
      <c r="S31" s="448"/>
      <c r="T31" s="448"/>
      <c r="U31" s="448"/>
    </row>
    <row r="32" spans="1:21" ht="12.75" customHeight="1">
      <c r="A32" s="445" t="s">
        <v>1571</v>
      </c>
      <c r="B32" s="449">
        <v>3003</v>
      </c>
      <c r="C32" s="449">
        <v>379</v>
      </c>
      <c r="D32" s="449">
        <v>717</v>
      </c>
      <c r="E32" s="446">
        <v>4107</v>
      </c>
      <c r="F32" s="446">
        <v>245</v>
      </c>
      <c r="G32" s="446">
        <v>109</v>
      </c>
      <c r="H32" s="447">
        <v>149</v>
      </c>
      <c r="I32" s="447">
        <v>508</v>
      </c>
      <c r="J32" s="447">
        <v>4616</v>
      </c>
      <c r="L32" s="448"/>
      <c r="M32" s="448"/>
      <c r="O32" s="448"/>
      <c r="P32" s="448"/>
      <c r="Q32" s="448"/>
      <c r="R32" s="448"/>
      <c r="S32" s="448"/>
      <c r="T32" s="448"/>
      <c r="U32" s="448"/>
    </row>
    <row r="33" spans="1:21" ht="12.75" customHeight="1">
      <c r="A33" s="445" t="s">
        <v>1572</v>
      </c>
      <c r="B33" s="446">
        <v>199</v>
      </c>
      <c r="C33" s="446">
        <v>20</v>
      </c>
      <c r="D33" s="446">
        <v>48</v>
      </c>
      <c r="E33" s="446">
        <v>264</v>
      </c>
      <c r="F33" s="446">
        <v>15</v>
      </c>
      <c r="G33" s="446">
        <v>16</v>
      </c>
      <c r="H33" s="447">
        <v>13</v>
      </c>
      <c r="I33" s="447">
        <v>40</v>
      </c>
      <c r="J33" s="447">
        <v>305</v>
      </c>
      <c r="L33" s="448"/>
      <c r="N33" s="448"/>
      <c r="O33" s="448"/>
      <c r="P33" s="448"/>
      <c r="Q33" s="448"/>
      <c r="R33" s="448"/>
      <c r="S33" s="448"/>
      <c r="T33" s="448"/>
      <c r="U33" s="448"/>
    </row>
    <row r="34" spans="1:21" ht="12.75" customHeight="1">
      <c r="A34" s="445" t="s">
        <v>1573</v>
      </c>
      <c r="B34" s="446">
        <v>136</v>
      </c>
      <c r="C34" s="446">
        <v>11</v>
      </c>
      <c r="D34" s="446">
        <v>43</v>
      </c>
      <c r="E34" s="446">
        <v>183</v>
      </c>
      <c r="F34" s="446">
        <v>16</v>
      </c>
      <c r="G34" s="446">
        <v>11</v>
      </c>
      <c r="H34" s="447">
        <v>10</v>
      </c>
      <c r="I34" s="447">
        <v>37</v>
      </c>
      <c r="J34" s="447">
        <v>224</v>
      </c>
      <c r="M34" s="448"/>
      <c r="P34" s="448"/>
      <c r="Q34" s="448"/>
      <c r="R34" s="448"/>
      <c r="S34" s="448"/>
      <c r="T34" s="448"/>
      <c r="U34" s="448"/>
    </row>
    <row r="35" spans="1:21" ht="12.75" customHeight="1">
      <c r="A35" s="445" t="s">
        <v>1574</v>
      </c>
      <c r="B35" s="446">
        <v>37</v>
      </c>
      <c r="C35" s="446">
        <v>0</v>
      </c>
      <c r="D35" s="446">
        <v>12</v>
      </c>
      <c r="E35" s="446">
        <v>50</v>
      </c>
      <c r="F35" s="446">
        <v>0</v>
      </c>
      <c r="G35" s="446">
        <v>3</v>
      </c>
      <c r="H35" s="447">
        <v>16</v>
      </c>
      <c r="I35" s="447">
        <v>20</v>
      </c>
      <c r="J35" s="447">
        <v>67</v>
      </c>
      <c r="L35" s="448"/>
      <c r="M35" s="448"/>
      <c r="O35" s="448"/>
      <c r="P35" s="448"/>
      <c r="Q35" s="448"/>
      <c r="R35" s="448"/>
      <c r="S35" s="448"/>
      <c r="T35" s="448"/>
      <c r="U35" s="448"/>
    </row>
    <row r="36" spans="1:21" ht="12.75" customHeight="1">
      <c r="A36" s="445" t="s">
        <v>1575</v>
      </c>
      <c r="B36" s="446">
        <v>4</v>
      </c>
      <c r="C36" s="446">
        <v>3</v>
      </c>
      <c r="D36" s="446">
        <v>5</v>
      </c>
      <c r="E36" s="446">
        <v>16</v>
      </c>
      <c r="F36" s="446">
        <v>0</v>
      </c>
      <c r="G36" s="446">
        <v>7</v>
      </c>
      <c r="H36" s="447">
        <v>0</v>
      </c>
      <c r="I36" s="447">
        <v>13</v>
      </c>
      <c r="J36" s="447">
        <v>22</v>
      </c>
      <c r="L36" s="448"/>
      <c r="M36" s="448"/>
      <c r="N36" s="448"/>
      <c r="O36" s="448"/>
      <c r="P36" s="448"/>
      <c r="Q36" s="448"/>
      <c r="R36" s="448"/>
      <c r="S36" s="448"/>
      <c r="T36" s="448"/>
      <c r="U36" s="448"/>
    </row>
    <row r="37" spans="1:21" ht="12.75" customHeight="1">
      <c r="A37" s="450" t="s">
        <v>1576</v>
      </c>
      <c r="B37" s="446">
        <v>152</v>
      </c>
      <c r="C37" s="446">
        <v>6</v>
      </c>
      <c r="D37" s="446">
        <v>41</v>
      </c>
      <c r="E37" s="446">
        <v>199</v>
      </c>
      <c r="F37" s="446">
        <v>28</v>
      </c>
      <c r="G37" s="446">
        <v>12</v>
      </c>
      <c r="H37" s="447">
        <v>10</v>
      </c>
      <c r="I37" s="447">
        <v>59</v>
      </c>
      <c r="J37" s="447">
        <v>253</v>
      </c>
      <c r="L37" s="448"/>
      <c r="M37" s="448"/>
      <c r="N37" s="448"/>
      <c r="O37" s="448"/>
      <c r="P37" s="448"/>
      <c r="Q37" s="448"/>
      <c r="R37" s="448"/>
      <c r="S37" s="448"/>
      <c r="T37" s="448"/>
      <c r="U37" s="448"/>
    </row>
    <row r="38" spans="1:21" ht="12.75" customHeight="1">
      <c r="A38" s="445" t="s">
        <v>1577</v>
      </c>
      <c r="B38" s="446">
        <v>23</v>
      </c>
      <c r="C38" s="446">
        <v>9</v>
      </c>
      <c r="D38" s="446">
        <v>9</v>
      </c>
      <c r="E38" s="446">
        <v>38</v>
      </c>
      <c r="F38" s="446">
        <v>3</v>
      </c>
      <c r="G38" s="446">
        <v>45</v>
      </c>
      <c r="H38" s="447">
        <v>3</v>
      </c>
      <c r="I38" s="447">
        <v>52</v>
      </c>
      <c r="J38" s="447">
        <v>95</v>
      </c>
      <c r="L38" s="448"/>
      <c r="M38" s="448"/>
      <c r="O38" s="448"/>
      <c r="P38" s="448"/>
      <c r="Q38" s="448"/>
      <c r="R38" s="448"/>
      <c r="S38" s="448"/>
      <c r="T38" s="448"/>
      <c r="U38" s="448"/>
    </row>
    <row r="39" spans="1:21" ht="25.5" customHeight="1">
      <c r="A39" s="451" t="s">
        <v>1578</v>
      </c>
      <c r="B39" s="452">
        <v>9904</v>
      </c>
      <c r="C39" s="452">
        <v>733</v>
      </c>
      <c r="D39" s="452">
        <v>1971</v>
      </c>
      <c r="E39" s="452">
        <v>12607</v>
      </c>
      <c r="F39" s="452">
        <v>849</v>
      </c>
      <c r="G39" s="452">
        <v>332</v>
      </c>
      <c r="H39" s="453">
        <v>455</v>
      </c>
      <c r="I39" s="453">
        <v>1633</v>
      </c>
      <c r="J39" s="453">
        <v>14246</v>
      </c>
      <c r="L39" s="448"/>
      <c r="M39" s="448"/>
      <c r="N39" s="448"/>
      <c r="O39" s="448"/>
      <c r="P39" s="448"/>
      <c r="Q39" s="448"/>
      <c r="R39" s="448"/>
      <c r="S39" s="448"/>
      <c r="T39" s="448"/>
      <c r="U39" s="448"/>
    </row>
    <row r="40" spans="1:21" ht="12.75" customHeight="1">
      <c r="A40" s="444"/>
      <c r="B40" s="701" t="s">
        <v>1580</v>
      </c>
      <c r="C40" s="701"/>
      <c r="D40" s="701"/>
      <c r="E40" s="701"/>
      <c r="F40" s="701"/>
      <c r="G40" s="701"/>
      <c r="H40" s="701"/>
      <c r="I40" s="701"/>
      <c r="J40" s="701"/>
    </row>
    <row r="41" spans="1:21" ht="12.75" customHeight="1">
      <c r="A41" s="445" t="s">
        <v>1562</v>
      </c>
      <c r="B41" s="446">
        <v>3</v>
      </c>
      <c r="C41" s="446">
        <v>0</v>
      </c>
      <c r="D41" s="446">
        <v>9</v>
      </c>
      <c r="E41" s="446">
        <v>11</v>
      </c>
      <c r="F41" s="446">
        <v>3</v>
      </c>
      <c r="G41" s="446">
        <v>23</v>
      </c>
      <c r="H41" s="447">
        <v>21</v>
      </c>
      <c r="I41" s="447">
        <v>45</v>
      </c>
      <c r="J41" s="447">
        <v>57</v>
      </c>
    </row>
    <row r="42" spans="1:21" ht="12.75" customHeight="1">
      <c r="A42" s="445" t="s">
        <v>1563</v>
      </c>
      <c r="B42" s="446">
        <v>10511</v>
      </c>
      <c r="C42" s="446">
        <v>714</v>
      </c>
      <c r="D42" s="446">
        <v>4030</v>
      </c>
      <c r="E42" s="446">
        <v>15250</v>
      </c>
      <c r="F42" s="446">
        <v>6618</v>
      </c>
      <c r="G42" s="446">
        <v>12531</v>
      </c>
      <c r="H42" s="447">
        <v>15134</v>
      </c>
      <c r="I42" s="447">
        <v>34283</v>
      </c>
      <c r="J42" s="447">
        <v>49544</v>
      </c>
    </row>
    <row r="43" spans="1:21" ht="12.75" customHeight="1">
      <c r="A43" s="445" t="s">
        <v>1564</v>
      </c>
      <c r="B43" s="446">
        <v>400</v>
      </c>
      <c r="C43" s="446">
        <v>45</v>
      </c>
      <c r="D43" s="446">
        <v>194</v>
      </c>
      <c r="E43" s="446">
        <v>632</v>
      </c>
      <c r="F43" s="446">
        <v>288</v>
      </c>
      <c r="G43" s="446">
        <v>231</v>
      </c>
      <c r="H43" s="447">
        <v>393</v>
      </c>
      <c r="I43" s="447">
        <v>917</v>
      </c>
      <c r="J43" s="447">
        <v>1550</v>
      </c>
    </row>
    <row r="44" spans="1:21" ht="12.75" customHeight="1">
      <c r="A44" s="445" t="s">
        <v>1565</v>
      </c>
      <c r="B44" s="446">
        <v>2626</v>
      </c>
      <c r="C44" s="446">
        <v>180</v>
      </c>
      <c r="D44" s="446">
        <v>1029</v>
      </c>
      <c r="E44" s="446">
        <v>3835</v>
      </c>
      <c r="F44" s="446">
        <v>2015</v>
      </c>
      <c r="G44" s="446">
        <v>15505</v>
      </c>
      <c r="H44" s="447">
        <v>2288</v>
      </c>
      <c r="I44" s="447">
        <v>19814</v>
      </c>
      <c r="J44" s="447">
        <v>23649</v>
      </c>
    </row>
    <row r="45" spans="1:21" ht="12.75" customHeight="1">
      <c r="A45" s="445" t="s">
        <v>1566</v>
      </c>
      <c r="B45" s="446">
        <v>477</v>
      </c>
      <c r="C45" s="446">
        <v>31</v>
      </c>
      <c r="D45" s="446">
        <v>182</v>
      </c>
      <c r="E45" s="446">
        <v>697</v>
      </c>
      <c r="F45" s="446">
        <v>614</v>
      </c>
      <c r="G45" s="446">
        <v>1207</v>
      </c>
      <c r="H45" s="447">
        <v>1042</v>
      </c>
      <c r="I45" s="447">
        <v>2860</v>
      </c>
      <c r="J45" s="447">
        <v>3559</v>
      </c>
    </row>
    <row r="46" spans="1:21" ht="12.75" customHeight="1">
      <c r="A46" s="445" t="s">
        <v>1567</v>
      </c>
      <c r="B46" s="446">
        <v>101</v>
      </c>
      <c r="C46" s="446">
        <v>5</v>
      </c>
      <c r="D46" s="446">
        <v>9</v>
      </c>
      <c r="E46" s="446">
        <v>119</v>
      </c>
      <c r="F46" s="446">
        <v>45</v>
      </c>
      <c r="G46" s="446">
        <v>24</v>
      </c>
      <c r="H46" s="447">
        <v>27</v>
      </c>
      <c r="I46" s="447">
        <v>102</v>
      </c>
      <c r="J46" s="447">
        <v>217</v>
      </c>
    </row>
    <row r="47" spans="1:21" ht="12.75" customHeight="1">
      <c r="A47" s="445" t="s">
        <v>1568</v>
      </c>
      <c r="B47" s="446">
        <v>2652</v>
      </c>
      <c r="C47" s="446">
        <v>142</v>
      </c>
      <c r="D47" s="446">
        <v>706</v>
      </c>
      <c r="E47" s="446">
        <v>3501</v>
      </c>
      <c r="F47" s="446">
        <v>1455</v>
      </c>
      <c r="G47" s="446">
        <v>848</v>
      </c>
      <c r="H47" s="447">
        <v>639</v>
      </c>
      <c r="I47" s="447">
        <v>2940</v>
      </c>
      <c r="J47" s="447">
        <v>6439</v>
      </c>
    </row>
    <row r="48" spans="1:21" ht="12.75" customHeight="1">
      <c r="A48" s="445" t="s">
        <v>1569</v>
      </c>
      <c r="B48" s="446">
        <v>3756</v>
      </c>
      <c r="C48" s="446">
        <v>178</v>
      </c>
      <c r="D48" s="446">
        <v>1621</v>
      </c>
      <c r="E48" s="446">
        <v>5551</v>
      </c>
      <c r="F48" s="446">
        <v>3268</v>
      </c>
      <c r="G48" s="446">
        <v>21118</v>
      </c>
      <c r="H48" s="447">
        <v>7692</v>
      </c>
      <c r="I48" s="447">
        <v>32076</v>
      </c>
      <c r="J48" s="447">
        <v>37629</v>
      </c>
      <c r="M48" s="448"/>
      <c r="O48" s="448"/>
      <c r="P48" s="448"/>
      <c r="Q48" s="448"/>
      <c r="R48" s="448"/>
      <c r="S48" s="448"/>
      <c r="T48" s="448"/>
      <c r="U48" s="448"/>
    </row>
    <row r="49" spans="1:21" ht="12.75" customHeight="1">
      <c r="A49" s="445" t="s">
        <v>1570</v>
      </c>
      <c r="B49" s="449">
        <v>1554</v>
      </c>
      <c r="C49" s="449">
        <v>196</v>
      </c>
      <c r="D49" s="449">
        <v>874</v>
      </c>
      <c r="E49" s="446">
        <v>2625</v>
      </c>
      <c r="F49" s="446">
        <v>1803</v>
      </c>
      <c r="G49" s="446">
        <v>5442</v>
      </c>
      <c r="H49" s="447">
        <v>1628</v>
      </c>
      <c r="I49" s="447">
        <v>8874</v>
      </c>
      <c r="J49" s="447">
        <v>11499</v>
      </c>
      <c r="L49" s="448"/>
      <c r="M49" s="448"/>
      <c r="N49" s="448"/>
      <c r="O49" s="448"/>
      <c r="P49" s="448"/>
      <c r="Q49" s="448"/>
      <c r="R49" s="448"/>
      <c r="S49" s="448"/>
      <c r="T49" s="448"/>
      <c r="U49" s="448"/>
    </row>
    <row r="50" spans="1:21" ht="12.75" customHeight="1">
      <c r="A50" s="445" t="s">
        <v>1571</v>
      </c>
      <c r="B50" s="449">
        <v>2023</v>
      </c>
      <c r="C50" s="449">
        <v>125</v>
      </c>
      <c r="D50" s="449">
        <v>1368</v>
      </c>
      <c r="E50" s="446">
        <v>3510</v>
      </c>
      <c r="F50" s="446">
        <v>3326</v>
      </c>
      <c r="G50" s="446">
        <v>32732</v>
      </c>
      <c r="H50" s="447">
        <v>11931</v>
      </c>
      <c r="I50" s="447">
        <v>47991</v>
      </c>
      <c r="J50" s="447">
        <v>51502</v>
      </c>
      <c r="L50" s="448"/>
      <c r="M50" s="448"/>
      <c r="O50" s="448"/>
      <c r="P50" s="448"/>
      <c r="Q50" s="448"/>
      <c r="R50" s="448"/>
      <c r="S50" s="448"/>
      <c r="T50" s="448"/>
      <c r="U50" s="448"/>
    </row>
    <row r="51" spans="1:21" ht="12.75" customHeight="1">
      <c r="A51" s="445" t="s">
        <v>1572</v>
      </c>
      <c r="B51" s="446">
        <v>2075</v>
      </c>
      <c r="C51" s="446">
        <v>85</v>
      </c>
      <c r="D51" s="446">
        <v>638</v>
      </c>
      <c r="E51" s="446">
        <v>2795</v>
      </c>
      <c r="F51" s="446">
        <v>1423</v>
      </c>
      <c r="G51" s="446">
        <v>7972</v>
      </c>
      <c r="H51" s="447">
        <v>2644</v>
      </c>
      <c r="I51" s="447">
        <v>12034</v>
      </c>
      <c r="J51" s="447">
        <v>14824</v>
      </c>
      <c r="L51" s="448"/>
      <c r="N51" s="448"/>
      <c r="O51" s="448"/>
      <c r="P51" s="448"/>
      <c r="Q51" s="448"/>
      <c r="R51" s="448"/>
      <c r="S51" s="448"/>
      <c r="T51" s="448"/>
      <c r="U51" s="448"/>
    </row>
    <row r="52" spans="1:21" ht="12.75" customHeight="1">
      <c r="A52" s="445" t="s">
        <v>1573</v>
      </c>
      <c r="B52" s="446">
        <v>779</v>
      </c>
      <c r="C52" s="446">
        <v>46</v>
      </c>
      <c r="D52" s="446">
        <v>343</v>
      </c>
      <c r="E52" s="446">
        <v>1163</v>
      </c>
      <c r="F52" s="446">
        <v>1314</v>
      </c>
      <c r="G52" s="446">
        <v>7500</v>
      </c>
      <c r="H52" s="447">
        <v>3526</v>
      </c>
      <c r="I52" s="447">
        <v>12340</v>
      </c>
      <c r="J52" s="447">
        <v>13507</v>
      </c>
      <c r="M52" s="448"/>
      <c r="P52" s="448"/>
      <c r="Q52" s="448"/>
      <c r="R52" s="448"/>
      <c r="S52" s="448"/>
      <c r="T52" s="448"/>
      <c r="U52" s="448"/>
    </row>
    <row r="53" spans="1:21" ht="12.75" customHeight="1">
      <c r="A53" s="445" t="s">
        <v>1574</v>
      </c>
      <c r="B53" s="446">
        <v>487</v>
      </c>
      <c r="C53" s="446">
        <v>39</v>
      </c>
      <c r="D53" s="446">
        <v>373</v>
      </c>
      <c r="E53" s="446">
        <v>894</v>
      </c>
      <c r="F53" s="446">
        <v>1337</v>
      </c>
      <c r="G53" s="446">
        <v>16551</v>
      </c>
      <c r="H53" s="447">
        <v>5415</v>
      </c>
      <c r="I53" s="447">
        <v>23303</v>
      </c>
      <c r="J53" s="447">
        <v>24199</v>
      </c>
      <c r="L53" s="448"/>
      <c r="M53" s="448"/>
      <c r="O53" s="448"/>
      <c r="P53" s="448"/>
      <c r="Q53" s="448"/>
      <c r="R53" s="448"/>
      <c r="S53" s="448"/>
      <c r="T53" s="448"/>
      <c r="U53" s="448"/>
    </row>
    <row r="54" spans="1:21" ht="12.75" customHeight="1">
      <c r="A54" s="445" t="s">
        <v>1575</v>
      </c>
      <c r="B54" s="446">
        <v>2039</v>
      </c>
      <c r="C54" s="446">
        <v>541</v>
      </c>
      <c r="D54" s="446">
        <v>3560</v>
      </c>
      <c r="E54" s="446">
        <v>6143</v>
      </c>
      <c r="F54" s="446">
        <v>3553</v>
      </c>
      <c r="G54" s="446">
        <v>159708</v>
      </c>
      <c r="H54" s="447">
        <v>30623</v>
      </c>
      <c r="I54" s="447">
        <v>193890</v>
      </c>
      <c r="J54" s="447">
        <v>200043</v>
      </c>
      <c r="L54" s="448"/>
      <c r="M54" s="448"/>
      <c r="N54" s="448"/>
      <c r="O54" s="448"/>
      <c r="P54" s="448"/>
      <c r="Q54" s="448"/>
      <c r="R54" s="448"/>
      <c r="S54" s="448"/>
      <c r="T54" s="448"/>
      <c r="U54" s="448"/>
    </row>
    <row r="55" spans="1:21" ht="12.75" customHeight="1">
      <c r="A55" s="450" t="s">
        <v>1576</v>
      </c>
      <c r="B55" s="446">
        <v>3334</v>
      </c>
      <c r="C55" s="446">
        <v>112</v>
      </c>
      <c r="D55" s="446">
        <v>1575</v>
      </c>
      <c r="E55" s="446">
        <v>5020</v>
      </c>
      <c r="F55" s="446">
        <v>3041</v>
      </c>
      <c r="G55" s="446">
        <v>25705</v>
      </c>
      <c r="H55" s="447">
        <v>7981</v>
      </c>
      <c r="I55" s="447">
        <v>36725</v>
      </c>
      <c r="J55" s="447">
        <v>41747</v>
      </c>
      <c r="L55" s="448"/>
      <c r="M55" s="448"/>
      <c r="N55" s="448"/>
      <c r="O55" s="448"/>
      <c r="P55" s="448"/>
      <c r="Q55" s="448"/>
      <c r="R55" s="448"/>
      <c r="S55" s="448"/>
      <c r="T55" s="448"/>
      <c r="U55" s="448"/>
    </row>
    <row r="56" spans="1:21" ht="12.75" customHeight="1">
      <c r="A56" s="445" t="s">
        <v>1577</v>
      </c>
      <c r="B56" s="446">
        <v>125</v>
      </c>
      <c r="C56" s="446">
        <v>5</v>
      </c>
      <c r="D56" s="446">
        <v>101</v>
      </c>
      <c r="E56" s="446">
        <v>236</v>
      </c>
      <c r="F56" s="446">
        <v>135</v>
      </c>
      <c r="G56" s="446">
        <v>8387</v>
      </c>
      <c r="H56" s="447">
        <v>1755</v>
      </c>
      <c r="I56" s="447">
        <v>10275</v>
      </c>
      <c r="J56" s="447">
        <v>10513</v>
      </c>
      <c r="L56" s="448"/>
      <c r="M56" s="448"/>
      <c r="O56" s="448"/>
      <c r="P56" s="448"/>
      <c r="Q56" s="448"/>
      <c r="R56" s="448"/>
      <c r="S56" s="448"/>
      <c r="T56" s="448"/>
      <c r="U56" s="448"/>
    </row>
    <row r="57" spans="1:21" ht="25.5" customHeight="1">
      <c r="A57" s="451" t="s">
        <v>1578</v>
      </c>
      <c r="B57" s="452">
        <v>32952</v>
      </c>
      <c r="C57" s="452">
        <v>2449</v>
      </c>
      <c r="D57" s="452">
        <v>16611</v>
      </c>
      <c r="E57" s="452">
        <v>52011</v>
      </c>
      <c r="F57" s="452">
        <v>30253</v>
      </c>
      <c r="G57" s="452">
        <v>315479</v>
      </c>
      <c r="H57" s="453">
        <v>92752</v>
      </c>
      <c r="I57" s="453">
        <v>438478</v>
      </c>
      <c r="J57" s="453">
        <v>490515</v>
      </c>
      <c r="L57" s="448"/>
      <c r="M57" s="448"/>
      <c r="N57" s="448"/>
      <c r="O57" s="448"/>
      <c r="P57" s="448"/>
      <c r="Q57" s="448"/>
      <c r="R57" s="448"/>
      <c r="S57" s="448"/>
      <c r="T57" s="448"/>
      <c r="U57" s="448"/>
    </row>
    <row r="58" spans="1:21" ht="12.75" customHeight="1">
      <c r="A58" s="444"/>
      <c r="B58" s="701" t="s">
        <v>1581</v>
      </c>
      <c r="C58" s="701"/>
      <c r="D58" s="701"/>
      <c r="E58" s="701"/>
      <c r="F58" s="701"/>
      <c r="G58" s="701"/>
      <c r="H58" s="701"/>
      <c r="I58" s="701"/>
      <c r="J58" s="701"/>
    </row>
    <row r="59" spans="1:21" ht="12.75" customHeight="1">
      <c r="A59" s="445" t="s">
        <v>1562</v>
      </c>
      <c r="B59" s="446">
        <v>3</v>
      </c>
      <c r="C59" s="446">
        <v>0</v>
      </c>
      <c r="D59" s="446">
        <v>0</v>
      </c>
      <c r="E59" s="446">
        <v>0</v>
      </c>
      <c r="F59" s="446">
        <v>0</v>
      </c>
      <c r="G59" s="446">
        <v>0</v>
      </c>
      <c r="H59" s="447">
        <v>3</v>
      </c>
      <c r="I59" s="447">
        <v>3</v>
      </c>
      <c r="J59" s="447">
        <v>4</v>
      </c>
    </row>
    <row r="60" spans="1:21" ht="12.75" customHeight="1">
      <c r="A60" s="445" t="s">
        <v>1563</v>
      </c>
      <c r="B60" s="446">
        <v>455</v>
      </c>
      <c r="C60" s="446">
        <v>208</v>
      </c>
      <c r="D60" s="446">
        <v>156</v>
      </c>
      <c r="E60" s="446">
        <v>828</v>
      </c>
      <c r="F60" s="446">
        <v>1452</v>
      </c>
      <c r="G60" s="446">
        <v>156</v>
      </c>
      <c r="H60" s="447">
        <v>2403</v>
      </c>
      <c r="I60" s="447">
        <v>4010</v>
      </c>
      <c r="J60" s="447">
        <v>4839</v>
      </c>
    </row>
    <row r="61" spans="1:21" ht="12.75" customHeight="1">
      <c r="A61" s="445" t="s">
        <v>1564</v>
      </c>
      <c r="B61" s="446">
        <v>36</v>
      </c>
      <c r="C61" s="446">
        <v>13</v>
      </c>
      <c r="D61" s="446">
        <v>33</v>
      </c>
      <c r="E61" s="446">
        <v>78</v>
      </c>
      <c r="F61" s="446">
        <v>122</v>
      </c>
      <c r="G61" s="446">
        <v>5</v>
      </c>
      <c r="H61" s="447">
        <v>141</v>
      </c>
      <c r="I61" s="447">
        <v>269</v>
      </c>
      <c r="J61" s="447">
        <v>344</v>
      </c>
    </row>
    <row r="62" spans="1:21" ht="12.75" customHeight="1">
      <c r="A62" s="445" t="s">
        <v>1565</v>
      </c>
      <c r="B62" s="446">
        <v>117</v>
      </c>
      <c r="C62" s="446">
        <v>36</v>
      </c>
      <c r="D62" s="446">
        <v>20</v>
      </c>
      <c r="E62" s="446">
        <v>173</v>
      </c>
      <c r="F62" s="446">
        <v>216</v>
      </c>
      <c r="G62" s="446">
        <v>130</v>
      </c>
      <c r="H62" s="447">
        <v>299</v>
      </c>
      <c r="I62" s="447">
        <v>650</v>
      </c>
      <c r="J62" s="447">
        <v>824</v>
      </c>
    </row>
    <row r="63" spans="1:21" ht="12.75" customHeight="1">
      <c r="A63" s="445" t="s">
        <v>1566</v>
      </c>
      <c r="B63" s="446">
        <v>13</v>
      </c>
      <c r="C63" s="446">
        <v>11</v>
      </c>
      <c r="D63" s="446">
        <v>4</v>
      </c>
      <c r="E63" s="446">
        <v>28</v>
      </c>
      <c r="F63" s="446">
        <v>78</v>
      </c>
      <c r="G63" s="446">
        <v>3</v>
      </c>
      <c r="H63" s="447">
        <v>106</v>
      </c>
      <c r="I63" s="447">
        <v>189</v>
      </c>
      <c r="J63" s="447">
        <v>213</v>
      </c>
    </row>
    <row r="64" spans="1:21" ht="12.75" customHeight="1">
      <c r="A64" s="445" t="s">
        <v>1567</v>
      </c>
      <c r="B64" s="446">
        <v>139</v>
      </c>
      <c r="C64" s="446">
        <v>59</v>
      </c>
      <c r="D64" s="446">
        <v>39</v>
      </c>
      <c r="E64" s="446">
        <v>240</v>
      </c>
      <c r="F64" s="446">
        <v>280</v>
      </c>
      <c r="G64" s="446">
        <v>5</v>
      </c>
      <c r="H64" s="447">
        <v>150</v>
      </c>
      <c r="I64" s="447">
        <v>440</v>
      </c>
      <c r="J64" s="447">
        <v>677</v>
      </c>
    </row>
    <row r="65" spans="1:21" ht="12.75" customHeight="1">
      <c r="A65" s="445" t="s">
        <v>1568</v>
      </c>
      <c r="B65" s="446">
        <v>397</v>
      </c>
      <c r="C65" s="446">
        <v>67</v>
      </c>
      <c r="D65" s="446">
        <v>170</v>
      </c>
      <c r="E65" s="446">
        <v>636</v>
      </c>
      <c r="F65" s="446">
        <v>1396</v>
      </c>
      <c r="G65" s="446">
        <v>95</v>
      </c>
      <c r="H65" s="447">
        <v>949</v>
      </c>
      <c r="I65" s="447">
        <v>2438</v>
      </c>
      <c r="J65" s="447">
        <v>3072</v>
      </c>
    </row>
    <row r="66" spans="1:21" ht="12.75" customHeight="1">
      <c r="A66" s="445" t="s">
        <v>1569</v>
      </c>
      <c r="B66" s="446">
        <v>133</v>
      </c>
      <c r="C66" s="446">
        <v>49</v>
      </c>
      <c r="D66" s="446">
        <v>40</v>
      </c>
      <c r="E66" s="446">
        <v>217</v>
      </c>
      <c r="F66" s="446">
        <v>993</v>
      </c>
      <c r="G66" s="446">
        <v>616</v>
      </c>
      <c r="H66" s="447">
        <v>3193</v>
      </c>
      <c r="I66" s="447">
        <v>4799</v>
      </c>
      <c r="J66" s="447">
        <v>5014</v>
      </c>
      <c r="M66" s="448"/>
      <c r="O66" s="448"/>
      <c r="P66" s="448"/>
      <c r="Q66" s="448"/>
      <c r="R66" s="448"/>
      <c r="S66" s="448"/>
      <c r="T66" s="448"/>
      <c r="U66" s="448"/>
    </row>
    <row r="67" spans="1:21" ht="12.75" customHeight="1">
      <c r="A67" s="445" t="s">
        <v>1570</v>
      </c>
      <c r="B67" s="449">
        <v>28</v>
      </c>
      <c r="C67" s="449">
        <v>9</v>
      </c>
      <c r="D67" s="449">
        <v>15</v>
      </c>
      <c r="E67" s="446">
        <v>47</v>
      </c>
      <c r="F67" s="446">
        <v>87</v>
      </c>
      <c r="G67" s="446">
        <v>32</v>
      </c>
      <c r="H67" s="447">
        <v>184</v>
      </c>
      <c r="I67" s="447">
        <v>303</v>
      </c>
      <c r="J67" s="447">
        <v>350</v>
      </c>
      <c r="L67" s="448"/>
      <c r="M67" s="448"/>
      <c r="N67" s="448"/>
      <c r="O67" s="448"/>
      <c r="P67" s="448"/>
      <c r="Q67" s="448"/>
      <c r="R67" s="448"/>
      <c r="S67" s="448"/>
      <c r="T67" s="448"/>
      <c r="U67" s="448"/>
    </row>
    <row r="68" spans="1:21" ht="12.75" customHeight="1">
      <c r="A68" s="445" t="s">
        <v>1571</v>
      </c>
      <c r="B68" s="449">
        <v>19</v>
      </c>
      <c r="C68" s="449">
        <v>7</v>
      </c>
      <c r="D68" s="449">
        <v>19</v>
      </c>
      <c r="E68" s="446">
        <v>44</v>
      </c>
      <c r="F68" s="446">
        <v>220</v>
      </c>
      <c r="G68" s="446">
        <v>104</v>
      </c>
      <c r="H68" s="447">
        <v>658</v>
      </c>
      <c r="I68" s="447">
        <v>987</v>
      </c>
      <c r="J68" s="447">
        <v>1029</v>
      </c>
      <c r="L68" s="448"/>
      <c r="M68" s="448"/>
      <c r="O68" s="448"/>
      <c r="P68" s="448"/>
      <c r="Q68" s="448"/>
      <c r="R68" s="448"/>
      <c r="S68" s="448"/>
      <c r="T68" s="448"/>
      <c r="U68" s="448"/>
    </row>
    <row r="69" spans="1:21" ht="12.75" customHeight="1">
      <c r="A69" s="445" t="s">
        <v>1572</v>
      </c>
      <c r="B69" s="446">
        <v>28</v>
      </c>
      <c r="C69" s="446">
        <v>19</v>
      </c>
      <c r="D69" s="446">
        <v>11</v>
      </c>
      <c r="E69" s="446">
        <v>54</v>
      </c>
      <c r="F69" s="446">
        <v>130</v>
      </c>
      <c r="G69" s="446">
        <v>41</v>
      </c>
      <c r="H69" s="447">
        <v>374</v>
      </c>
      <c r="I69" s="447">
        <v>545</v>
      </c>
      <c r="J69" s="447">
        <v>601</v>
      </c>
      <c r="L69" s="448"/>
      <c r="N69" s="448"/>
      <c r="O69" s="448"/>
      <c r="P69" s="448"/>
      <c r="Q69" s="448"/>
      <c r="R69" s="448"/>
      <c r="S69" s="448"/>
      <c r="T69" s="448"/>
      <c r="U69" s="448"/>
    </row>
    <row r="70" spans="1:21" ht="12.75" customHeight="1">
      <c r="A70" s="445" t="s">
        <v>1573</v>
      </c>
      <c r="B70" s="446">
        <v>58</v>
      </c>
      <c r="C70" s="446">
        <v>20</v>
      </c>
      <c r="D70" s="446">
        <v>8</v>
      </c>
      <c r="E70" s="446">
        <v>90</v>
      </c>
      <c r="F70" s="446">
        <v>420</v>
      </c>
      <c r="G70" s="446">
        <v>136</v>
      </c>
      <c r="H70" s="447">
        <v>1204</v>
      </c>
      <c r="I70" s="447">
        <v>1766</v>
      </c>
      <c r="J70" s="447">
        <v>1853</v>
      </c>
      <c r="M70" s="448"/>
      <c r="P70" s="448"/>
      <c r="Q70" s="448"/>
      <c r="R70" s="448"/>
      <c r="S70" s="448"/>
      <c r="T70" s="448"/>
      <c r="U70" s="448"/>
    </row>
    <row r="71" spans="1:21" ht="12.75" customHeight="1">
      <c r="A71" s="445" t="s">
        <v>1574</v>
      </c>
      <c r="B71" s="446">
        <v>12</v>
      </c>
      <c r="C71" s="446">
        <v>5</v>
      </c>
      <c r="D71" s="446">
        <v>0</v>
      </c>
      <c r="E71" s="446">
        <v>16</v>
      </c>
      <c r="F71" s="446">
        <v>199</v>
      </c>
      <c r="G71" s="446">
        <v>96</v>
      </c>
      <c r="H71" s="447">
        <v>1068</v>
      </c>
      <c r="I71" s="447">
        <v>1360</v>
      </c>
      <c r="J71" s="447">
        <v>1377</v>
      </c>
      <c r="L71" s="448"/>
      <c r="M71" s="448"/>
      <c r="O71" s="448"/>
      <c r="P71" s="448"/>
      <c r="Q71" s="448"/>
      <c r="R71" s="448"/>
      <c r="S71" s="448"/>
      <c r="T71" s="448"/>
      <c r="U71" s="448"/>
    </row>
    <row r="72" spans="1:21" ht="12.75" customHeight="1">
      <c r="A72" s="445" t="s">
        <v>1575</v>
      </c>
      <c r="B72" s="446">
        <v>0</v>
      </c>
      <c r="C72" s="446">
        <v>0</v>
      </c>
      <c r="D72" s="446">
        <v>3</v>
      </c>
      <c r="E72" s="446">
        <v>0</v>
      </c>
      <c r="F72" s="446">
        <v>73</v>
      </c>
      <c r="G72" s="446">
        <v>529</v>
      </c>
      <c r="H72" s="447">
        <v>753</v>
      </c>
      <c r="I72" s="447">
        <v>1357</v>
      </c>
      <c r="J72" s="447">
        <v>1357</v>
      </c>
      <c r="L72" s="448"/>
      <c r="M72" s="448"/>
      <c r="N72" s="448"/>
      <c r="O72" s="448"/>
      <c r="P72" s="448"/>
      <c r="Q72" s="448"/>
      <c r="R72" s="448"/>
      <c r="S72" s="448"/>
      <c r="T72" s="448"/>
      <c r="U72" s="448"/>
    </row>
    <row r="73" spans="1:21" ht="12.75" customHeight="1">
      <c r="A73" s="450" t="s">
        <v>1576</v>
      </c>
      <c r="B73" s="446">
        <v>10</v>
      </c>
      <c r="C73" s="446">
        <v>0</v>
      </c>
      <c r="D73" s="446">
        <v>0</v>
      </c>
      <c r="E73" s="446">
        <v>11</v>
      </c>
      <c r="F73" s="446">
        <v>74</v>
      </c>
      <c r="G73" s="446">
        <v>52</v>
      </c>
      <c r="H73" s="447">
        <v>439</v>
      </c>
      <c r="I73" s="447">
        <v>563</v>
      </c>
      <c r="J73" s="447">
        <v>571</v>
      </c>
      <c r="L73" s="448"/>
      <c r="M73" s="448"/>
      <c r="N73" s="448"/>
      <c r="O73" s="448"/>
      <c r="P73" s="448"/>
      <c r="Q73" s="448"/>
      <c r="R73" s="448"/>
      <c r="S73" s="448"/>
      <c r="T73" s="448"/>
      <c r="U73" s="448"/>
    </row>
    <row r="74" spans="1:21" ht="12.75" customHeight="1">
      <c r="A74" s="445" t="s">
        <v>1577</v>
      </c>
      <c r="B74" s="446">
        <v>0</v>
      </c>
      <c r="C74" s="446">
        <v>0</v>
      </c>
      <c r="D74" s="446">
        <v>0</v>
      </c>
      <c r="E74" s="446">
        <v>0</v>
      </c>
      <c r="F74" s="446">
        <v>7</v>
      </c>
      <c r="G74" s="446">
        <v>58</v>
      </c>
      <c r="H74" s="447">
        <v>66</v>
      </c>
      <c r="I74" s="447">
        <v>122</v>
      </c>
      <c r="J74" s="447">
        <v>122</v>
      </c>
      <c r="L74" s="448"/>
      <c r="M74" s="448"/>
      <c r="O74" s="448"/>
      <c r="P74" s="448"/>
      <c r="Q74" s="448"/>
      <c r="R74" s="448"/>
      <c r="S74" s="448"/>
      <c r="T74" s="448"/>
      <c r="U74" s="448"/>
    </row>
    <row r="75" spans="1:21" ht="25.5" customHeight="1">
      <c r="A75" s="456" t="s">
        <v>1578</v>
      </c>
      <c r="B75" s="457">
        <v>1441</v>
      </c>
      <c r="C75" s="457">
        <v>500</v>
      </c>
      <c r="D75" s="457">
        <v>522</v>
      </c>
      <c r="E75" s="457">
        <v>2469</v>
      </c>
      <c r="F75" s="457">
        <v>5749</v>
      </c>
      <c r="G75" s="457">
        <v>2047</v>
      </c>
      <c r="H75" s="458">
        <v>11990</v>
      </c>
      <c r="I75" s="458">
        <v>19783</v>
      </c>
      <c r="J75" s="458">
        <v>22248</v>
      </c>
      <c r="L75" s="448"/>
      <c r="M75" s="448"/>
      <c r="N75" s="448"/>
      <c r="O75" s="448"/>
      <c r="P75" s="448"/>
      <c r="Q75" s="448"/>
      <c r="R75" s="448"/>
      <c r="S75" s="448"/>
      <c r="T75" s="448"/>
      <c r="U75" s="448"/>
    </row>
    <row r="76" spans="1:21" ht="12.75" customHeight="1">
      <c r="A76" s="454"/>
      <c r="B76" s="455"/>
      <c r="C76" s="455"/>
      <c r="D76" s="455"/>
      <c r="E76" s="455"/>
      <c r="F76" s="455"/>
      <c r="G76" s="455"/>
      <c r="L76" s="448"/>
      <c r="O76" s="448"/>
      <c r="P76" s="448"/>
      <c r="Q76" s="448"/>
      <c r="R76" s="448"/>
      <c r="S76" s="448"/>
      <c r="T76" s="448"/>
      <c r="U76" s="448"/>
    </row>
    <row r="77" spans="1:21" ht="12.75" customHeight="1">
      <c r="A77" s="226" t="s">
        <v>1803</v>
      </c>
      <c r="B77" s="443"/>
      <c r="C77" s="443"/>
      <c r="D77" s="443"/>
      <c r="E77" s="443"/>
      <c r="F77" s="443"/>
      <c r="G77" s="443"/>
      <c r="O77" s="448"/>
      <c r="P77" s="448"/>
      <c r="Q77" s="448"/>
      <c r="R77" s="448"/>
      <c r="S77" s="448"/>
      <c r="T77" s="448"/>
      <c r="U77" s="448"/>
    </row>
    <row r="78" spans="1:21" ht="12.75" customHeight="1">
      <c r="A78" s="276"/>
      <c r="L78" s="448"/>
      <c r="M78" s="448"/>
      <c r="N78" s="448"/>
      <c r="O78" s="448"/>
      <c r="P78" s="448"/>
      <c r="Q78" s="448"/>
      <c r="R78" s="448"/>
      <c r="S78" s="448"/>
      <c r="T78" s="448"/>
      <c r="U78" s="448"/>
    </row>
  </sheetData>
  <mergeCells count="6">
    <mergeCell ref="B58:J58"/>
    <mergeCell ref="B2:E2"/>
    <mergeCell ref="F2:I2"/>
    <mergeCell ref="B4:J4"/>
    <mergeCell ref="B22:J22"/>
    <mergeCell ref="B40:J40"/>
  </mergeCells>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A34" sqref="A34"/>
    </sheetView>
  </sheetViews>
  <sheetFormatPr defaultRowHeight="15"/>
  <cols>
    <col min="1" max="1" width="28.140625" customWidth="1"/>
  </cols>
  <sheetData>
    <row r="1" spans="1:11" s="195" customFormat="1" ht="14.1" customHeight="1">
      <c r="A1" s="703" t="s">
        <v>1931</v>
      </c>
      <c r="B1" s="703"/>
      <c r="C1" s="703"/>
      <c r="D1" s="703"/>
      <c r="E1" s="703"/>
      <c r="F1" s="703"/>
      <c r="G1" s="703"/>
      <c r="H1" s="703"/>
      <c r="I1" s="703"/>
      <c r="J1" s="703"/>
      <c r="K1" s="703"/>
    </row>
    <row r="2" spans="1:11" s="195" customFormat="1" ht="0.75" customHeight="1">
      <c r="A2" s="196"/>
    </row>
    <row r="3" spans="1:11" s="195" customFormat="1" ht="15" customHeight="1">
      <c r="A3" s="197"/>
      <c r="B3" s="198" t="s">
        <v>391</v>
      </c>
      <c r="C3" s="198" t="s">
        <v>390</v>
      </c>
      <c r="D3" s="198" t="s">
        <v>389</v>
      </c>
      <c r="E3" s="198" t="s">
        <v>388</v>
      </c>
      <c r="F3" s="198" t="s">
        <v>387</v>
      </c>
      <c r="G3" s="198" t="s">
        <v>386</v>
      </c>
      <c r="H3" s="198" t="s">
        <v>385</v>
      </c>
      <c r="I3" s="198" t="s">
        <v>384</v>
      </c>
      <c r="J3" s="198" t="s">
        <v>803</v>
      </c>
    </row>
    <row r="4" spans="1:11" s="195" customFormat="1" ht="15" customHeight="1">
      <c r="A4" s="199"/>
      <c r="B4" s="704" t="s">
        <v>804</v>
      </c>
      <c r="C4" s="704"/>
      <c r="D4" s="704"/>
      <c r="E4" s="704"/>
      <c r="F4" s="704"/>
      <c r="G4" s="704"/>
      <c r="H4" s="704"/>
      <c r="I4" s="704"/>
      <c r="J4" s="704"/>
    </row>
    <row r="5" spans="1:11" s="195" customFormat="1" ht="15" customHeight="1">
      <c r="A5" s="200" t="s">
        <v>805</v>
      </c>
      <c r="B5" s="201">
        <v>137</v>
      </c>
      <c r="C5" s="201">
        <v>166</v>
      </c>
      <c r="D5" s="201">
        <v>196</v>
      </c>
      <c r="E5" s="201">
        <v>55</v>
      </c>
      <c r="F5" s="201">
        <v>92</v>
      </c>
      <c r="G5" s="201">
        <v>32</v>
      </c>
      <c r="H5" s="201">
        <v>14</v>
      </c>
      <c r="I5" s="201">
        <v>5</v>
      </c>
      <c r="J5" s="201">
        <v>697</v>
      </c>
    </row>
    <row r="6" spans="1:11" s="195" customFormat="1" ht="15" customHeight="1">
      <c r="A6" s="200" t="s">
        <v>806</v>
      </c>
      <c r="B6" s="201">
        <v>10</v>
      </c>
      <c r="C6" s="201">
        <v>7</v>
      </c>
      <c r="D6" s="201">
        <v>18</v>
      </c>
      <c r="E6" s="201">
        <v>5</v>
      </c>
      <c r="F6" s="201">
        <v>6</v>
      </c>
      <c r="G6" s="201">
        <v>2</v>
      </c>
      <c r="H6" s="201">
        <v>2</v>
      </c>
      <c r="I6" s="201">
        <v>6</v>
      </c>
      <c r="J6" s="201">
        <v>56</v>
      </c>
    </row>
    <row r="7" spans="1:11" s="195" customFormat="1" ht="15" customHeight="1">
      <c r="A7" s="209" t="s">
        <v>164</v>
      </c>
      <c r="B7" s="210">
        <v>147</v>
      </c>
      <c r="C7" s="210">
        <v>173</v>
      </c>
      <c r="D7" s="210">
        <v>214</v>
      </c>
      <c r="E7" s="210">
        <v>60</v>
      </c>
      <c r="F7" s="210">
        <v>98</v>
      </c>
      <c r="G7" s="210">
        <v>34</v>
      </c>
      <c r="H7" s="210">
        <v>16</v>
      </c>
      <c r="I7" s="210">
        <v>11</v>
      </c>
      <c r="J7" s="210">
        <v>753</v>
      </c>
      <c r="K7" s="211"/>
    </row>
    <row r="8" spans="1:11" s="195" customFormat="1" ht="15" customHeight="1">
      <c r="A8" s="200" t="s">
        <v>160</v>
      </c>
      <c r="B8" s="201">
        <v>16</v>
      </c>
      <c r="C8" s="201">
        <v>11</v>
      </c>
      <c r="D8" s="201">
        <v>56</v>
      </c>
      <c r="E8" s="201">
        <v>1</v>
      </c>
      <c r="F8" s="201">
        <v>3</v>
      </c>
      <c r="G8" s="201">
        <v>5</v>
      </c>
      <c r="H8" s="201">
        <v>3</v>
      </c>
      <c r="I8" s="201">
        <v>0</v>
      </c>
      <c r="J8" s="201">
        <v>95</v>
      </c>
    </row>
    <row r="9" spans="1:11" s="195" customFormat="1" ht="15" customHeight="1">
      <c r="A9" s="200" t="s">
        <v>159</v>
      </c>
      <c r="B9" s="201">
        <v>24</v>
      </c>
      <c r="C9" s="201">
        <v>20</v>
      </c>
      <c r="D9" s="201">
        <v>45</v>
      </c>
      <c r="E9" s="201">
        <v>15</v>
      </c>
      <c r="F9" s="201">
        <v>16</v>
      </c>
      <c r="G9" s="201">
        <v>4</v>
      </c>
      <c r="H9" s="201">
        <v>0</v>
      </c>
      <c r="I9" s="201">
        <v>6</v>
      </c>
      <c r="J9" s="201">
        <v>130</v>
      </c>
    </row>
    <row r="10" spans="1:11" s="195" customFormat="1" ht="15" customHeight="1">
      <c r="A10" s="202" t="s">
        <v>803</v>
      </c>
      <c r="B10" s="203">
        <v>206</v>
      </c>
      <c r="C10" s="203">
        <v>206</v>
      </c>
      <c r="D10" s="203">
        <v>319</v>
      </c>
      <c r="E10" s="203">
        <v>78</v>
      </c>
      <c r="F10" s="203">
        <v>122</v>
      </c>
      <c r="G10" s="203">
        <v>43</v>
      </c>
      <c r="H10" s="203">
        <v>19</v>
      </c>
      <c r="I10" s="203">
        <v>18</v>
      </c>
      <c r="J10" s="204">
        <v>1011</v>
      </c>
    </row>
    <row r="11" spans="1:11" s="195" customFormat="1" ht="15" customHeight="1">
      <c r="A11" s="202"/>
      <c r="B11" s="705" t="s">
        <v>807</v>
      </c>
      <c r="C11" s="705"/>
      <c r="D11" s="705"/>
      <c r="E11" s="705"/>
      <c r="F11" s="705"/>
      <c r="G11" s="705"/>
      <c r="H11" s="705"/>
      <c r="I11" s="705"/>
      <c r="J11" s="705"/>
    </row>
    <row r="12" spans="1:11" s="195" customFormat="1" ht="15" customHeight="1">
      <c r="A12" s="200" t="s">
        <v>805</v>
      </c>
      <c r="B12" s="201">
        <v>67</v>
      </c>
      <c r="C12" s="201">
        <v>81</v>
      </c>
      <c r="D12" s="201">
        <v>61</v>
      </c>
      <c r="E12" s="201">
        <v>71</v>
      </c>
      <c r="F12" s="201">
        <v>75</v>
      </c>
      <c r="G12" s="201">
        <v>74</v>
      </c>
      <c r="H12" s="201">
        <v>74</v>
      </c>
      <c r="I12" s="201">
        <v>28</v>
      </c>
      <c r="J12" s="201">
        <v>69</v>
      </c>
    </row>
    <row r="13" spans="1:11" s="195" customFormat="1" ht="15" customHeight="1">
      <c r="A13" s="200" t="s">
        <v>806</v>
      </c>
      <c r="B13" s="201">
        <v>5</v>
      </c>
      <c r="C13" s="201">
        <v>3</v>
      </c>
      <c r="D13" s="201">
        <v>6</v>
      </c>
      <c r="E13" s="201">
        <v>6</v>
      </c>
      <c r="F13" s="201">
        <v>5</v>
      </c>
      <c r="G13" s="201">
        <v>5</v>
      </c>
      <c r="H13" s="201">
        <v>11</v>
      </c>
      <c r="I13" s="201">
        <v>33</v>
      </c>
      <c r="J13" s="201">
        <v>6</v>
      </c>
    </row>
    <row r="14" spans="1:11" s="195" customFormat="1" ht="15" customHeight="1">
      <c r="A14" s="209" t="s">
        <v>164</v>
      </c>
      <c r="B14" s="210">
        <v>71</v>
      </c>
      <c r="C14" s="210">
        <v>84</v>
      </c>
      <c r="D14" s="210">
        <v>67</v>
      </c>
      <c r="E14" s="210">
        <v>77</v>
      </c>
      <c r="F14" s="210">
        <v>80</v>
      </c>
      <c r="G14" s="210">
        <v>79</v>
      </c>
      <c r="H14" s="210">
        <v>84</v>
      </c>
      <c r="I14" s="210">
        <v>61</v>
      </c>
      <c r="J14" s="210">
        <v>74</v>
      </c>
    </row>
    <row r="15" spans="1:11" s="195" customFormat="1" ht="15" customHeight="1">
      <c r="A15" s="200" t="s">
        <v>160</v>
      </c>
      <c r="B15" s="201">
        <v>8</v>
      </c>
      <c r="C15" s="201">
        <v>5</v>
      </c>
      <c r="D15" s="201">
        <v>18</v>
      </c>
      <c r="E15" s="201">
        <v>1</v>
      </c>
      <c r="F15" s="201">
        <v>2</v>
      </c>
      <c r="G15" s="201">
        <v>12</v>
      </c>
      <c r="H15" s="201">
        <v>16</v>
      </c>
      <c r="I15" s="201">
        <v>0</v>
      </c>
      <c r="J15" s="201">
        <v>9</v>
      </c>
    </row>
    <row r="16" spans="1:11" s="195" customFormat="1" ht="15" customHeight="1">
      <c r="A16" s="200" t="s">
        <v>159</v>
      </c>
      <c r="B16" s="201">
        <v>12</v>
      </c>
      <c r="C16" s="201">
        <v>10</v>
      </c>
      <c r="D16" s="201">
        <v>14</v>
      </c>
      <c r="E16" s="201">
        <v>19</v>
      </c>
      <c r="F16" s="201">
        <v>13</v>
      </c>
      <c r="G16" s="201">
        <v>9</v>
      </c>
      <c r="H16" s="201">
        <v>0</v>
      </c>
      <c r="I16" s="201">
        <v>33</v>
      </c>
      <c r="J16" s="201">
        <v>13</v>
      </c>
    </row>
    <row r="17" spans="1:11" s="195" customFormat="1" ht="15" customHeight="1">
      <c r="A17" s="205" t="s">
        <v>803</v>
      </c>
      <c r="B17" s="206">
        <v>100</v>
      </c>
      <c r="C17" s="206">
        <v>100</v>
      </c>
      <c r="D17" s="206">
        <v>100</v>
      </c>
      <c r="E17" s="206">
        <v>100</v>
      </c>
      <c r="F17" s="206">
        <v>100</v>
      </c>
      <c r="G17" s="206">
        <v>100</v>
      </c>
      <c r="H17" s="206">
        <v>100</v>
      </c>
      <c r="I17" s="206">
        <v>100</v>
      </c>
      <c r="J17" s="206">
        <v>100</v>
      </c>
    </row>
    <row r="18" spans="1:11" s="195" customFormat="1" ht="12" customHeight="1">
      <c r="A18" s="196"/>
    </row>
    <row r="19" spans="1:11" s="195" customFormat="1" ht="11.1" customHeight="1">
      <c r="A19" s="207" t="s">
        <v>808</v>
      </c>
      <c r="B19" s="207"/>
      <c r="C19" s="207"/>
      <c r="D19" s="207"/>
      <c r="E19" s="207"/>
      <c r="F19" s="207"/>
      <c r="G19" s="207"/>
      <c r="H19" s="207"/>
      <c r="I19" s="207"/>
      <c r="J19" s="207"/>
      <c r="K19" s="207"/>
    </row>
    <row r="20" spans="1:11" s="195" customFormat="1" ht="11.1" customHeight="1">
      <c r="A20" s="207" t="s">
        <v>809</v>
      </c>
      <c r="B20" s="207"/>
      <c r="C20" s="207"/>
      <c r="D20" s="207"/>
      <c r="E20" s="207"/>
      <c r="F20" s="207"/>
      <c r="G20" s="207"/>
      <c r="H20" s="207"/>
      <c r="I20" s="207"/>
      <c r="J20" s="207"/>
      <c r="K20" s="207"/>
    </row>
    <row r="21" spans="1:11" s="195" customFormat="1" ht="12" customHeight="1">
      <c r="A21" s="208" t="s">
        <v>810</v>
      </c>
    </row>
    <row r="23" spans="1:11">
      <c r="A23" s="226" t="s">
        <v>1804</v>
      </c>
    </row>
  </sheetData>
  <mergeCells count="3">
    <mergeCell ref="A1:K1"/>
    <mergeCell ref="B4:J4"/>
    <mergeCell ref="B11:J1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K1"/>
    </sheetView>
  </sheetViews>
  <sheetFormatPr defaultRowHeight="15"/>
  <cols>
    <col min="1" max="1" width="29.28515625" style="264" customWidth="1"/>
    <col min="2" max="16384" width="9.140625" style="264"/>
  </cols>
  <sheetData>
    <row r="1" spans="1:11" ht="15.75">
      <c r="A1" s="693" t="s">
        <v>1930</v>
      </c>
      <c r="B1" s="693"/>
      <c r="C1" s="693"/>
      <c r="D1" s="693"/>
      <c r="E1" s="693"/>
      <c r="F1" s="693"/>
      <c r="G1" s="693"/>
      <c r="H1" s="693"/>
      <c r="I1" s="693"/>
      <c r="J1" s="693"/>
      <c r="K1" s="693"/>
    </row>
    <row r="2" spans="1:11" ht="0.75" customHeight="1">
      <c r="A2" s="331"/>
      <c r="B2" s="332"/>
      <c r="C2" s="332"/>
      <c r="D2" s="332"/>
      <c r="E2" s="332"/>
      <c r="F2" s="332"/>
      <c r="G2" s="332"/>
      <c r="H2" s="332"/>
      <c r="I2" s="332"/>
      <c r="J2" s="332"/>
      <c r="K2" s="332"/>
    </row>
    <row r="3" spans="1:11">
      <c r="A3" s="333"/>
      <c r="B3" s="334" t="s">
        <v>391</v>
      </c>
      <c r="C3" s="334" t="s">
        <v>390</v>
      </c>
      <c r="D3" s="334" t="s">
        <v>389</v>
      </c>
      <c r="E3" s="334" t="s">
        <v>388</v>
      </c>
      <c r="F3" s="334" t="s">
        <v>387</v>
      </c>
      <c r="G3" s="334" t="s">
        <v>386</v>
      </c>
      <c r="H3" s="334" t="s">
        <v>385</v>
      </c>
      <c r="I3" s="334" t="s">
        <v>384</v>
      </c>
      <c r="J3" s="334" t="s">
        <v>803</v>
      </c>
      <c r="K3" s="332"/>
    </row>
    <row r="4" spans="1:11">
      <c r="A4" s="335"/>
      <c r="B4" s="706" t="s">
        <v>804</v>
      </c>
      <c r="C4" s="706"/>
      <c r="D4" s="706"/>
      <c r="E4" s="706"/>
      <c r="F4" s="706"/>
      <c r="G4" s="706"/>
      <c r="H4" s="706"/>
      <c r="I4" s="706"/>
      <c r="J4" s="706"/>
      <c r="K4" s="332"/>
    </row>
    <row r="5" spans="1:11">
      <c r="A5" s="342" t="s">
        <v>811</v>
      </c>
      <c r="B5" s="336">
        <v>83</v>
      </c>
      <c r="C5" s="336">
        <v>70</v>
      </c>
      <c r="D5" s="336">
        <v>122</v>
      </c>
      <c r="E5" s="336">
        <v>44</v>
      </c>
      <c r="F5" s="336">
        <v>41</v>
      </c>
      <c r="G5" s="336">
        <v>10</v>
      </c>
      <c r="H5" s="336">
        <v>7</v>
      </c>
      <c r="I5" s="336">
        <v>13</v>
      </c>
      <c r="J5" s="336">
        <v>390</v>
      </c>
      <c r="K5" s="332"/>
    </row>
    <row r="6" spans="1:11">
      <c r="A6" s="342" t="s">
        <v>812</v>
      </c>
      <c r="B6" s="336">
        <v>34</v>
      </c>
      <c r="C6" s="336">
        <v>59</v>
      </c>
      <c r="D6" s="336">
        <v>98</v>
      </c>
      <c r="E6" s="336">
        <v>16</v>
      </c>
      <c r="F6" s="336">
        <v>35</v>
      </c>
      <c r="G6" s="336">
        <v>25</v>
      </c>
      <c r="H6" s="336">
        <v>7</v>
      </c>
      <c r="I6" s="336">
        <v>1</v>
      </c>
      <c r="J6" s="336">
        <v>275</v>
      </c>
      <c r="K6" s="332"/>
    </row>
    <row r="7" spans="1:11">
      <c r="A7" s="342" t="s">
        <v>813</v>
      </c>
      <c r="B7" s="336">
        <v>89</v>
      </c>
      <c r="C7" s="336">
        <v>76</v>
      </c>
      <c r="D7" s="336">
        <v>99</v>
      </c>
      <c r="E7" s="336">
        <v>18</v>
      </c>
      <c r="F7" s="336">
        <v>46</v>
      </c>
      <c r="G7" s="336">
        <v>8</v>
      </c>
      <c r="H7" s="336">
        <v>5</v>
      </c>
      <c r="I7" s="336">
        <v>4</v>
      </c>
      <c r="J7" s="336">
        <v>345</v>
      </c>
      <c r="K7" s="332"/>
    </row>
    <row r="8" spans="1:11">
      <c r="A8" s="343" t="s">
        <v>803</v>
      </c>
      <c r="B8" s="338">
        <v>206</v>
      </c>
      <c r="C8" s="338">
        <v>206</v>
      </c>
      <c r="D8" s="338">
        <v>319</v>
      </c>
      <c r="E8" s="338">
        <v>78</v>
      </c>
      <c r="F8" s="338">
        <v>122</v>
      </c>
      <c r="G8" s="338">
        <v>43</v>
      </c>
      <c r="H8" s="338">
        <v>19</v>
      </c>
      <c r="I8" s="338">
        <v>18</v>
      </c>
      <c r="J8" s="339">
        <v>1011</v>
      </c>
      <c r="K8" s="332"/>
    </row>
    <row r="9" spans="1:11">
      <c r="A9" s="342"/>
      <c r="B9" s="707" t="s">
        <v>807</v>
      </c>
      <c r="C9" s="707"/>
      <c r="D9" s="707"/>
      <c r="E9" s="707"/>
      <c r="F9" s="707"/>
      <c r="G9" s="707"/>
      <c r="H9" s="707"/>
      <c r="I9" s="707"/>
      <c r="J9" s="707"/>
      <c r="K9" s="332"/>
    </row>
    <row r="10" spans="1:11">
      <c r="A10" s="342" t="s">
        <v>811</v>
      </c>
      <c r="B10" s="336">
        <v>40</v>
      </c>
      <c r="C10" s="336">
        <v>34</v>
      </c>
      <c r="D10" s="336">
        <v>38</v>
      </c>
      <c r="E10" s="336">
        <v>56</v>
      </c>
      <c r="F10" s="336">
        <v>34</v>
      </c>
      <c r="G10" s="336">
        <v>23</v>
      </c>
      <c r="H10" s="336">
        <v>37</v>
      </c>
      <c r="I10" s="336">
        <v>72</v>
      </c>
      <c r="J10" s="336">
        <v>39</v>
      </c>
      <c r="K10" s="332"/>
    </row>
    <row r="11" spans="1:11">
      <c r="A11" s="342" t="s">
        <v>812</v>
      </c>
      <c r="B11" s="336">
        <v>17</v>
      </c>
      <c r="C11" s="336">
        <v>29</v>
      </c>
      <c r="D11" s="336">
        <v>31</v>
      </c>
      <c r="E11" s="336">
        <v>21</v>
      </c>
      <c r="F11" s="336">
        <v>29</v>
      </c>
      <c r="G11" s="336">
        <v>58</v>
      </c>
      <c r="H11" s="336">
        <v>37</v>
      </c>
      <c r="I11" s="336">
        <v>6</v>
      </c>
      <c r="J11" s="336">
        <v>27</v>
      </c>
      <c r="K11" s="332"/>
    </row>
    <row r="12" spans="1:11">
      <c r="A12" s="342" t="s">
        <v>813</v>
      </c>
      <c r="B12" s="336">
        <v>43</v>
      </c>
      <c r="C12" s="336">
        <v>37</v>
      </c>
      <c r="D12" s="336">
        <v>31</v>
      </c>
      <c r="E12" s="336">
        <v>23</v>
      </c>
      <c r="F12" s="336">
        <v>38</v>
      </c>
      <c r="G12" s="336">
        <v>19</v>
      </c>
      <c r="H12" s="336">
        <v>26</v>
      </c>
      <c r="I12" s="336">
        <v>22</v>
      </c>
      <c r="J12" s="336">
        <v>34</v>
      </c>
      <c r="K12" s="332"/>
    </row>
    <row r="13" spans="1:11">
      <c r="A13" s="344" t="s">
        <v>803</v>
      </c>
      <c r="B13" s="341">
        <v>100</v>
      </c>
      <c r="C13" s="341">
        <v>100</v>
      </c>
      <c r="D13" s="341">
        <v>100</v>
      </c>
      <c r="E13" s="341">
        <v>100</v>
      </c>
      <c r="F13" s="341">
        <v>100</v>
      </c>
      <c r="G13" s="341">
        <v>100</v>
      </c>
      <c r="H13" s="341">
        <v>100</v>
      </c>
      <c r="I13" s="341">
        <v>100</v>
      </c>
      <c r="J13" s="341">
        <v>100</v>
      </c>
      <c r="K13" s="332"/>
    </row>
    <row r="14" spans="1:11">
      <c r="A14" s="331"/>
      <c r="B14" s="332"/>
      <c r="C14" s="332"/>
      <c r="D14" s="332"/>
      <c r="E14" s="332"/>
      <c r="F14" s="332"/>
      <c r="G14" s="332"/>
      <c r="H14" s="332"/>
      <c r="I14" s="332"/>
      <c r="J14" s="332"/>
      <c r="K14" s="332"/>
    </row>
    <row r="15" spans="1:11">
      <c r="A15" s="185" t="s">
        <v>808</v>
      </c>
      <c r="B15" s="185"/>
      <c r="C15" s="185"/>
      <c r="D15" s="185"/>
      <c r="E15" s="185"/>
      <c r="F15" s="185"/>
      <c r="G15" s="185"/>
      <c r="H15" s="185"/>
      <c r="I15" s="185"/>
      <c r="J15" s="185"/>
      <c r="K15" s="185"/>
    </row>
    <row r="16" spans="1:11">
      <c r="A16" s="186" t="s">
        <v>809</v>
      </c>
      <c r="B16" s="332"/>
      <c r="C16" s="332"/>
      <c r="D16" s="332"/>
      <c r="E16" s="332"/>
      <c r="F16" s="332"/>
      <c r="G16" s="332"/>
      <c r="H16" s="332"/>
      <c r="I16" s="332"/>
      <c r="J16" s="332"/>
      <c r="K16" s="332"/>
    </row>
    <row r="17" spans="1:11">
      <c r="A17" s="186" t="s">
        <v>810</v>
      </c>
      <c r="B17" s="332"/>
      <c r="C17" s="332"/>
      <c r="D17" s="332"/>
      <c r="E17" s="332"/>
      <c r="F17" s="332"/>
      <c r="G17" s="332"/>
      <c r="H17" s="332"/>
      <c r="I17" s="332"/>
      <c r="J17" s="332"/>
      <c r="K17" s="332"/>
    </row>
    <row r="19" spans="1:11">
      <c r="A19" s="226" t="s">
        <v>1804</v>
      </c>
    </row>
  </sheetData>
  <mergeCells count="3">
    <mergeCell ref="A1:K1"/>
    <mergeCell ref="B4:J4"/>
    <mergeCell ref="B9:J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K1"/>
    </sheetView>
  </sheetViews>
  <sheetFormatPr defaultRowHeight="15"/>
  <cols>
    <col min="1" max="1" width="28.85546875" style="264" customWidth="1"/>
    <col min="2" max="16384" width="9.140625" style="264"/>
  </cols>
  <sheetData>
    <row r="1" spans="1:11" ht="15" customHeight="1">
      <c r="A1" s="693" t="s">
        <v>1929</v>
      </c>
      <c r="B1" s="693"/>
      <c r="C1" s="693"/>
      <c r="D1" s="693"/>
      <c r="E1" s="693"/>
      <c r="F1" s="693"/>
      <c r="G1" s="693"/>
      <c r="H1" s="693"/>
      <c r="I1" s="693"/>
      <c r="J1" s="693"/>
      <c r="K1" s="693"/>
    </row>
    <row r="2" spans="1:11" hidden="1">
      <c r="A2" s="331"/>
      <c r="B2" s="332"/>
      <c r="C2" s="332"/>
      <c r="D2" s="332"/>
      <c r="E2" s="332"/>
      <c r="F2" s="332"/>
      <c r="G2" s="332"/>
      <c r="H2" s="332"/>
      <c r="I2" s="332"/>
      <c r="J2" s="332"/>
      <c r="K2" s="332"/>
    </row>
    <row r="3" spans="1:11">
      <c r="A3" s="333"/>
      <c r="B3" s="334" t="s">
        <v>391</v>
      </c>
      <c r="C3" s="334" t="s">
        <v>390</v>
      </c>
      <c r="D3" s="334" t="s">
        <v>389</v>
      </c>
      <c r="E3" s="334" t="s">
        <v>388</v>
      </c>
      <c r="F3" s="334" t="s">
        <v>387</v>
      </c>
      <c r="G3" s="334" t="s">
        <v>386</v>
      </c>
      <c r="H3" s="334" t="s">
        <v>385</v>
      </c>
      <c r="I3" s="334" t="s">
        <v>384</v>
      </c>
      <c r="J3" s="334" t="s">
        <v>803</v>
      </c>
      <c r="K3" s="332"/>
    </row>
    <row r="4" spans="1:11">
      <c r="A4" s="335"/>
      <c r="B4" s="706" t="s">
        <v>804</v>
      </c>
      <c r="C4" s="706"/>
      <c r="D4" s="706"/>
      <c r="E4" s="706"/>
      <c r="F4" s="706"/>
      <c r="G4" s="706"/>
      <c r="H4" s="706"/>
      <c r="I4" s="706"/>
      <c r="J4" s="706"/>
      <c r="K4" s="332"/>
    </row>
    <row r="5" spans="1:11">
      <c r="A5" s="270" t="s">
        <v>1202</v>
      </c>
      <c r="B5" s="336" t="s">
        <v>47</v>
      </c>
      <c r="C5" s="336">
        <v>166</v>
      </c>
      <c r="D5" s="336">
        <v>204</v>
      </c>
      <c r="E5" s="336">
        <v>49</v>
      </c>
      <c r="F5" s="336">
        <v>73</v>
      </c>
      <c r="G5" s="336">
        <v>33</v>
      </c>
      <c r="H5" s="336">
        <v>14</v>
      </c>
      <c r="I5" s="336">
        <v>1</v>
      </c>
      <c r="J5" s="336">
        <v>540</v>
      </c>
      <c r="K5" s="332"/>
    </row>
    <row r="6" spans="1:11">
      <c r="A6" s="270" t="s">
        <v>1203</v>
      </c>
      <c r="B6" s="336" t="s">
        <v>47</v>
      </c>
      <c r="C6" s="336">
        <v>39</v>
      </c>
      <c r="D6" s="336">
        <v>111</v>
      </c>
      <c r="E6" s="336">
        <v>28</v>
      </c>
      <c r="F6" s="336">
        <v>40</v>
      </c>
      <c r="G6" s="336">
        <v>10</v>
      </c>
      <c r="H6" s="336">
        <v>5</v>
      </c>
      <c r="I6" s="336">
        <v>16</v>
      </c>
      <c r="J6" s="336">
        <v>249</v>
      </c>
      <c r="K6" s="332"/>
    </row>
    <row r="7" spans="1:11">
      <c r="A7" s="337" t="s">
        <v>803</v>
      </c>
      <c r="B7" s="338" t="s">
        <v>47</v>
      </c>
      <c r="C7" s="338">
        <v>206</v>
      </c>
      <c r="D7" s="338">
        <v>319</v>
      </c>
      <c r="E7" s="338">
        <v>78</v>
      </c>
      <c r="F7" s="338">
        <v>122</v>
      </c>
      <c r="G7" s="338">
        <v>43</v>
      </c>
      <c r="H7" s="338">
        <v>19</v>
      </c>
      <c r="I7" s="338">
        <v>18</v>
      </c>
      <c r="J7" s="338">
        <v>805</v>
      </c>
      <c r="K7" s="332"/>
    </row>
    <row r="8" spans="1:11">
      <c r="A8" s="270"/>
      <c r="B8" s="707" t="s">
        <v>807</v>
      </c>
      <c r="C8" s="707"/>
      <c r="D8" s="707"/>
      <c r="E8" s="707"/>
      <c r="F8" s="707"/>
      <c r="G8" s="707"/>
      <c r="H8" s="707"/>
      <c r="I8" s="707"/>
      <c r="J8" s="707"/>
      <c r="K8" s="332"/>
    </row>
    <row r="9" spans="1:11">
      <c r="A9" s="270" t="s">
        <v>1202</v>
      </c>
      <c r="B9" s="336" t="s">
        <v>47</v>
      </c>
      <c r="C9" s="543">
        <v>81</v>
      </c>
      <c r="D9" s="336">
        <v>64</v>
      </c>
      <c r="E9" s="336">
        <v>63</v>
      </c>
      <c r="F9" s="336">
        <v>60</v>
      </c>
      <c r="G9" s="543">
        <v>77</v>
      </c>
      <c r="H9" s="336">
        <v>74</v>
      </c>
      <c r="I9" s="336">
        <v>6</v>
      </c>
      <c r="J9" s="336">
        <v>67</v>
      </c>
      <c r="K9" s="332"/>
    </row>
    <row r="10" spans="1:11">
      <c r="A10" s="270" t="s">
        <v>1203</v>
      </c>
      <c r="B10" s="336" t="s">
        <v>47</v>
      </c>
      <c r="C10" s="336">
        <v>19</v>
      </c>
      <c r="D10" s="336">
        <v>35</v>
      </c>
      <c r="E10" s="336">
        <v>36</v>
      </c>
      <c r="F10" s="336">
        <v>33</v>
      </c>
      <c r="G10" s="336">
        <v>23</v>
      </c>
      <c r="H10" s="336">
        <v>26</v>
      </c>
      <c r="I10" s="336">
        <v>89</v>
      </c>
      <c r="J10" s="336">
        <v>31</v>
      </c>
      <c r="K10" s="332"/>
    </row>
    <row r="11" spans="1:11">
      <c r="A11" s="340" t="s">
        <v>803</v>
      </c>
      <c r="B11" s="341" t="s">
        <v>47</v>
      </c>
      <c r="C11" s="341">
        <v>100</v>
      </c>
      <c r="D11" s="341">
        <v>100</v>
      </c>
      <c r="E11" s="341">
        <v>100</v>
      </c>
      <c r="F11" s="341">
        <v>100</v>
      </c>
      <c r="G11" s="341">
        <v>100</v>
      </c>
      <c r="H11" s="341">
        <v>100</v>
      </c>
      <c r="I11" s="341">
        <v>100</v>
      </c>
      <c r="J11" s="341">
        <v>100</v>
      </c>
      <c r="K11" s="332"/>
    </row>
    <row r="12" spans="1:11">
      <c r="A12" s="709" t="s">
        <v>113</v>
      </c>
      <c r="B12" s="709"/>
      <c r="C12" s="709"/>
      <c r="D12" s="709"/>
      <c r="E12" s="709"/>
      <c r="F12" s="709"/>
      <c r="G12" s="709"/>
      <c r="H12" s="709"/>
      <c r="I12" s="709"/>
      <c r="J12" s="709"/>
      <c r="K12" s="709"/>
    </row>
    <row r="13" spans="1:11">
      <c r="A13" s="708" t="s">
        <v>828</v>
      </c>
      <c r="B13" s="708"/>
      <c r="C13" s="708"/>
      <c r="D13" s="708"/>
      <c r="E13" s="708"/>
      <c r="F13" s="708"/>
      <c r="G13" s="708"/>
      <c r="H13" s="708"/>
      <c r="I13" s="708"/>
      <c r="J13" s="708"/>
      <c r="K13" s="708"/>
    </row>
    <row r="14" spans="1:11">
      <c r="A14" s="708" t="s">
        <v>1204</v>
      </c>
      <c r="B14" s="708"/>
      <c r="C14" s="708"/>
      <c r="D14" s="708"/>
      <c r="E14" s="708"/>
      <c r="F14" s="708"/>
      <c r="G14" s="708"/>
      <c r="H14" s="708"/>
      <c r="I14" s="708"/>
      <c r="J14" s="708"/>
      <c r="K14" s="708"/>
    </row>
    <row r="15" spans="1:11">
      <c r="A15" s="186" t="s">
        <v>1205</v>
      </c>
      <c r="B15" s="332"/>
      <c r="C15" s="332"/>
      <c r="D15" s="332"/>
      <c r="E15" s="332"/>
      <c r="F15" s="332"/>
      <c r="G15" s="332"/>
      <c r="H15" s="332"/>
      <c r="I15" s="332"/>
      <c r="J15" s="332"/>
      <c r="K15" s="332"/>
    </row>
    <row r="17" spans="1:1">
      <c r="A17" s="226" t="s">
        <v>1804</v>
      </c>
    </row>
  </sheetData>
  <mergeCells count="6">
    <mergeCell ref="A14:K14"/>
    <mergeCell ref="A1:K1"/>
    <mergeCell ref="B4:J4"/>
    <mergeCell ref="B8:J8"/>
    <mergeCell ref="A12:K12"/>
    <mergeCell ref="A13:K1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D1"/>
    </sheetView>
  </sheetViews>
  <sheetFormatPr defaultRowHeight="15"/>
  <cols>
    <col min="1" max="1" width="21" customWidth="1"/>
    <col min="18" max="18" width="54.85546875" bestFit="1" customWidth="1"/>
  </cols>
  <sheetData>
    <row r="1" spans="1:11" ht="30" customHeight="1">
      <c r="A1" s="711" t="s">
        <v>1928</v>
      </c>
      <c r="B1" s="711"/>
      <c r="C1" s="711"/>
      <c r="D1" s="711"/>
      <c r="E1" s="268"/>
      <c r="F1" s="268"/>
      <c r="G1" s="268"/>
      <c r="H1" s="268"/>
      <c r="I1" s="268"/>
      <c r="J1" s="268"/>
      <c r="K1" s="268"/>
    </row>
    <row r="2" spans="1:11" ht="2.25" hidden="1" customHeight="1"/>
    <row r="3" spans="1:11">
      <c r="A3" s="198"/>
      <c r="B3" s="198" t="s">
        <v>819</v>
      </c>
      <c r="C3" s="198" t="s">
        <v>1813</v>
      </c>
      <c r="D3" s="198" t="s">
        <v>1816</v>
      </c>
    </row>
    <row r="4" spans="1:11">
      <c r="A4" s="200" t="s">
        <v>77</v>
      </c>
      <c r="B4" s="201">
        <v>10.4</v>
      </c>
      <c r="C4" s="201">
        <v>41</v>
      </c>
      <c r="D4" s="201">
        <v>44</v>
      </c>
    </row>
    <row r="5" spans="1:11">
      <c r="A5" s="200" t="s">
        <v>61</v>
      </c>
      <c r="B5" s="201">
        <v>2.5</v>
      </c>
      <c r="C5" s="201">
        <v>6</v>
      </c>
      <c r="D5" s="201">
        <v>1</v>
      </c>
    </row>
    <row r="6" spans="1:11">
      <c r="A6" s="200" t="s">
        <v>814</v>
      </c>
      <c r="B6" s="201" t="s">
        <v>1806</v>
      </c>
      <c r="C6" s="201">
        <v>50</v>
      </c>
      <c r="D6" s="201">
        <v>48</v>
      </c>
    </row>
    <row r="7" spans="1:11">
      <c r="A7" s="200" t="s">
        <v>816</v>
      </c>
      <c r="B7" s="201">
        <v>2.2000000000000002</v>
      </c>
      <c r="C7" s="201">
        <v>7</v>
      </c>
      <c r="D7" s="201">
        <v>2</v>
      </c>
    </row>
    <row r="8" spans="1:11">
      <c r="A8" s="200" t="s">
        <v>636</v>
      </c>
      <c r="B8" s="201">
        <v>0.2</v>
      </c>
      <c r="C8" s="201">
        <v>9</v>
      </c>
      <c r="D8" s="201">
        <v>6</v>
      </c>
    </row>
    <row r="9" spans="1:11">
      <c r="A9" s="200" t="s">
        <v>817</v>
      </c>
      <c r="B9" s="201" t="s">
        <v>1808</v>
      </c>
      <c r="C9" s="201">
        <v>11</v>
      </c>
      <c r="D9" s="201" t="s">
        <v>1817</v>
      </c>
    </row>
    <row r="10" spans="1:11">
      <c r="A10" s="200" t="s">
        <v>818</v>
      </c>
      <c r="B10" s="201" t="s">
        <v>1807</v>
      </c>
      <c r="C10" s="201">
        <v>13</v>
      </c>
      <c r="D10" s="201">
        <v>6</v>
      </c>
    </row>
    <row r="11" spans="1:11">
      <c r="A11" s="216" t="s">
        <v>815</v>
      </c>
      <c r="B11" s="217" t="s">
        <v>1809</v>
      </c>
      <c r="C11" s="217">
        <v>67</v>
      </c>
      <c r="D11" s="217">
        <v>73</v>
      </c>
    </row>
    <row r="13" spans="1:11">
      <c r="A13" s="654" t="s">
        <v>822</v>
      </c>
      <c r="B13" s="654"/>
      <c r="C13" s="654"/>
      <c r="D13" s="654"/>
      <c r="E13" s="654"/>
      <c r="F13" s="654"/>
      <c r="G13" s="654"/>
    </row>
    <row r="14" spans="1:11">
      <c r="A14" s="654" t="s">
        <v>1810</v>
      </c>
      <c r="B14" s="654"/>
      <c r="C14" s="654"/>
      <c r="D14" s="654"/>
      <c r="E14" s="654"/>
      <c r="F14" s="654"/>
      <c r="G14" s="654"/>
    </row>
    <row r="15" spans="1:11" ht="19.5" customHeight="1">
      <c r="A15" s="654" t="s">
        <v>1811</v>
      </c>
      <c r="B15" s="654"/>
      <c r="C15" s="654"/>
      <c r="D15" s="654"/>
      <c r="E15" s="544"/>
      <c r="F15" s="544"/>
      <c r="G15" s="544"/>
    </row>
    <row r="16" spans="1:11" ht="22.5" customHeight="1">
      <c r="A16" s="654" t="s">
        <v>1812</v>
      </c>
      <c r="B16" s="654"/>
      <c r="C16" s="654"/>
      <c r="D16" s="654"/>
      <c r="E16" s="544"/>
      <c r="F16" s="544"/>
      <c r="G16" s="544"/>
    </row>
    <row r="17" spans="1:11">
      <c r="A17" s="710" t="s">
        <v>1814</v>
      </c>
      <c r="B17" s="710"/>
      <c r="C17" s="710"/>
      <c r="D17" s="710"/>
      <c r="E17" s="710"/>
      <c r="F17" s="710"/>
      <c r="G17" s="710"/>
      <c r="H17" s="710"/>
      <c r="I17" s="710"/>
      <c r="J17" s="710"/>
      <c r="K17" s="710"/>
    </row>
    <row r="18" spans="1:11">
      <c r="A18" s="208" t="s">
        <v>1815</v>
      </c>
    </row>
    <row r="19" spans="1:11">
      <c r="A19" s="208" t="s">
        <v>1818</v>
      </c>
    </row>
    <row r="20" spans="1:11">
      <c r="A20" s="208" t="s">
        <v>1819</v>
      </c>
    </row>
    <row r="21" spans="1:11">
      <c r="A21" s="208" t="s">
        <v>1820</v>
      </c>
    </row>
    <row r="23" spans="1:11">
      <c r="A23" s="208" t="s">
        <v>1821</v>
      </c>
    </row>
  </sheetData>
  <mergeCells count="6">
    <mergeCell ref="A15:D15"/>
    <mergeCell ref="A16:D16"/>
    <mergeCell ref="A17:K17"/>
    <mergeCell ref="A1:D1"/>
    <mergeCell ref="A13:G13"/>
    <mergeCell ref="A14:G1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sqref="A1:M1"/>
    </sheetView>
  </sheetViews>
  <sheetFormatPr defaultRowHeight="15"/>
  <cols>
    <col min="1" max="1" width="35.5703125" style="1" bestFit="1" customWidth="1"/>
    <col min="2" max="16384" width="9.140625" style="1"/>
  </cols>
  <sheetData>
    <row r="1" spans="1:18" ht="15.75">
      <c r="A1" s="661" t="s">
        <v>1927</v>
      </c>
      <c r="B1" s="661"/>
      <c r="C1" s="661"/>
      <c r="D1" s="661"/>
      <c r="E1" s="661"/>
      <c r="F1" s="661"/>
      <c r="G1" s="661"/>
      <c r="H1" s="661"/>
      <c r="I1" s="661"/>
      <c r="J1" s="661"/>
      <c r="K1" s="661"/>
      <c r="L1" s="661"/>
      <c r="M1" s="661"/>
    </row>
    <row r="2" spans="1:18" ht="0.75" customHeight="1">
      <c r="A2" s="156"/>
      <c r="B2" s="156"/>
      <c r="C2" s="156"/>
      <c r="D2" s="156"/>
      <c r="E2" s="156"/>
      <c r="F2" s="156"/>
      <c r="G2" s="156"/>
      <c r="H2" s="156"/>
      <c r="I2" s="156"/>
      <c r="J2" s="156"/>
      <c r="K2" s="156"/>
      <c r="L2" s="156"/>
      <c r="M2" s="156"/>
    </row>
    <row r="3" spans="1:18">
      <c r="A3" s="160" t="s">
        <v>111</v>
      </c>
      <c r="B3" s="669" t="s">
        <v>761</v>
      </c>
      <c r="C3" s="669"/>
      <c r="D3" s="669"/>
      <c r="E3" s="669" t="s">
        <v>760</v>
      </c>
      <c r="F3" s="669"/>
      <c r="G3" s="669"/>
      <c r="H3" s="669" t="s">
        <v>759</v>
      </c>
      <c r="I3" s="669"/>
      <c r="J3" s="669"/>
      <c r="K3" s="669" t="s">
        <v>109</v>
      </c>
      <c r="L3" s="669"/>
      <c r="M3" s="669"/>
    </row>
    <row r="4" spans="1:18">
      <c r="A4" s="161" t="s">
        <v>108</v>
      </c>
      <c r="B4" s="160">
        <v>2010</v>
      </c>
      <c r="C4" s="160">
        <v>2013</v>
      </c>
      <c r="D4" s="160">
        <v>2016</v>
      </c>
      <c r="E4" s="160">
        <v>2010</v>
      </c>
      <c r="F4" s="160">
        <v>2013</v>
      </c>
      <c r="G4" s="160">
        <v>2016</v>
      </c>
      <c r="H4" s="160">
        <v>2010</v>
      </c>
      <c r="I4" s="160">
        <v>2013</v>
      </c>
      <c r="J4" s="160">
        <v>2016</v>
      </c>
      <c r="K4" s="160">
        <v>2010</v>
      </c>
      <c r="L4" s="160">
        <v>2013</v>
      </c>
      <c r="M4" s="160">
        <v>2016</v>
      </c>
    </row>
    <row r="5" spans="1:18">
      <c r="A5" s="158" t="s">
        <v>27</v>
      </c>
      <c r="B5" s="157">
        <v>95.7</v>
      </c>
      <c r="C5" s="157">
        <v>95.4</v>
      </c>
      <c r="D5" s="157" t="s">
        <v>758</v>
      </c>
      <c r="E5" s="157">
        <v>2.2000000000000002</v>
      </c>
      <c r="F5" s="157">
        <v>2.5</v>
      </c>
      <c r="G5" s="157" t="s">
        <v>757</v>
      </c>
      <c r="H5" s="157">
        <v>2</v>
      </c>
      <c r="I5" s="157">
        <v>2.1</v>
      </c>
      <c r="J5" s="157" t="s">
        <v>569</v>
      </c>
      <c r="K5" s="159">
        <v>100</v>
      </c>
      <c r="L5" s="159">
        <v>100</v>
      </c>
      <c r="M5" s="159">
        <v>100</v>
      </c>
    </row>
    <row r="6" spans="1:18">
      <c r="A6" s="663" t="s">
        <v>105</v>
      </c>
      <c r="B6" s="663"/>
      <c r="C6" s="663"/>
      <c r="D6" s="663"/>
      <c r="E6" s="663"/>
      <c r="F6" s="663"/>
      <c r="G6" s="663"/>
      <c r="H6" s="663"/>
      <c r="I6" s="663"/>
      <c r="J6" s="663"/>
      <c r="K6" s="663"/>
      <c r="L6" s="663"/>
      <c r="M6" s="663"/>
    </row>
    <row r="7" spans="1:18">
      <c r="A7" s="158" t="s">
        <v>104</v>
      </c>
      <c r="B7" s="157">
        <v>14.7</v>
      </c>
      <c r="C7" s="157">
        <v>12.5</v>
      </c>
      <c r="D7" s="157">
        <v>12</v>
      </c>
      <c r="E7" s="157">
        <v>27.7</v>
      </c>
      <c r="F7" s="157">
        <v>23.5</v>
      </c>
      <c r="G7" s="157">
        <v>18.7</v>
      </c>
      <c r="H7" s="157">
        <v>13.2</v>
      </c>
      <c r="I7" s="157">
        <v>14.7</v>
      </c>
      <c r="J7" s="157" t="s">
        <v>756</v>
      </c>
      <c r="K7" s="157">
        <v>15.1</v>
      </c>
      <c r="L7" s="157">
        <v>12.8</v>
      </c>
      <c r="M7" s="157">
        <v>12.2</v>
      </c>
    </row>
    <row r="8" spans="1:18">
      <c r="A8" s="158" t="s">
        <v>103</v>
      </c>
      <c r="B8" s="157">
        <v>1.4</v>
      </c>
      <c r="C8" s="157">
        <v>1.4</v>
      </c>
      <c r="D8" s="157">
        <v>1.2</v>
      </c>
      <c r="E8" s="157" t="s">
        <v>577</v>
      </c>
      <c r="F8" s="157" t="s">
        <v>519</v>
      </c>
      <c r="G8" s="157">
        <v>3.9</v>
      </c>
      <c r="H8" s="157" t="s">
        <v>755</v>
      </c>
      <c r="I8" s="157" t="s">
        <v>519</v>
      </c>
      <c r="J8" s="157" t="s">
        <v>754</v>
      </c>
      <c r="K8" s="157">
        <v>1.5</v>
      </c>
      <c r="L8" s="157">
        <v>1.4</v>
      </c>
      <c r="M8" s="157">
        <v>1.3</v>
      </c>
    </row>
    <row r="9" spans="1:18">
      <c r="A9" s="158" t="s">
        <v>100</v>
      </c>
      <c r="B9" s="157">
        <v>1.4</v>
      </c>
      <c r="C9" s="157">
        <v>1.6</v>
      </c>
      <c r="D9" s="157" t="s">
        <v>97</v>
      </c>
      <c r="E9" s="157" t="s">
        <v>521</v>
      </c>
      <c r="F9" s="157" t="s">
        <v>463</v>
      </c>
      <c r="G9" s="157" t="s">
        <v>552</v>
      </c>
      <c r="H9" s="157" t="s">
        <v>505</v>
      </c>
      <c r="I9" s="157" t="s">
        <v>99</v>
      </c>
      <c r="J9" s="157" t="s">
        <v>69</v>
      </c>
      <c r="K9" s="157">
        <v>1.4</v>
      </c>
      <c r="L9" s="157">
        <v>1.6</v>
      </c>
      <c r="M9" s="157">
        <v>1.4</v>
      </c>
    </row>
    <row r="10" spans="1:18">
      <c r="A10" s="158" t="s">
        <v>96</v>
      </c>
      <c r="B10" s="157">
        <v>25</v>
      </c>
      <c r="C10" s="157">
        <v>25.1</v>
      </c>
      <c r="D10" s="157" t="s">
        <v>548</v>
      </c>
      <c r="E10" s="157">
        <v>19.2</v>
      </c>
      <c r="F10" s="157">
        <v>18.3</v>
      </c>
      <c r="G10" s="157">
        <v>18.899999999999999</v>
      </c>
      <c r="H10" s="157">
        <v>10.1</v>
      </c>
      <c r="I10" s="157">
        <v>8.9</v>
      </c>
      <c r="J10" s="157">
        <v>10.6</v>
      </c>
      <c r="K10" s="157">
        <v>24.1</v>
      </c>
      <c r="L10" s="157">
        <v>24</v>
      </c>
      <c r="M10" s="157" t="s">
        <v>94</v>
      </c>
    </row>
    <row r="11" spans="1:18">
      <c r="A11" s="466" t="s">
        <v>1623</v>
      </c>
      <c r="B11" s="467">
        <v>57.5</v>
      </c>
      <c r="C11" s="467">
        <v>59.4</v>
      </c>
      <c r="D11" s="467" t="s">
        <v>753</v>
      </c>
      <c r="E11" s="467">
        <v>46.6</v>
      </c>
      <c r="F11" s="467">
        <v>52.1</v>
      </c>
      <c r="G11" s="467">
        <v>55.2</v>
      </c>
      <c r="H11" s="467">
        <v>73.3</v>
      </c>
      <c r="I11" s="467">
        <v>73.5</v>
      </c>
      <c r="J11" s="467">
        <v>79.400000000000006</v>
      </c>
      <c r="K11" s="467">
        <v>57.8</v>
      </c>
      <c r="L11" s="467">
        <v>60.1</v>
      </c>
      <c r="M11" s="467" t="s">
        <v>91</v>
      </c>
      <c r="N11" s="468"/>
      <c r="O11" s="468"/>
      <c r="P11" s="468"/>
      <c r="Q11" s="468"/>
      <c r="R11" s="468"/>
    </row>
    <row r="12" spans="1:18">
      <c r="A12" s="466" t="s">
        <v>1624</v>
      </c>
      <c r="B12" s="467">
        <v>109.3</v>
      </c>
      <c r="C12" s="467">
        <v>93.8</v>
      </c>
      <c r="D12" s="467">
        <v>94.6</v>
      </c>
      <c r="E12" s="467">
        <v>115.7</v>
      </c>
      <c r="F12" s="467">
        <v>98.2</v>
      </c>
      <c r="G12" s="467" t="s">
        <v>752</v>
      </c>
      <c r="H12" s="467">
        <v>142.80000000000001</v>
      </c>
      <c r="I12" s="467">
        <v>127.7</v>
      </c>
      <c r="J12" s="467">
        <v>95.4</v>
      </c>
      <c r="K12" s="467">
        <v>111.1</v>
      </c>
      <c r="L12" s="467">
        <v>95.9</v>
      </c>
      <c r="M12" s="467">
        <v>93.7</v>
      </c>
      <c r="N12" s="468"/>
      <c r="O12" s="468"/>
      <c r="P12" s="468"/>
      <c r="Q12" s="468"/>
      <c r="R12" s="468"/>
    </row>
    <row r="13" spans="1:18">
      <c r="A13" s="712" t="s">
        <v>89</v>
      </c>
      <c r="B13" s="712"/>
      <c r="C13" s="712"/>
      <c r="D13" s="712"/>
      <c r="E13" s="712"/>
      <c r="F13" s="712"/>
      <c r="G13" s="712"/>
      <c r="H13" s="712"/>
      <c r="I13" s="712"/>
      <c r="J13" s="712"/>
      <c r="K13" s="712"/>
      <c r="L13" s="712"/>
      <c r="M13" s="712"/>
      <c r="N13" s="468"/>
      <c r="O13" s="468"/>
      <c r="P13" s="468"/>
      <c r="Q13" s="468"/>
      <c r="R13" s="468"/>
    </row>
    <row r="14" spans="1:18">
      <c r="A14" s="466" t="s">
        <v>1625</v>
      </c>
      <c r="B14" s="467">
        <v>18.3</v>
      </c>
      <c r="C14" s="467">
        <v>19.8</v>
      </c>
      <c r="D14" s="467" t="s">
        <v>751</v>
      </c>
      <c r="E14" s="467">
        <v>14.4</v>
      </c>
      <c r="F14" s="467">
        <v>16.5</v>
      </c>
      <c r="G14" s="467">
        <v>14.4</v>
      </c>
      <c r="H14" s="467">
        <v>54.5</v>
      </c>
      <c r="I14" s="467">
        <v>51.4</v>
      </c>
      <c r="J14" s="467">
        <v>51.3</v>
      </c>
      <c r="K14" s="467">
        <v>19.899999999999999</v>
      </c>
      <c r="L14" s="467">
        <v>22</v>
      </c>
      <c r="M14" s="467">
        <v>22.9</v>
      </c>
      <c r="N14" s="468"/>
      <c r="O14" s="468"/>
      <c r="P14" s="468"/>
      <c r="Q14" s="468"/>
      <c r="R14" s="468"/>
    </row>
    <row r="15" spans="1:18">
      <c r="A15" s="466" t="s">
        <v>1626</v>
      </c>
      <c r="B15" s="467">
        <v>61.1</v>
      </c>
      <c r="C15" s="467">
        <v>61.7</v>
      </c>
      <c r="D15" s="467">
        <v>61.5</v>
      </c>
      <c r="E15" s="467">
        <v>56</v>
      </c>
      <c r="F15" s="467">
        <v>54.8</v>
      </c>
      <c r="G15" s="467">
        <v>59.8</v>
      </c>
      <c r="H15" s="467">
        <v>32.5</v>
      </c>
      <c r="I15" s="467">
        <v>38.9</v>
      </c>
      <c r="J15" s="467">
        <v>38.5</v>
      </c>
      <c r="K15" s="467">
        <v>59.6</v>
      </c>
      <c r="L15" s="467">
        <v>59.9</v>
      </c>
      <c r="M15" s="467">
        <v>60</v>
      </c>
      <c r="N15" s="468"/>
      <c r="O15" s="468"/>
      <c r="P15" s="468"/>
      <c r="Q15" s="468"/>
      <c r="R15" s="468"/>
    </row>
    <row r="16" spans="1:18">
      <c r="A16" s="466" t="s">
        <v>1627</v>
      </c>
      <c r="B16" s="467">
        <v>20.6</v>
      </c>
      <c r="C16" s="467">
        <v>18.5</v>
      </c>
      <c r="D16" s="467" t="s">
        <v>542</v>
      </c>
      <c r="E16" s="467">
        <v>29.6</v>
      </c>
      <c r="F16" s="467">
        <v>28.8</v>
      </c>
      <c r="G16" s="467">
        <v>25.8</v>
      </c>
      <c r="H16" s="467">
        <v>13</v>
      </c>
      <c r="I16" s="467">
        <v>9.6999999999999993</v>
      </c>
      <c r="J16" s="467">
        <v>10.199999999999999</v>
      </c>
      <c r="K16" s="467">
        <v>20.5</v>
      </c>
      <c r="L16" s="467">
        <v>18.2</v>
      </c>
      <c r="M16" s="467" t="s">
        <v>84</v>
      </c>
      <c r="N16" s="468"/>
      <c r="O16" s="468"/>
      <c r="P16" s="468"/>
      <c r="Q16" s="468"/>
      <c r="R16" s="468"/>
    </row>
    <row r="17" spans="1:18">
      <c r="A17" s="466" t="s">
        <v>1628</v>
      </c>
      <c r="B17" s="467">
        <v>40.6</v>
      </c>
      <c r="C17" s="467">
        <v>41.6</v>
      </c>
      <c r="D17" s="467">
        <v>40.9</v>
      </c>
      <c r="E17" s="467">
        <v>29</v>
      </c>
      <c r="F17" s="467">
        <v>26.5</v>
      </c>
      <c r="G17" s="467">
        <v>29.7</v>
      </c>
      <c r="H17" s="467">
        <v>25.6</v>
      </c>
      <c r="I17" s="467">
        <v>24.1</v>
      </c>
      <c r="J17" s="467">
        <v>22.3</v>
      </c>
      <c r="K17" s="467">
        <v>39.6</v>
      </c>
      <c r="L17" s="467">
        <v>40.200000000000003</v>
      </c>
      <c r="M17" s="467">
        <v>39.700000000000003</v>
      </c>
      <c r="N17" s="468"/>
      <c r="O17" s="468"/>
      <c r="P17" s="468"/>
      <c r="Q17" s="468"/>
      <c r="R17" s="468"/>
    </row>
    <row r="18" spans="1:18">
      <c r="A18" s="466" t="s">
        <v>1629</v>
      </c>
      <c r="B18" s="467">
        <v>12</v>
      </c>
      <c r="C18" s="467">
        <v>11.8</v>
      </c>
      <c r="D18" s="467">
        <v>12.2</v>
      </c>
      <c r="E18" s="467">
        <v>11.7</v>
      </c>
      <c r="F18" s="467">
        <v>14.9</v>
      </c>
      <c r="G18" s="467">
        <v>13.9</v>
      </c>
      <c r="H18" s="467" t="s">
        <v>524</v>
      </c>
      <c r="I18" s="467">
        <v>6.2</v>
      </c>
      <c r="J18" s="467">
        <v>8</v>
      </c>
      <c r="K18" s="467">
        <v>11.6</v>
      </c>
      <c r="L18" s="467">
        <v>11.4</v>
      </c>
      <c r="M18" s="467">
        <v>11.8</v>
      </c>
      <c r="N18" s="468"/>
      <c r="O18" s="468"/>
      <c r="P18" s="468"/>
      <c r="Q18" s="468"/>
      <c r="R18" s="468"/>
    </row>
    <row r="19" spans="1:18">
      <c r="A19" s="466" t="s">
        <v>1630</v>
      </c>
      <c r="B19" s="467">
        <v>29.2</v>
      </c>
      <c r="C19" s="467">
        <v>26.9</v>
      </c>
      <c r="D19" s="467" t="s">
        <v>750</v>
      </c>
      <c r="E19" s="467">
        <v>45</v>
      </c>
      <c r="F19" s="467">
        <v>42.1</v>
      </c>
      <c r="G19" s="467">
        <v>41.9</v>
      </c>
      <c r="H19" s="467">
        <v>17.100000000000001</v>
      </c>
      <c r="I19" s="467">
        <v>18.399999999999999</v>
      </c>
      <c r="J19" s="467">
        <v>18.399999999999999</v>
      </c>
      <c r="K19" s="467">
        <v>29</v>
      </c>
      <c r="L19" s="467">
        <v>26.4</v>
      </c>
      <c r="M19" s="467">
        <v>25.5</v>
      </c>
      <c r="N19" s="468"/>
      <c r="O19" s="468"/>
      <c r="P19" s="468"/>
      <c r="Q19" s="468"/>
      <c r="R19" s="468"/>
    </row>
    <row r="20" spans="1:18">
      <c r="A20" s="466" t="s">
        <v>80</v>
      </c>
      <c r="B20" s="467">
        <v>17.399999999999999</v>
      </c>
      <c r="C20" s="467">
        <v>16.2</v>
      </c>
      <c r="D20" s="467">
        <v>15.3</v>
      </c>
      <c r="E20" s="467">
        <v>25.8</v>
      </c>
      <c r="F20" s="467">
        <v>27.4</v>
      </c>
      <c r="G20" s="467">
        <v>27.8</v>
      </c>
      <c r="H20" s="467">
        <v>12.2</v>
      </c>
      <c r="I20" s="467">
        <v>12.8</v>
      </c>
      <c r="J20" s="467">
        <v>13.7</v>
      </c>
      <c r="K20" s="467">
        <v>17.3</v>
      </c>
      <c r="L20" s="467">
        <v>16.100000000000001</v>
      </c>
      <c r="M20" s="467">
        <v>15.4</v>
      </c>
      <c r="N20" s="468"/>
      <c r="O20" s="468"/>
      <c r="P20" s="468"/>
      <c r="Q20" s="468"/>
      <c r="R20" s="468"/>
    </row>
    <row r="21" spans="1:18">
      <c r="A21" s="466" t="s">
        <v>79</v>
      </c>
      <c r="B21" s="467">
        <v>8.5</v>
      </c>
      <c r="C21" s="467">
        <v>7.4</v>
      </c>
      <c r="D21" s="467">
        <v>6.9</v>
      </c>
      <c r="E21" s="467">
        <v>13.7</v>
      </c>
      <c r="F21" s="467">
        <v>14.5</v>
      </c>
      <c r="G21" s="467">
        <v>12.6</v>
      </c>
      <c r="H21" s="467">
        <v>8.4</v>
      </c>
      <c r="I21" s="467">
        <v>8.1</v>
      </c>
      <c r="J21" s="467">
        <v>6</v>
      </c>
      <c r="K21" s="467">
        <v>8.6999999999999993</v>
      </c>
      <c r="L21" s="467">
        <v>7.5</v>
      </c>
      <c r="M21" s="467">
        <v>7.1</v>
      </c>
      <c r="N21" s="468"/>
      <c r="O21" s="468"/>
      <c r="P21" s="468"/>
      <c r="Q21" s="468"/>
      <c r="R21" s="468"/>
    </row>
    <row r="22" spans="1:18">
      <c r="A22" s="712" t="s">
        <v>1631</v>
      </c>
      <c r="B22" s="712"/>
      <c r="C22" s="712"/>
      <c r="D22" s="712"/>
      <c r="E22" s="712"/>
      <c r="F22" s="712"/>
      <c r="G22" s="712"/>
      <c r="H22" s="712"/>
      <c r="I22" s="712"/>
      <c r="J22" s="712"/>
      <c r="K22" s="712"/>
      <c r="L22" s="712"/>
      <c r="M22" s="712"/>
      <c r="N22" s="468"/>
      <c r="O22" s="468"/>
      <c r="P22" s="468"/>
      <c r="Q22" s="468"/>
      <c r="R22" s="468"/>
    </row>
    <row r="23" spans="1:18">
      <c r="A23" s="466" t="s">
        <v>50</v>
      </c>
      <c r="B23" s="467">
        <v>60.4</v>
      </c>
      <c r="C23" s="467">
        <v>58.1</v>
      </c>
      <c r="D23" s="467">
        <v>57.8</v>
      </c>
      <c r="E23" s="467">
        <v>35.700000000000003</v>
      </c>
      <c r="F23" s="467">
        <v>37.200000000000003</v>
      </c>
      <c r="G23" s="467">
        <v>32.9</v>
      </c>
      <c r="H23" s="467">
        <v>74.8</v>
      </c>
      <c r="I23" s="467">
        <v>68.400000000000006</v>
      </c>
      <c r="J23" s="467">
        <v>66.900000000000006</v>
      </c>
      <c r="K23" s="467">
        <v>60.4</v>
      </c>
      <c r="L23" s="467">
        <v>58.4</v>
      </c>
      <c r="M23" s="467">
        <v>57.5</v>
      </c>
      <c r="N23" s="468"/>
      <c r="O23" s="468"/>
      <c r="P23" s="468"/>
      <c r="Q23" s="468"/>
      <c r="R23" s="468"/>
    </row>
    <row r="24" spans="1:18">
      <c r="A24" s="466" t="s">
        <v>49</v>
      </c>
      <c r="B24" s="467">
        <v>25.6</v>
      </c>
      <c r="C24" s="467">
        <v>27.6</v>
      </c>
      <c r="D24" s="467">
        <v>27.8</v>
      </c>
      <c r="E24" s="467">
        <v>28.6</v>
      </c>
      <c r="F24" s="467">
        <v>24.2</v>
      </c>
      <c r="G24" s="467">
        <v>25.5</v>
      </c>
      <c r="H24" s="467">
        <v>8.6999999999999993</v>
      </c>
      <c r="I24" s="467">
        <v>10.5</v>
      </c>
      <c r="J24" s="467">
        <v>15.3</v>
      </c>
      <c r="K24" s="467">
        <v>24.9</v>
      </c>
      <c r="L24" s="467">
        <v>26.6</v>
      </c>
      <c r="M24" s="467">
        <v>26.9</v>
      </c>
      <c r="N24" s="468"/>
      <c r="O24" s="468"/>
      <c r="P24" s="468"/>
      <c r="Q24" s="468"/>
      <c r="R24" s="468"/>
    </row>
    <row r="25" spans="1:18">
      <c r="A25" s="466" t="s">
        <v>48</v>
      </c>
      <c r="B25" s="467">
        <v>13.9</v>
      </c>
      <c r="C25" s="467">
        <v>14.2</v>
      </c>
      <c r="D25" s="467">
        <v>14.5</v>
      </c>
      <c r="E25" s="467">
        <v>35.700000000000003</v>
      </c>
      <c r="F25" s="467">
        <v>38.6</v>
      </c>
      <c r="G25" s="467">
        <v>41.7</v>
      </c>
      <c r="H25" s="467">
        <v>16.5</v>
      </c>
      <c r="I25" s="467">
        <v>21</v>
      </c>
      <c r="J25" s="467">
        <v>17.8</v>
      </c>
      <c r="K25" s="467">
        <v>14.7</v>
      </c>
      <c r="L25" s="467">
        <v>15</v>
      </c>
      <c r="M25" s="467">
        <v>15.6</v>
      </c>
      <c r="N25" s="468"/>
      <c r="O25" s="468"/>
      <c r="P25" s="468"/>
      <c r="Q25" s="468"/>
      <c r="R25" s="468"/>
    </row>
    <row r="26" spans="1:18">
      <c r="A26" s="712" t="s">
        <v>77</v>
      </c>
      <c r="B26" s="712"/>
      <c r="C26" s="712"/>
      <c r="D26" s="712"/>
      <c r="E26" s="712"/>
      <c r="F26" s="712"/>
      <c r="G26" s="712"/>
      <c r="H26" s="712"/>
      <c r="I26" s="712"/>
      <c r="J26" s="712"/>
      <c r="K26" s="712"/>
      <c r="L26" s="712"/>
      <c r="M26" s="712"/>
      <c r="N26" s="468"/>
      <c r="O26" s="468"/>
      <c r="P26" s="468"/>
      <c r="Q26" s="468"/>
      <c r="R26" s="468"/>
    </row>
    <row r="27" spans="1:18">
      <c r="A27" s="466" t="s">
        <v>50</v>
      </c>
      <c r="B27" s="467">
        <v>64.2</v>
      </c>
      <c r="C27" s="467">
        <v>64.7</v>
      </c>
      <c r="D27" s="467">
        <v>65.099999999999994</v>
      </c>
      <c r="E27" s="467">
        <v>43.2</v>
      </c>
      <c r="F27" s="467">
        <v>44.3</v>
      </c>
      <c r="G27" s="467">
        <v>39.9</v>
      </c>
      <c r="H27" s="467">
        <v>85.6</v>
      </c>
      <c r="I27" s="467">
        <v>75.900000000000006</v>
      </c>
      <c r="J27" s="467">
        <v>76.400000000000006</v>
      </c>
      <c r="K27" s="467">
        <v>64.7</v>
      </c>
      <c r="L27" s="467">
        <v>65.3</v>
      </c>
      <c r="M27" s="467">
        <v>65.2</v>
      </c>
      <c r="N27" s="468"/>
      <c r="O27" s="468"/>
      <c r="P27" s="468"/>
      <c r="Q27" s="468"/>
      <c r="R27" s="468"/>
    </row>
    <row r="28" spans="1:18">
      <c r="A28" s="466" t="s">
        <v>49</v>
      </c>
      <c r="B28" s="467">
        <v>25.8</v>
      </c>
      <c r="C28" s="467">
        <v>25.6</v>
      </c>
      <c r="D28" s="467">
        <v>25.2</v>
      </c>
      <c r="E28" s="467">
        <v>30.8</v>
      </c>
      <c r="F28" s="467">
        <v>26.8</v>
      </c>
      <c r="G28" s="467">
        <v>28.8</v>
      </c>
      <c r="H28" s="467">
        <v>6.9</v>
      </c>
      <c r="I28" s="467">
        <v>10.5</v>
      </c>
      <c r="J28" s="467">
        <v>10.9</v>
      </c>
      <c r="K28" s="467">
        <v>25</v>
      </c>
      <c r="L28" s="467">
        <v>24.6</v>
      </c>
      <c r="M28" s="467">
        <v>24.3</v>
      </c>
      <c r="N28" s="468"/>
      <c r="O28" s="468"/>
      <c r="P28" s="468"/>
      <c r="Q28" s="468"/>
      <c r="R28" s="468"/>
    </row>
    <row r="29" spans="1:18">
      <c r="A29" s="466" t="s">
        <v>48</v>
      </c>
      <c r="B29" s="467">
        <v>10</v>
      </c>
      <c r="C29" s="467">
        <v>9.8000000000000007</v>
      </c>
      <c r="D29" s="467">
        <v>9.6999999999999993</v>
      </c>
      <c r="E29" s="467">
        <v>26</v>
      </c>
      <c r="F29" s="467">
        <v>28.8</v>
      </c>
      <c r="G29" s="467">
        <v>31.4</v>
      </c>
      <c r="H29" s="467">
        <v>7.5</v>
      </c>
      <c r="I29" s="467">
        <v>13.6</v>
      </c>
      <c r="J29" s="467">
        <v>12.7</v>
      </c>
      <c r="K29" s="467">
        <v>10.3</v>
      </c>
      <c r="L29" s="467">
        <v>10.199999999999999</v>
      </c>
      <c r="M29" s="467">
        <v>10.4</v>
      </c>
      <c r="N29" s="468"/>
      <c r="O29" s="468"/>
      <c r="P29" s="468"/>
      <c r="Q29" s="468"/>
      <c r="R29" s="468"/>
    </row>
    <row r="30" spans="1:18">
      <c r="A30" s="712" t="s">
        <v>76</v>
      </c>
      <c r="B30" s="712"/>
      <c r="C30" s="712"/>
      <c r="D30" s="712"/>
      <c r="E30" s="712"/>
      <c r="F30" s="712"/>
      <c r="G30" s="712"/>
      <c r="H30" s="712"/>
      <c r="I30" s="712"/>
      <c r="J30" s="712"/>
      <c r="K30" s="712"/>
      <c r="L30" s="712"/>
      <c r="M30" s="712"/>
      <c r="N30" s="468"/>
      <c r="O30" s="468"/>
      <c r="P30" s="468"/>
      <c r="Q30" s="468"/>
      <c r="R30" s="468"/>
    </row>
    <row r="31" spans="1:18">
      <c r="A31" s="466" t="s">
        <v>50</v>
      </c>
      <c r="B31" s="467">
        <v>90</v>
      </c>
      <c r="C31" s="467">
        <v>90.2</v>
      </c>
      <c r="D31" s="467" t="s">
        <v>749</v>
      </c>
      <c r="E31" s="467">
        <v>71.599999999999994</v>
      </c>
      <c r="F31" s="467">
        <v>67.7</v>
      </c>
      <c r="G31" s="467">
        <v>69.2</v>
      </c>
      <c r="H31" s="467">
        <v>90.3</v>
      </c>
      <c r="I31" s="467">
        <v>90.5</v>
      </c>
      <c r="J31" s="467">
        <v>92.7</v>
      </c>
      <c r="K31" s="467">
        <v>89.7</v>
      </c>
      <c r="L31" s="467">
        <v>89.9</v>
      </c>
      <c r="M31" s="467" t="s">
        <v>75</v>
      </c>
      <c r="N31" s="468"/>
      <c r="O31" s="468"/>
      <c r="P31" s="468"/>
      <c r="Q31" s="468"/>
      <c r="R31" s="468"/>
    </row>
    <row r="32" spans="1:18">
      <c r="A32" s="158" t="s">
        <v>49</v>
      </c>
      <c r="B32" s="157">
        <v>7.2</v>
      </c>
      <c r="C32" s="157">
        <v>7.6</v>
      </c>
      <c r="D32" s="157" t="s">
        <v>73</v>
      </c>
      <c r="E32" s="157">
        <v>17.600000000000001</v>
      </c>
      <c r="F32" s="157">
        <v>19.5</v>
      </c>
      <c r="G32" s="157">
        <v>19.8</v>
      </c>
      <c r="H32" s="157">
        <v>5</v>
      </c>
      <c r="I32" s="157" t="s">
        <v>748</v>
      </c>
      <c r="J32" s="157">
        <v>4.8</v>
      </c>
      <c r="K32" s="157">
        <v>7.3</v>
      </c>
      <c r="L32" s="157">
        <v>7.6</v>
      </c>
      <c r="M32" s="157" t="s">
        <v>72</v>
      </c>
    </row>
    <row r="33" spans="1:13">
      <c r="A33" s="158" t="s">
        <v>48</v>
      </c>
      <c r="B33" s="157">
        <v>2.8</v>
      </c>
      <c r="C33" s="157">
        <v>2.2000000000000002</v>
      </c>
      <c r="D33" s="157">
        <v>1.9</v>
      </c>
      <c r="E33" s="157">
        <v>10.8</v>
      </c>
      <c r="F33" s="157">
        <v>12.8</v>
      </c>
      <c r="G33" s="157">
        <v>11</v>
      </c>
      <c r="H33" s="157" t="s">
        <v>520</v>
      </c>
      <c r="I33" s="157" t="s">
        <v>745</v>
      </c>
      <c r="J33" s="157" t="s">
        <v>102</v>
      </c>
      <c r="K33" s="157">
        <v>3</v>
      </c>
      <c r="L33" s="157">
        <v>2.5</v>
      </c>
      <c r="M33" s="157">
        <v>2.2000000000000002</v>
      </c>
    </row>
    <row r="34" spans="1:13">
      <c r="A34" s="663" t="s">
        <v>68</v>
      </c>
      <c r="B34" s="663"/>
      <c r="C34" s="663"/>
      <c r="D34" s="663"/>
      <c r="E34" s="663"/>
      <c r="F34" s="663"/>
      <c r="G34" s="663"/>
      <c r="H34" s="663"/>
      <c r="I34" s="663"/>
      <c r="J34" s="663"/>
      <c r="K34" s="663"/>
      <c r="L34" s="663"/>
      <c r="M34" s="663"/>
    </row>
    <row r="35" spans="1:13">
      <c r="A35" s="158" t="s">
        <v>50</v>
      </c>
      <c r="B35" s="157">
        <v>93.2</v>
      </c>
      <c r="C35" s="157">
        <v>93.7</v>
      </c>
      <c r="D35" s="157">
        <v>94</v>
      </c>
      <c r="E35" s="157">
        <v>81.8</v>
      </c>
      <c r="F35" s="157">
        <v>81</v>
      </c>
      <c r="G35" s="157">
        <v>83.4</v>
      </c>
      <c r="H35" s="157">
        <v>93.7</v>
      </c>
      <c r="I35" s="157">
        <v>96.6</v>
      </c>
      <c r="J35" s="157">
        <v>94</v>
      </c>
      <c r="K35" s="157">
        <v>93</v>
      </c>
      <c r="L35" s="157">
        <v>93.6</v>
      </c>
      <c r="M35" s="157">
        <v>93.7</v>
      </c>
    </row>
    <row r="36" spans="1:13">
      <c r="A36" s="158" t="s">
        <v>49</v>
      </c>
      <c r="B36" s="157">
        <v>4.9000000000000004</v>
      </c>
      <c r="C36" s="157">
        <v>4.4000000000000004</v>
      </c>
      <c r="D36" s="157">
        <v>4.8</v>
      </c>
      <c r="E36" s="157">
        <v>11.1</v>
      </c>
      <c r="F36" s="157">
        <v>10.4</v>
      </c>
      <c r="G36" s="157">
        <v>9.8000000000000007</v>
      </c>
      <c r="H36" s="157" t="s">
        <v>577</v>
      </c>
      <c r="I36" s="157" t="s">
        <v>541</v>
      </c>
      <c r="J36" s="157" t="s">
        <v>747</v>
      </c>
      <c r="K36" s="157">
        <v>4.9000000000000004</v>
      </c>
      <c r="L36" s="157">
        <v>4.3</v>
      </c>
      <c r="M36" s="157" t="s">
        <v>65</v>
      </c>
    </row>
    <row r="37" spans="1:13">
      <c r="A37" s="158" t="s">
        <v>48</v>
      </c>
      <c r="B37" s="157">
        <v>1.9</v>
      </c>
      <c r="C37" s="157">
        <v>1.9</v>
      </c>
      <c r="D37" s="157" t="s">
        <v>462</v>
      </c>
      <c r="E37" s="157">
        <v>7.1</v>
      </c>
      <c r="F37" s="157">
        <v>8.6</v>
      </c>
      <c r="G37" s="157">
        <v>6.9</v>
      </c>
      <c r="H37" s="157" t="s">
        <v>522</v>
      </c>
      <c r="I37" s="157" t="s">
        <v>127</v>
      </c>
      <c r="J37" s="157" t="s">
        <v>518</v>
      </c>
      <c r="K37" s="157">
        <v>2.1</v>
      </c>
      <c r="L37" s="157">
        <v>2.1</v>
      </c>
      <c r="M37" s="157" t="s">
        <v>62</v>
      </c>
    </row>
    <row r="38" spans="1:13">
      <c r="A38" s="663" t="s">
        <v>61</v>
      </c>
      <c r="B38" s="663"/>
      <c r="C38" s="663"/>
      <c r="D38" s="663"/>
      <c r="E38" s="663"/>
      <c r="F38" s="663"/>
      <c r="G38" s="663"/>
      <c r="H38" s="663"/>
      <c r="I38" s="663"/>
      <c r="J38" s="663"/>
      <c r="K38" s="663"/>
      <c r="L38" s="663"/>
      <c r="M38" s="663"/>
    </row>
    <row r="39" spans="1:13">
      <c r="A39" s="158" t="s">
        <v>50</v>
      </c>
      <c r="B39" s="157">
        <v>92.9</v>
      </c>
      <c r="C39" s="157">
        <v>92.4</v>
      </c>
      <c r="D39" s="157" t="s">
        <v>746</v>
      </c>
      <c r="E39" s="157">
        <v>82</v>
      </c>
      <c r="F39" s="157">
        <v>79</v>
      </c>
      <c r="G39" s="157">
        <v>76.8</v>
      </c>
      <c r="H39" s="157">
        <v>95.1</v>
      </c>
      <c r="I39" s="157">
        <v>93.5</v>
      </c>
      <c r="J39" s="157">
        <v>95.1</v>
      </c>
      <c r="K39" s="157">
        <v>92.8</v>
      </c>
      <c r="L39" s="157">
        <v>92.3</v>
      </c>
      <c r="M39" s="157" t="s">
        <v>60</v>
      </c>
    </row>
    <row r="40" spans="1:13">
      <c r="A40" s="158" t="s">
        <v>49</v>
      </c>
      <c r="B40" s="157">
        <v>5</v>
      </c>
      <c r="C40" s="157">
        <v>5.5</v>
      </c>
      <c r="D40" s="157" t="s">
        <v>58</v>
      </c>
      <c r="E40" s="157">
        <v>13.6</v>
      </c>
      <c r="F40" s="157">
        <v>15.1</v>
      </c>
      <c r="G40" s="157">
        <v>14.2</v>
      </c>
      <c r="H40" s="157" t="s">
        <v>102</v>
      </c>
      <c r="I40" s="157" t="s">
        <v>745</v>
      </c>
      <c r="J40" s="157">
        <v>3.7</v>
      </c>
      <c r="K40" s="157">
        <v>5.0999999999999996</v>
      </c>
      <c r="L40" s="157">
        <v>5.5</v>
      </c>
      <c r="M40" s="157" t="s">
        <v>58</v>
      </c>
    </row>
    <row r="41" spans="1:13">
      <c r="A41" s="158" t="s">
        <v>48</v>
      </c>
      <c r="B41" s="157">
        <v>2.1</v>
      </c>
      <c r="C41" s="157">
        <v>2.1</v>
      </c>
      <c r="D41" s="157">
        <v>2.4</v>
      </c>
      <c r="E41" s="157">
        <v>4.4000000000000004</v>
      </c>
      <c r="F41" s="157">
        <v>5.9</v>
      </c>
      <c r="G41" s="157">
        <v>8.9</v>
      </c>
      <c r="H41" s="157" t="s">
        <v>522</v>
      </c>
      <c r="I41" s="157" t="s">
        <v>519</v>
      </c>
      <c r="J41" s="157" t="s">
        <v>413</v>
      </c>
      <c r="K41" s="157">
        <v>2.1</v>
      </c>
      <c r="L41" s="157">
        <v>2.1</v>
      </c>
      <c r="M41" s="157">
        <v>2.5</v>
      </c>
    </row>
    <row r="42" spans="1:13">
      <c r="A42" s="663" t="s">
        <v>53</v>
      </c>
      <c r="B42" s="663"/>
      <c r="C42" s="663"/>
      <c r="D42" s="663"/>
      <c r="E42" s="663"/>
      <c r="F42" s="663"/>
      <c r="G42" s="663"/>
      <c r="H42" s="663"/>
      <c r="I42" s="663"/>
      <c r="J42" s="663"/>
      <c r="K42" s="663"/>
      <c r="L42" s="663"/>
      <c r="M42" s="663"/>
    </row>
    <row r="43" spans="1:13">
      <c r="A43" s="158" t="s">
        <v>50</v>
      </c>
      <c r="B43" s="157" t="s">
        <v>47</v>
      </c>
      <c r="C43" s="157" t="s">
        <v>47</v>
      </c>
      <c r="D43" s="157">
        <v>91</v>
      </c>
      <c r="E43" s="157" t="s">
        <v>47</v>
      </c>
      <c r="F43" s="157" t="s">
        <v>47</v>
      </c>
      <c r="G43" s="157">
        <v>83.8</v>
      </c>
      <c r="H43" s="157" t="s">
        <v>47</v>
      </c>
      <c r="I43" s="157" t="s">
        <v>47</v>
      </c>
      <c r="J43" s="157">
        <v>89</v>
      </c>
      <c r="K43" s="157" t="s">
        <v>47</v>
      </c>
      <c r="L43" s="157" t="s">
        <v>47</v>
      </c>
      <c r="M43" s="157">
        <v>90.4</v>
      </c>
    </row>
    <row r="44" spans="1:13">
      <c r="A44" s="158" t="s">
        <v>49</v>
      </c>
      <c r="B44" s="157" t="s">
        <v>47</v>
      </c>
      <c r="C44" s="157" t="s">
        <v>47</v>
      </c>
      <c r="D44" s="157">
        <v>5.9</v>
      </c>
      <c r="E44" s="157" t="s">
        <v>47</v>
      </c>
      <c r="F44" s="157" t="s">
        <v>47</v>
      </c>
      <c r="G44" s="157">
        <v>8.6</v>
      </c>
      <c r="H44" s="157" t="s">
        <v>47</v>
      </c>
      <c r="I44" s="157" t="s">
        <v>47</v>
      </c>
      <c r="J44" s="157">
        <v>6.2</v>
      </c>
      <c r="K44" s="157" t="s">
        <v>47</v>
      </c>
      <c r="L44" s="157" t="s">
        <v>47</v>
      </c>
      <c r="M44" s="157">
        <v>6.1</v>
      </c>
    </row>
    <row r="45" spans="1:13">
      <c r="A45" s="158" t="s">
        <v>48</v>
      </c>
      <c r="B45" s="157" t="s">
        <v>47</v>
      </c>
      <c r="C45" s="157" t="s">
        <v>47</v>
      </c>
      <c r="D45" s="157">
        <v>3.2</v>
      </c>
      <c r="E45" s="157" t="s">
        <v>47</v>
      </c>
      <c r="F45" s="157" t="s">
        <v>47</v>
      </c>
      <c r="G45" s="157">
        <v>7.6</v>
      </c>
      <c r="H45" s="157" t="s">
        <v>47</v>
      </c>
      <c r="I45" s="157" t="s">
        <v>47</v>
      </c>
      <c r="J45" s="157" t="s">
        <v>744</v>
      </c>
      <c r="K45" s="157" t="s">
        <v>47</v>
      </c>
      <c r="L45" s="157" t="s">
        <v>47</v>
      </c>
      <c r="M45" s="157">
        <v>3.6</v>
      </c>
    </row>
    <row r="46" spans="1:13">
      <c r="A46" s="663" t="s">
        <v>51</v>
      </c>
      <c r="B46" s="663"/>
      <c r="C46" s="663"/>
      <c r="D46" s="663"/>
      <c r="E46" s="663"/>
      <c r="F46" s="663"/>
      <c r="G46" s="663"/>
      <c r="H46" s="663"/>
      <c r="I46" s="663"/>
      <c r="J46" s="663"/>
      <c r="K46" s="663"/>
      <c r="L46" s="663"/>
      <c r="M46" s="663"/>
    </row>
    <row r="47" spans="1:13">
      <c r="A47" s="158" t="s">
        <v>50</v>
      </c>
      <c r="B47" s="157" t="s">
        <v>47</v>
      </c>
      <c r="C47" s="157" t="s">
        <v>47</v>
      </c>
      <c r="D47" s="157">
        <v>88</v>
      </c>
      <c r="E47" s="157" t="s">
        <v>47</v>
      </c>
      <c r="F47" s="157" t="s">
        <v>47</v>
      </c>
      <c r="G47" s="157">
        <v>76.8</v>
      </c>
      <c r="H47" s="157" t="s">
        <v>47</v>
      </c>
      <c r="I47" s="157" t="s">
        <v>47</v>
      </c>
      <c r="J47" s="157">
        <v>85.6</v>
      </c>
      <c r="K47" s="157" t="s">
        <v>47</v>
      </c>
      <c r="L47" s="157" t="s">
        <v>47</v>
      </c>
      <c r="M47" s="157">
        <v>87.4</v>
      </c>
    </row>
    <row r="48" spans="1:13">
      <c r="A48" s="158" t="s">
        <v>49</v>
      </c>
      <c r="B48" s="157" t="s">
        <v>47</v>
      </c>
      <c r="C48" s="157" t="s">
        <v>47</v>
      </c>
      <c r="D48" s="157">
        <v>7.7</v>
      </c>
      <c r="E48" s="157" t="s">
        <v>47</v>
      </c>
      <c r="F48" s="157" t="s">
        <v>47</v>
      </c>
      <c r="G48" s="157">
        <v>11.2</v>
      </c>
      <c r="H48" s="157" t="s">
        <v>47</v>
      </c>
      <c r="I48" s="157" t="s">
        <v>47</v>
      </c>
      <c r="J48" s="157">
        <v>8.4</v>
      </c>
      <c r="K48" s="157" t="s">
        <v>47</v>
      </c>
      <c r="L48" s="157" t="s">
        <v>47</v>
      </c>
      <c r="M48" s="157">
        <v>7.8</v>
      </c>
    </row>
    <row r="49" spans="1:13">
      <c r="A49" s="158" t="s">
        <v>48</v>
      </c>
      <c r="B49" s="157" t="s">
        <v>47</v>
      </c>
      <c r="C49" s="157" t="s">
        <v>47</v>
      </c>
      <c r="D49" s="157">
        <v>4.3</v>
      </c>
      <c r="E49" s="157" t="s">
        <v>47</v>
      </c>
      <c r="F49" s="157" t="s">
        <v>47</v>
      </c>
      <c r="G49" s="157">
        <v>12</v>
      </c>
      <c r="H49" s="157" t="s">
        <v>47</v>
      </c>
      <c r="I49" s="157" t="s">
        <v>47</v>
      </c>
      <c r="J49" s="157" t="s">
        <v>743</v>
      </c>
      <c r="K49" s="157" t="s">
        <v>47</v>
      </c>
      <c r="L49" s="157" t="s">
        <v>47</v>
      </c>
      <c r="M49" s="157">
        <v>4.8</v>
      </c>
    </row>
    <row r="50" spans="1:13" ht="0.75" customHeight="1">
      <c r="A50" s="156"/>
      <c r="B50" s="156"/>
      <c r="C50" s="156"/>
      <c r="D50" s="156"/>
      <c r="E50" s="156"/>
      <c r="F50" s="156"/>
      <c r="G50" s="156"/>
      <c r="H50" s="156"/>
      <c r="I50" s="156"/>
      <c r="J50" s="156"/>
      <c r="K50" s="156"/>
      <c r="L50" s="156"/>
      <c r="M50" s="156"/>
    </row>
    <row r="51" spans="1:13">
      <c r="A51" s="660" t="s">
        <v>46</v>
      </c>
      <c r="B51" s="660"/>
      <c r="C51" s="660"/>
      <c r="D51" s="660"/>
      <c r="E51" s="660"/>
      <c r="F51" s="660"/>
      <c r="G51" s="660"/>
      <c r="H51" s="660"/>
      <c r="I51" s="660"/>
      <c r="J51" s="660"/>
      <c r="K51" s="660"/>
      <c r="L51" s="660"/>
      <c r="M51" s="660"/>
    </row>
    <row r="52" spans="1:13">
      <c r="A52" s="664" t="s">
        <v>45</v>
      </c>
      <c r="B52" s="664"/>
      <c r="C52" s="664"/>
      <c r="D52" s="664"/>
      <c r="E52" s="664"/>
      <c r="F52" s="664"/>
      <c r="G52" s="664"/>
      <c r="H52" s="664"/>
      <c r="I52" s="664"/>
      <c r="J52" s="664"/>
      <c r="K52" s="664"/>
      <c r="L52" s="664"/>
      <c r="M52" s="664"/>
    </row>
    <row r="53" spans="1:13">
      <c r="A53" s="664" t="s">
        <v>44</v>
      </c>
      <c r="B53" s="664"/>
      <c r="C53" s="664"/>
      <c r="D53" s="664"/>
      <c r="E53" s="664"/>
      <c r="F53" s="664"/>
      <c r="G53" s="664"/>
      <c r="H53" s="664"/>
      <c r="I53" s="664"/>
      <c r="J53" s="664"/>
      <c r="K53" s="664"/>
      <c r="L53" s="664"/>
      <c r="M53" s="664"/>
    </row>
    <row r="54" spans="1:13">
      <c r="A54" s="664" t="s">
        <v>42</v>
      </c>
      <c r="B54" s="664"/>
      <c r="C54" s="664"/>
      <c r="D54" s="664"/>
      <c r="E54" s="664"/>
      <c r="F54" s="664"/>
      <c r="G54" s="664"/>
      <c r="H54" s="664"/>
      <c r="I54" s="664"/>
      <c r="J54" s="664"/>
      <c r="K54" s="664"/>
      <c r="L54" s="664"/>
      <c r="M54" s="664"/>
    </row>
    <row r="55" spans="1:13">
      <c r="A55" s="664" t="s">
        <v>41</v>
      </c>
      <c r="B55" s="664"/>
      <c r="C55" s="664"/>
      <c r="D55" s="664"/>
      <c r="E55" s="664"/>
      <c r="F55" s="664"/>
      <c r="G55" s="664"/>
      <c r="H55" s="664"/>
      <c r="I55" s="664"/>
      <c r="J55" s="664"/>
      <c r="K55" s="664"/>
      <c r="L55" s="664"/>
      <c r="M55" s="664"/>
    </row>
    <row r="56" spans="1:13">
      <c r="A56" s="664" t="s">
        <v>40</v>
      </c>
      <c r="B56" s="664"/>
      <c r="C56" s="664"/>
      <c r="D56" s="664"/>
      <c r="E56" s="664"/>
      <c r="F56" s="664"/>
      <c r="G56" s="664"/>
      <c r="H56" s="664"/>
      <c r="I56" s="664"/>
      <c r="J56" s="664"/>
      <c r="K56" s="664"/>
      <c r="L56" s="664"/>
      <c r="M56" s="664"/>
    </row>
    <row r="57" spans="1:13">
      <c r="A57" s="664" t="s">
        <v>39</v>
      </c>
      <c r="B57" s="664"/>
      <c r="C57" s="664"/>
      <c r="D57" s="664"/>
      <c r="E57" s="664"/>
      <c r="F57" s="664"/>
      <c r="G57" s="664"/>
      <c r="H57" s="664"/>
      <c r="I57" s="664"/>
      <c r="J57" s="664"/>
      <c r="K57" s="664"/>
      <c r="L57" s="664"/>
      <c r="M57" s="664"/>
    </row>
    <row r="58" spans="1:13">
      <c r="A58" s="664" t="s">
        <v>38</v>
      </c>
      <c r="B58" s="664"/>
      <c r="C58" s="664"/>
      <c r="D58" s="664"/>
      <c r="E58" s="664"/>
      <c r="F58" s="664"/>
      <c r="G58" s="664"/>
      <c r="H58" s="664"/>
      <c r="I58" s="664"/>
      <c r="J58" s="664"/>
      <c r="K58" s="664"/>
      <c r="L58" s="664"/>
      <c r="M58" s="664"/>
    </row>
    <row r="59" spans="1:13">
      <c r="A59" s="664" t="s">
        <v>37</v>
      </c>
      <c r="B59" s="664"/>
      <c r="C59" s="664"/>
      <c r="D59" s="664"/>
      <c r="E59" s="664"/>
      <c r="F59" s="664"/>
      <c r="G59" s="664"/>
      <c r="H59" s="664"/>
      <c r="I59" s="664"/>
      <c r="J59" s="664"/>
      <c r="K59" s="664"/>
      <c r="L59" s="664"/>
      <c r="M59" s="664"/>
    </row>
    <row r="60" spans="1:13">
      <c r="A60" s="664" t="s">
        <v>36</v>
      </c>
      <c r="B60" s="664"/>
      <c r="C60" s="664"/>
      <c r="D60" s="664"/>
      <c r="E60" s="664"/>
      <c r="F60" s="664"/>
      <c r="G60" s="664"/>
      <c r="H60" s="664"/>
      <c r="I60" s="664"/>
      <c r="J60" s="664"/>
      <c r="K60" s="664"/>
      <c r="L60" s="664"/>
      <c r="M60" s="664"/>
    </row>
    <row r="61" spans="1:13">
      <c r="A61" s="664" t="s">
        <v>35</v>
      </c>
      <c r="B61" s="664"/>
      <c r="C61" s="664"/>
      <c r="D61" s="664"/>
      <c r="E61" s="664"/>
      <c r="F61" s="664"/>
      <c r="G61" s="664"/>
      <c r="H61" s="664"/>
      <c r="I61" s="664"/>
      <c r="J61" s="664"/>
      <c r="K61" s="664"/>
      <c r="L61" s="664"/>
      <c r="M61" s="664"/>
    </row>
    <row r="62" spans="1:13">
      <c r="A62" s="664" t="s">
        <v>34</v>
      </c>
      <c r="B62" s="664"/>
      <c r="C62" s="664"/>
      <c r="D62" s="664"/>
      <c r="E62" s="664"/>
      <c r="F62" s="664"/>
      <c r="G62" s="664"/>
      <c r="H62" s="664"/>
      <c r="I62" s="664"/>
      <c r="J62" s="664"/>
      <c r="K62" s="664"/>
      <c r="L62" s="664"/>
      <c r="M62" s="664"/>
    </row>
    <row r="63" spans="1:13">
      <c r="A63" s="664" t="s">
        <v>33</v>
      </c>
      <c r="B63" s="664"/>
      <c r="C63" s="664"/>
      <c r="D63" s="664"/>
      <c r="E63" s="664"/>
      <c r="F63" s="664"/>
      <c r="G63" s="664"/>
      <c r="H63" s="664"/>
      <c r="I63" s="664"/>
      <c r="J63" s="664"/>
      <c r="K63" s="664"/>
      <c r="L63" s="664"/>
      <c r="M63" s="664"/>
    </row>
    <row r="64" spans="1:13">
      <c r="A64" s="664" t="s">
        <v>32</v>
      </c>
      <c r="B64" s="664"/>
      <c r="C64" s="664"/>
      <c r="D64" s="664"/>
      <c r="E64" s="664"/>
      <c r="F64" s="664"/>
      <c r="G64" s="664"/>
      <c r="H64" s="664"/>
      <c r="I64" s="664"/>
      <c r="J64" s="664"/>
      <c r="K64" s="664"/>
      <c r="L64" s="664"/>
      <c r="M64" s="664"/>
    </row>
    <row r="65" spans="1:13">
      <c r="A65" s="665" t="s">
        <v>31</v>
      </c>
      <c r="B65" s="665"/>
      <c r="C65" s="665"/>
      <c r="D65" s="665"/>
      <c r="E65" s="665"/>
      <c r="F65" s="665"/>
      <c r="G65" s="665"/>
      <c r="H65" s="665"/>
      <c r="I65" s="665"/>
      <c r="J65" s="665"/>
      <c r="K65" s="665"/>
      <c r="L65" s="665"/>
      <c r="M65" s="665"/>
    </row>
    <row r="66" spans="1:13">
      <c r="A66" s="665" t="s">
        <v>30</v>
      </c>
      <c r="B66" s="665"/>
      <c r="C66" s="665"/>
      <c r="D66" s="665"/>
      <c r="E66" s="665"/>
      <c r="F66" s="665"/>
      <c r="G66" s="665"/>
      <c r="H66" s="665"/>
      <c r="I66" s="665"/>
      <c r="J66" s="665"/>
      <c r="K66" s="665"/>
      <c r="L66" s="665"/>
      <c r="M66" s="665"/>
    </row>
  </sheetData>
  <mergeCells count="30">
    <mergeCell ref="A6:M6"/>
    <mergeCell ref="A1:M1"/>
    <mergeCell ref="B3:D3"/>
    <mergeCell ref="E3:G3"/>
    <mergeCell ref="H3:J3"/>
    <mergeCell ref="K3:M3"/>
    <mergeCell ref="A54:M54"/>
    <mergeCell ref="A13:M13"/>
    <mergeCell ref="A22:M22"/>
    <mergeCell ref="A26:M26"/>
    <mergeCell ref="A30:M30"/>
    <mergeCell ref="A34:M34"/>
    <mergeCell ref="A38:M38"/>
    <mergeCell ref="A42:M42"/>
    <mergeCell ref="A46:M46"/>
    <mergeCell ref="A51:M51"/>
    <mergeCell ref="A52:M52"/>
    <mergeCell ref="A53:M53"/>
    <mergeCell ref="A66:M66"/>
    <mergeCell ref="A55:M55"/>
    <mergeCell ref="A56:M56"/>
    <mergeCell ref="A57:M57"/>
    <mergeCell ref="A58:M58"/>
    <mergeCell ref="A59:M59"/>
    <mergeCell ref="A60:M60"/>
    <mergeCell ref="A61:M61"/>
    <mergeCell ref="A62:M62"/>
    <mergeCell ref="A63:M63"/>
    <mergeCell ref="A64:M64"/>
    <mergeCell ref="A65:M6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2"/>
    </sheetView>
  </sheetViews>
  <sheetFormatPr defaultRowHeight="15"/>
  <cols>
    <col min="1" max="1" width="24.7109375" style="359" customWidth="1"/>
    <col min="2" max="16384" width="9.140625" style="359"/>
  </cols>
  <sheetData>
    <row r="1" spans="1:6" ht="15.75" customHeight="1">
      <c r="A1" s="661" t="s">
        <v>1926</v>
      </c>
      <c r="B1" s="661"/>
      <c r="C1" s="661"/>
      <c r="D1" s="661"/>
      <c r="E1" s="661"/>
      <c r="F1" s="661"/>
    </row>
    <row r="2" spans="1:6">
      <c r="A2" s="667"/>
      <c r="B2" s="667"/>
      <c r="C2" s="667"/>
      <c r="D2" s="667"/>
      <c r="E2" s="667"/>
      <c r="F2" s="667"/>
    </row>
    <row r="3" spans="1:6">
      <c r="A3" s="546" t="s">
        <v>993</v>
      </c>
      <c r="B3" s="545">
        <v>2012</v>
      </c>
      <c r="C3" s="545">
        <v>2013</v>
      </c>
      <c r="D3" s="545">
        <v>2014</v>
      </c>
      <c r="E3" s="545">
        <v>2015</v>
      </c>
      <c r="F3" s="545">
        <v>2016</v>
      </c>
    </row>
    <row r="4" spans="1:6">
      <c r="A4" s="547" t="s">
        <v>1272</v>
      </c>
      <c r="B4" s="516" t="s">
        <v>1273</v>
      </c>
      <c r="C4" s="516" t="s">
        <v>1274</v>
      </c>
      <c r="D4" s="516" t="s">
        <v>1275</v>
      </c>
      <c r="E4" s="516" t="s">
        <v>1276</v>
      </c>
      <c r="F4" s="516" t="s">
        <v>1277</v>
      </c>
    </row>
    <row r="5" spans="1:6">
      <c r="A5" s="366" t="s">
        <v>1278</v>
      </c>
      <c r="B5" s="365"/>
      <c r="C5" s="365"/>
      <c r="D5" s="365"/>
      <c r="E5" s="365"/>
      <c r="F5" s="365"/>
    </row>
    <row r="6" spans="1:6">
      <c r="A6" s="149" t="s">
        <v>61</v>
      </c>
      <c r="B6" s="149">
        <v>1</v>
      </c>
      <c r="C6" s="149">
        <v>1</v>
      </c>
      <c r="D6" s="149">
        <v>1</v>
      </c>
      <c r="E6" s="149">
        <v>1</v>
      </c>
      <c r="F6" s="149">
        <v>1</v>
      </c>
    </row>
    <row r="7" spans="1:6">
      <c r="A7" s="149" t="s">
        <v>827</v>
      </c>
      <c r="B7" s="149">
        <v>26</v>
      </c>
      <c r="C7" s="149">
        <v>29</v>
      </c>
      <c r="D7" s="149">
        <v>33</v>
      </c>
      <c r="E7" s="149">
        <v>36</v>
      </c>
      <c r="F7" s="149">
        <v>43</v>
      </c>
    </row>
    <row r="8" spans="1:6">
      <c r="A8" s="149" t="s">
        <v>636</v>
      </c>
      <c r="B8" s="149">
        <v>33</v>
      </c>
      <c r="C8" s="149">
        <v>29</v>
      </c>
      <c r="D8" s="149">
        <v>31</v>
      </c>
      <c r="E8" s="149">
        <v>31</v>
      </c>
      <c r="F8" s="149">
        <v>28</v>
      </c>
    </row>
    <row r="9" spans="1:6">
      <c r="A9" s="149" t="s">
        <v>1279</v>
      </c>
      <c r="B9" s="149">
        <v>14</v>
      </c>
      <c r="C9" s="149">
        <v>14</v>
      </c>
      <c r="D9" s="149">
        <v>11</v>
      </c>
      <c r="E9" s="149">
        <v>10</v>
      </c>
      <c r="F9" s="149">
        <v>8</v>
      </c>
    </row>
    <row r="10" spans="1:6">
      <c r="A10" s="149" t="s">
        <v>637</v>
      </c>
      <c r="B10" s="149">
        <v>7</v>
      </c>
      <c r="C10" s="149">
        <v>7</v>
      </c>
      <c r="D10" s="149">
        <v>6</v>
      </c>
      <c r="E10" s="149">
        <v>6</v>
      </c>
      <c r="F10" s="149">
        <v>5</v>
      </c>
    </row>
    <row r="11" spans="1:6">
      <c r="A11" s="149" t="s">
        <v>635</v>
      </c>
      <c r="B11" s="149">
        <v>4</v>
      </c>
      <c r="C11" s="149">
        <v>3</v>
      </c>
      <c r="D11" s="149">
        <v>2</v>
      </c>
      <c r="E11" s="149">
        <v>3</v>
      </c>
      <c r="F11" s="149">
        <v>2</v>
      </c>
    </row>
    <row r="12" spans="1:6">
      <c r="A12" s="149" t="s">
        <v>1280</v>
      </c>
      <c r="B12" s="149">
        <v>2</v>
      </c>
      <c r="C12" s="149">
        <v>2</v>
      </c>
      <c r="D12" s="149">
        <v>2</v>
      </c>
      <c r="E12" s="149">
        <v>1</v>
      </c>
      <c r="F12" s="149">
        <v>2</v>
      </c>
    </row>
    <row r="13" spans="1:6">
      <c r="A13" s="149" t="s">
        <v>802</v>
      </c>
      <c r="B13" s="149">
        <v>7</v>
      </c>
      <c r="C13" s="149">
        <v>7</v>
      </c>
      <c r="D13" s="149">
        <v>7</v>
      </c>
      <c r="E13" s="149">
        <v>6</v>
      </c>
      <c r="F13" s="149">
        <v>4</v>
      </c>
    </row>
    <row r="14" spans="1:6">
      <c r="A14" s="149" t="s">
        <v>1281</v>
      </c>
      <c r="B14" s="149">
        <v>5</v>
      </c>
      <c r="C14" s="149">
        <v>6</v>
      </c>
      <c r="D14" s="149">
        <v>5</v>
      </c>
      <c r="E14" s="149">
        <v>4</v>
      </c>
      <c r="F14" s="149">
        <v>6</v>
      </c>
    </row>
    <row r="15" spans="1:6">
      <c r="A15" s="149" t="s">
        <v>139</v>
      </c>
      <c r="B15" s="149">
        <v>1</v>
      </c>
      <c r="C15" s="149">
        <v>1</v>
      </c>
      <c r="D15" s="149">
        <v>3</v>
      </c>
      <c r="E15" s="149">
        <v>1</v>
      </c>
      <c r="F15" s="149">
        <v>1</v>
      </c>
    </row>
    <row r="16" spans="1:6">
      <c r="A16" s="189" t="s">
        <v>1045</v>
      </c>
      <c r="B16" s="189">
        <v>1</v>
      </c>
      <c r="C16" s="189">
        <v>1</v>
      </c>
      <c r="D16" s="194" t="s">
        <v>1282</v>
      </c>
      <c r="E16" s="189">
        <v>0</v>
      </c>
      <c r="F16" s="189">
        <v>0</v>
      </c>
    </row>
    <row r="17" spans="1:6">
      <c r="A17" s="27"/>
      <c r="B17" s="27"/>
      <c r="C17" s="27"/>
      <c r="D17" s="27"/>
      <c r="E17" s="27"/>
      <c r="F17" s="27"/>
    </row>
    <row r="18" spans="1:6">
      <c r="A18" s="548" t="s">
        <v>1822</v>
      </c>
    </row>
    <row r="19" spans="1:6">
      <c r="A19" s="226" t="s">
        <v>1823</v>
      </c>
    </row>
  </sheetData>
  <mergeCells count="1">
    <mergeCell ref="A1:F2"/>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topLeftCell="B1" workbookViewId="0">
      <selection activeCell="B1" sqref="B1:D2"/>
    </sheetView>
  </sheetViews>
  <sheetFormatPr defaultRowHeight="15"/>
  <cols>
    <col min="1" max="1" width="9.140625" style="351"/>
    <col min="2" max="2" width="18.85546875" style="351" customWidth="1"/>
    <col min="3" max="16384" width="9.140625" style="351"/>
  </cols>
  <sheetData>
    <row r="1" spans="2:7" ht="32.25" customHeight="1">
      <c r="B1" s="683" t="s">
        <v>1925</v>
      </c>
      <c r="C1" s="683"/>
      <c r="D1" s="683"/>
      <c r="E1" s="192"/>
      <c r="F1" s="192"/>
      <c r="G1" s="192"/>
    </row>
    <row r="2" spans="2:7" hidden="1">
      <c r="B2" s="683"/>
      <c r="C2" s="683"/>
      <c r="D2" s="683"/>
      <c r="E2" s="192"/>
      <c r="F2" s="192"/>
      <c r="G2" s="192"/>
    </row>
    <row r="3" spans="2:7" s="359" customFormat="1">
      <c r="B3" s="190"/>
      <c r="C3" s="191">
        <v>2016</v>
      </c>
      <c r="D3" s="191">
        <v>2017</v>
      </c>
    </row>
    <row r="4" spans="2:7">
      <c r="B4" s="149" t="s">
        <v>636</v>
      </c>
      <c r="C4" s="193">
        <v>38</v>
      </c>
      <c r="D4" s="193" t="s">
        <v>1287</v>
      </c>
    </row>
    <row r="5" spans="2:7">
      <c r="B5" s="149" t="s">
        <v>1289</v>
      </c>
      <c r="C5" s="193">
        <v>53</v>
      </c>
      <c r="D5" s="193">
        <v>56</v>
      </c>
    </row>
    <row r="6" spans="2:7">
      <c r="B6" s="367" t="s">
        <v>1283</v>
      </c>
      <c r="C6" s="193">
        <v>44</v>
      </c>
      <c r="D6" s="193">
        <v>46</v>
      </c>
    </row>
    <row r="7" spans="2:7">
      <c r="B7" s="367" t="s">
        <v>1284</v>
      </c>
      <c r="C7" s="193">
        <v>2</v>
      </c>
      <c r="D7" s="193" t="s">
        <v>1288</v>
      </c>
    </row>
    <row r="8" spans="2:7">
      <c r="B8" s="367" t="s">
        <v>1285</v>
      </c>
      <c r="C8" s="193">
        <v>7</v>
      </c>
      <c r="D8" s="193">
        <v>9</v>
      </c>
    </row>
    <row r="9" spans="2:7">
      <c r="B9" s="149" t="s">
        <v>634</v>
      </c>
      <c r="C9" s="193">
        <v>5</v>
      </c>
      <c r="D9" s="193">
        <v>6</v>
      </c>
    </row>
    <row r="10" spans="2:7">
      <c r="B10" s="149" t="s">
        <v>61</v>
      </c>
      <c r="C10" s="193">
        <v>1</v>
      </c>
      <c r="D10" s="193">
        <v>1</v>
      </c>
    </row>
    <row r="11" spans="2:7">
      <c r="B11" s="149" t="s">
        <v>637</v>
      </c>
      <c r="C11" s="193" t="s">
        <v>1282</v>
      </c>
      <c r="D11" s="193">
        <v>1</v>
      </c>
    </row>
    <row r="12" spans="2:7">
      <c r="B12" s="189" t="s">
        <v>1286</v>
      </c>
      <c r="C12" s="194">
        <v>2</v>
      </c>
      <c r="D12" s="194">
        <v>2</v>
      </c>
    </row>
    <row r="13" spans="2:7">
      <c r="B13" s="28" t="s">
        <v>113</v>
      </c>
    </row>
    <row r="14" spans="2:7">
      <c r="B14" s="226" t="s">
        <v>1290</v>
      </c>
    </row>
    <row r="15" spans="2:7">
      <c r="B15" s="226" t="s">
        <v>1291</v>
      </c>
    </row>
    <row r="17" spans="2:2">
      <c r="B17" s="226" t="s">
        <v>1824</v>
      </c>
    </row>
  </sheetData>
  <mergeCells count="1">
    <mergeCell ref="B1:D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sqref="A1:E1"/>
    </sheetView>
  </sheetViews>
  <sheetFormatPr defaultRowHeight="15"/>
  <cols>
    <col min="1" max="5" width="12.7109375" style="328" customWidth="1"/>
    <col min="6" max="16384" width="9.140625" style="351"/>
  </cols>
  <sheetData>
    <row r="1" spans="1:6" ht="33" customHeight="1">
      <c r="A1" s="713" t="s">
        <v>1924</v>
      </c>
      <c r="B1" s="713"/>
      <c r="C1" s="713"/>
      <c r="D1" s="713"/>
      <c r="E1" s="713"/>
      <c r="F1" s="359"/>
    </row>
    <row r="2" spans="1:6" s="371" customFormat="1" ht="23.25">
      <c r="A2" s="549" t="s">
        <v>1801</v>
      </c>
      <c r="B2" s="552" t="s">
        <v>1292</v>
      </c>
      <c r="C2" s="552" t="s">
        <v>1293</v>
      </c>
      <c r="D2" s="552" t="s">
        <v>1294</v>
      </c>
      <c r="E2" s="552" t="s">
        <v>1295</v>
      </c>
      <c r="F2" s="370"/>
    </row>
    <row r="3" spans="1:6">
      <c r="A3" s="373">
        <v>2000</v>
      </c>
      <c r="B3" s="553">
        <v>16</v>
      </c>
      <c r="C3" s="553">
        <v>11</v>
      </c>
      <c r="D3" s="553">
        <v>51</v>
      </c>
      <c r="E3" s="193" t="s">
        <v>500</v>
      </c>
      <c r="F3" s="27"/>
    </row>
    <row r="4" spans="1:6">
      <c r="A4" s="374">
        <v>2001</v>
      </c>
      <c r="B4" s="193">
        <v>13</v>
      </c>
      <c r="C4" s="193">
        <v>17</v>
      </c>
      <c r="D4" s="193">
        <v>45</v>
      </c>
      <c r="E4" s="193" t="s">
        <v>500</v>
      </c>
      <c r="F4" s="27"/>
    </row>
    <row r="5" spans="1:6">
      <c r="A5" s="374">
        <v>2002</v>
      </c>
      <c r="B5" s="193">
        <v>12</v>
      </c>
      <c r="C5" s="193">
        <v>16</v>
      </c>
      <c r="D5" s="193">
        <v>37</v>
      </c>
      <c r="E5" s="193" t="s">
        <v>500</v>
      </c>
      <c r="F5" s="27"/>
    </row>
    <row r="6" spans="1:6">
      <c r="A6" s="374">
        <v>2003</v>
      </c>
      <c r="B6" s="193">
        <v>9</v>
      </c>
      <c r="C6" s="193">
        <v>16</v>
      </c>
      <c r="D6" s="193">
        <v>34</v>
      </c>
      <c r="E6" s="193" t="s">
        <v>500</v>
      </c>
      <c r="F6" s="27"/>
    </row>
    <row r="7" spans="1:6">
      <c r="A7" s="374">
        <v>2004</v>
      </c>
      <c r="B7" s="193">
        <v>11</v>
      </c>
      <c r="C7" s="193">
        <v>17</v>
      </c>
      <c r="D7" s="193">
        <v>45</v>
      </c>
      <c r="E7" s="193" t="s">
        <v>500</v>
      </c>
      <c r="F7" s="27"/>
    </row>
    <row r="8" spans="1:6">
      <c r="A8" s="374">
        <v>2005</v>
      </c>
      <c r="B8" s="193">
        <v>11</v>
      </c>
      <c r="C8" s="193">
        <v>17</v>
      </c>
      <c r="D8" s="193">
        <v>37</v>
      </c>
      <c r="E8" s="193" t="s">
        <v>500</v>
      </c>
      <c r="F8" s="27"/>
    </row>
    <row r="9" spans="1:6">
      <c r="A9" s="374">
        <v>2006</v>
      </c>
      <c r="B9" s="193">
        <v>9</v>
      </c>
      <c r="C9" s="193">
        <v>15</v>
      </c>
      <c r="D9" s="193">
        <v>33</v>
      </c>
      <c r="E9" s="193" t="s">
        <v>500</v>
      </c>
      <c r="F9" s="27"/>
    </row>
    <row r="10" spans="1:6">
      <c r="A10" s="374">
        <v>2007</v>
      </c>
      <c r="B10" s="193">
        <v>10</v>
      </c>
      <c r="C10" s="193">
        <v>17</v>
      </c>
      <c r="D10" s="193">
        <v>37</v>
      </c>
      <c r="E10" s="193" t="s">
        <v>500</v>
      </c>
      <c r="F10" s="27"/>
    </row>
    <row r="11" spans="1:6">
      <c r="A11" s="374">
        <v>2008</v>
      </c>
      <c r="B11" s="193">
        <v>7</v>
      </c>
      <c r="C11" s="193">
        <v>11</v>
      </c>
      <c r="D11" s="193">
        <v>38</v>
      </c>
      <c r="E11" s="193">
        <v>53</v>
      </c>
      <c r="F11" s="27"/>
    </row>
    <row r="12" spans="1:6">
      <c r="A12" s="374">
        <v>2009</v>
      </c>
      <c r="B12" s="193">
        <v>9</v>
      </c>
      <c r="C12" s="193">
        <v>18</v>
      </c>
      <c r="D12" s="193">
        <v>37</v>
      </c>
      <c r="E12" s="193">
        <v>59</v>
      </c>
      <c r="F12" s="27"/>
    </row>
    <row r="13" spans="1:6">
      <c r="A13" s="374">
        <v>2010</v>
      </c>
      <c r="B13" s="193">
        <v>10</v>
      </c>
      <c r="C13" s="193">
        <v>16</v>
      </c>
      <c r="D13" s="193">
        <v>39</v>
      </c>
      <c r="E13" s="193">
        <v>53</v>
      </c>
      <c r="F13" s="27"/>
    </row>
    <row r="14" spans="1:6">
      <c r="A14" s="374">
        <v>2011</v>
      </c>
      <c r="B14" s="193">
        <v>11</v>
      </c>
      <c r="C14" s="193">
        <v>16</v>
      </c>
      <c r="D14" s="193">
        <v>25</v>
      </c>
      <c r="E14" s="193">
        <v>49</v>
      </c>
      <c r="F14" s="27"/>
    </row>
    <row r="15" spans="1:6">
      <c r="A15" s="374">
        <v>2012</v>
      </c>
      <c r="B15" s="193">
        <v>7</v>
      </c>
      <c r="C15" s="193">
        <v>14</v>
      </c>
      <c r="D15" s="193">
        <v>25</v>
      </c>
      <c r="E15" s="193">
        <v>47</v>
      </c>
      <c r="F15" s="27"/>
    </row>
    <row r="16" spans="1:6">
      <c r="A16" s="374">
        <v>2013</v>
      </c>
      <c r="B16" s="193">
        <v>7</v>
      </c>
      <c r="C16" s="193">
        <v>11</v>
      </c>
      <c r="D16" s="193">
        <v>24</v>
      </c>
      <c r="E16" s="193">
        <v>40</v>
      </c>
      <c r="F16" s="27"/>
    </row>
    <row r="17" spans="1:6">
      <c r="A17" s="374">
        <v>2014</v>
      </c>
      <c r="B17" s="193">
        <v>6</v>
      </c>
      <c r="C17" s="193">
        <v>12</v>
      </c>
      <c r="D17" s="193">
        <v>25</v>
      </c>
      <c r="E17" s="193">
        <v>41</v>
      </c>
      <c r="F17" s="27"/>
    </row>
    <row r="18" spans="1:6">
      <c r="A18" s="374">
        <v>2015</v>
      </c>
      <c r="B18" s="193">
        <v>7</v>
      </c>
      <c r="C18" s="193">
        <v>11</v>
      </c>
      <c r="D18" s="193">
        <v>25</v>
      </c>
      <c r="E18" s="193">
        <v>39</v>
      </c>
      <c r="F18" s="27"/>
    </row>
    <row r="19" spans="1:6">
      <c r="A19" s="374">
        <v>2016</v>
      </c>
      <c r="B19" s="193">
        <v>7</v>
      </c>
      <c r="C19" s="193">
        <v>11</v>
      </c>
      <c r="D19" s="193">
        <v>26</v>
      </c>
      <c r="E19" s="193">
        <v>38</v>
      </c>
      <c r="F19" s="27"/>
    </row>
    <row r="20" spans="1:6">
      <c r="A20" s="375">
        <v>2017</v>
      </c>
      <c r="B20" s="194">
        <v>7</v>
      </c>
      <c r="C20" s="194">
        <v>12</v>
      </c>
      <c r="D20" s="194">
        <v>20</v>
      </c>
      <c r="E20" s="194">
        <v>37</v>
      </c>
      <c r="F20" s="27"/>
    </row>
    <row r="21" spans="1:6">
      <c r="B21" s="368"/>
      <c r="C21" s="368"/>
      <c r="D21" s="368"/>
      <c r="E21" s="368"/>
      <c r="F21" s="27"/>
    </row>
    <row r="22" spans="1:6">
      <c r="A22" s="550" t="s">
        <v>1296</v>
      </c>
      <c r="B22" s="368"/>
      <c r="C22" s="368"/>
      <c r="D22" s="368"/>
      <c r="E22" s="368"/>
      <c r="F22" s="27"/>
    </row>
    <row r="23" spans="1:6">
      <c r="A23" s="551"/>
      <c r="B23" s="368"/>
      <c r="C23" s="368"/>
      <c r="D23" s="368"/>
      <c r="E23" s="368"/>
      <c r="F23" s="27"/>
    </row>
    <row r="24" spans="1:6">
      <c r="A24" s="550" t="s">
        <v>1824</v>
      </c>
      <c r="B24" s="368"/>
      <c r="C24" s="368"/>
      <c r="D24" s="368"/>
      <c r="E24" s="368"/>
      <c r="F24" s="27"/>
    </row>
  </sheetData>
  <mergeCells count="1">
    <mergeCell ref="A1:E1"/>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C1"/>
    </sheetView>
  </sheetViews>
  <sheetFormatPr defaultRowHeight="15"/>
  <cols>
    <col min="1" max="1" width="29.85546875" style="351" customWidth="1"/>
    <col min="2" max="16384" width="9.140625" style="351"/>
  </cols>
  <sheetData>
    <row r="1" spans="1:5" ht="30.75" customHeight="1">
      <c r="A1" s="714" t="s">
        <v>1923</v>
      </c>
      <c r="B1" s="714"/>
      <c r="C1" s="714"/>
      <c r="D1" s="554"/>
      <c r="E1" s="554"/>
    </row>
    <row r="2" spans="1:5">
      <c r="A2" s="191"/>
      <c r="B2" s="191">
        <v>2016</v>
      </c>
      <c r="C2" s="191">
        <v>2017</v>
      </c>
      <c r="D2" s="27"/>
      <c r="E2" s="27"/>
    </row>
    <row r="3" spans="1:5">
      <c r="A3" s="365" t="s">
        <v>1297</v>
      </c>
      <c r="B3" s="365">
        <v>66</v>
      </c>
      <c r="C3" s="365">
        <v>65</v>
      </c>
      <c r="D3" s="27"/>
      <c r="E3" s="27"/>
    </row>
    <row r="4" spans="1:5">
      <c r="A4" s="258" t="s">
        <v>1298</v>
      </c>
      <c r="B4" s="149"/>
      <c r="C4" s="149"/>
      <c r="D4" s="27"/>
      <c r="E4" s="27"/>
    </row>
    <row r="5" spans="1:5">
      <c r="A5" s="149" t="s">
        <v>1299</v>
      </c>
      <c r="B5" s="149">
        <v>47</v>
      </c>
      <c r="C5" s="149">
        <v>45</v>
      </c>
      <c r="D5" s="27"/>
      <c r="E5" s="27"/>
    </row>
    <row r="6" spans="1:5">
      <c r="A6" s="149" t="s">
        <v>1300</v>
      </c>
      <c r="B6" s="149">
        <v>41</v>
      </c>
      <c r="C6" s="149">
        <v>41</v>
      </c>
      <c r="D6" s="27"/>
      <c r="E6" s="27"/>
    </row>
    <row r="7" spans="1:5">
      <c r="A7" s="149" t="s">
        <v>1301</v>
      </c>
      <c r="B7" s="149">
        <v>7</v>
      </c>
      <c r="C7" s="149">
        <v>10</v>
      </c>
      <c r="D7" s="27"/>
      <c r="E7" s="27"/>
    </row>
    <row r="8" spans="1:5">
      <c r="A8" s="149" t="s">
        <v>1302</v>
      </c>
      <c r="B8" s="149">
        <v>8</v>
      </c>
      <c r="C8" s="149">
        <v>7</v>
      </c>
      <c r="D8" s="27"/>
      <c r="E8" s="27"/>
    </row>
    <row r="9" spans="1:5">
      <c r="A9" s="149" t="s">
        <v>1303</v>
      </c>
      <c r="B9" s="149">
        <v>4</v>
      </c>
      <c r="C9" s="149">
        <v>5</v>
      </c>
      <c r="D9" s="27"/>
      <c r="E9" s="27"/>
    </row>
    <row r="10" spans="1:5">
      <c r="A10" s="189" t="s">
        <v>1304</v>
      </c>
      <c r="B10" s="189">
        <v>4</v>
      </c>
      <c r="C10" s="189">
        <v>3</v>
      </c>
      <c r="D10" s="27"/>
      <c r="E10" s="27"/>
    </row>
    <row r="11" spans="1:5">
      <c r="A11" s="27"/>
      <c r="B11" s="27"/>
      <c r="C11" s="27"/>
      <c r="D11" s="27"/>
      <c r="E11" s="27"/>
    </row>
    <row r="12" spans="1:5">
      <c r="A12" s="226" t="s">
        <v>1826</v>
      </c>
    </row>
  </sheetData>
  <mergeCells count="1">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5"/>
  <sheetViews>
    <sheetView workbookViewId="0">
      <selection sqref="A1:V1"/>
    </sheetView>
  </sheetViews>
  <sheetFormatPr defaultRowHeight="15"/>
  <cols>
    <col min="1" max="1" width="22.140625" style="1" customWidth="1"/>
    <col min="2" max="16384" width="9.140625" style="1"/>
  </cols>
  <sheetData>
    <row r="1" spans="1:55" ht="15.75" customHeight="1">
      <c r="A1" s="585" t="s">
        <v>1781</v>
      </c>
      <c r="B1" s="585"/>
      <c r="C1" s="585"/>
      <c r="D1" s="585"/>
      <c r="E1" s="585"/>
      <c r="F1" s="585"/>
      <c r="G1" s="585"/>
      <c r="H1" s="585"/>
      <c r="I1" s="585"/>
      <c r="J1" s="585"/>
      <c r="K1" s="585"/>
      <c r="L1" s="585"/>
      <c r="M1" s="585"/>
      <c r="N1" s="585"/>
      <c r="O1" s="585"/>
      <c r="P1" s="585"/>
      <c r="Q1" s="585"/>
      <c r="R1" s="585"/>
      <c r="S1" s="585"/>
      <c r="T1" s="585"/>
      <c r="U1" s="585"/>
      <c r="V1" s="585"/>
      <c r="W1" s="491"/>
      <c r="X1" s="491"/>
      <c r="Y1" s="491"/>
      <c r="Z1" s="491"/>
      <c r="AA1" s="491"/>
      <c r="AB1" s="491"/>
      <c r="AC1" s="491"/>
      <c r="AD1" s="491"/>
      <c r="AE1" s="491"/>
      <c r="AF1" s="491"/>
      <c r="AG1" s="491"/>
      <c r="AH1" s="491"/>
      <c r="AI1" s="491"/>
      <c r="AJ1" s="491"/>
      <c r="AK1" s="491"/>
      <c r="AL1" s="492"/>
      <c r="AM1" s="492"/>
      <c r="AN1" s="492"/>
      <c r="AO1" s="492"/>
      <c r="AP1" s="492"/>
      <c r="AQ1" s="492"/>
      <c r="AR1" s="492"/>
      <c r="AS1" s="492"/>
      <c r="AT1" s="492"/>
      <c r="AU1" s="491"/>
      <c r="AV1" s="491"/>
      <c r="AW1" s="491"/>
      <c r="AX1" s="491"/>
      <c r="AY1" s="491"/>
      <c r="AZ1" s="491"/>
      <c r="BA1" s="491"/>
      <c r="BB1" s="491"/>
      <c r="BC1" s="491"/>
    </row>
    <row r="2" spans="1:55">
      <c r="A2" s="56"/>
      <c r="B2" s="595">
        <v>1994</v>
      </c>
      <c r="C2" s="595"/>
      <c r="D2" s="595"/>
      <c r="E2" s="595"/>
      <c r="F2" s="595"/>
      <c r="G2" s="595"/>
      <c r="H2" s="595"/>
      <c r="I2" s="595"/>
      <c r="J2" s="595"/>
      <c r="K2" s="595">
        <v>2002</v>
      </c>
      <c r="L2" s="595"/>
      <c r="M2" s="595"/>
      <c r="N2" s="595"/>
      <c r="O2" s="595"/>
      <c r="P2" s="595"/>
      <c r="Q2" s="595"/>
      <c r="R2" s="595"/>
      <c r="S2" s="595"/>
      <c r="T2" s="595" t="s">
        <v>175</v>
      </c>
      <c r="U2" s="595"/>
      <c r="V2" s="595"/>
      <c r="W2" s="595"/>
      <c r="X2" s="595"/>
      <c r="Y2" s="595"/>
      <c r="Z2" s="595"/>
      <c r="AA2" s="595"/>
      <c r="AB2" s="595"/>
      <c r="AC2" s="595">
        <v>2008</v>
      </c>
      <c r="AD2" s="595"/>
      <c r="AE2" s="595"/>
      <c r="AF2" s="595"/>
      <c r="AG2" s="595"/>
      <c r="AH2" s="595"/>
      <c r="AI2" s="595"/>
      <c r="AJ2" s="595"/>
      <c r="AK2" s="595"/>
      <c r="AL2" s="596" t="s">
        <v>174</v>
      </c>
      <c r="AM2" s="596"/>
      <c r="AN2" s="596"/>
      <c r="AO2" s="596"/>
      <c r="AP2" s="596"/>
      <c r="AQ2" s="596"/>
      <c r="AR2" s="596"/>
      <c r="AS2" s="596"/>
      <c r="AT2" s="596"/>
      <c r="AU2" s="597" t="s">
        <v>173</v>
      </c>
      <c r="AV2" s="597"/>
      <c r="AW2" s="597"/>
      <c r="AX2" s="597"/>
      <c r="AY2" s="597"/>
      <c r="AZ2" s="597"/>
      <c r="BA2" s="597"/>
      <c r="BB2" s="597"/>
      <c r="BC2" s="597"/>
    </row>
    <row r="3" spans="1:55">
      <c r="A3" s="385"/>
      <c r="B3" s="592" t="s">
        <v>169</v>
      </c>
      <c r="C3" s="593"/>
      <c r="D3" s="593"/>
      <c r="E3" s="590" t="s">
        <v>168</v>
      </c>
      <c r="F3" s="594"/>
      <c r="G3" s="594"/>
      <c r="H3" s="592" t="s">
        <v>167</v>
      </c>
      <c r="I3" s="594"/>
      <c r="J3" s="594"/>
      <c r="K3" s="592" t="s">
        <v>169</v>
      </c>
      <c r="L3" s="593"/>
      <c r="M3" s="593"/>
      <c r="N3" s="590" t="s">
        <v>168</v>
      </c>
      <c r="O3" s="594"/>
      <c r="P3" s="594"/>
      <c r="Q3" s="592" t="s">
        <v>167</v>
      </c>
      <c r="R3" s="594"/>
      <c r="S3" s="594"/>
      <c r="T3" s="592" t="s">
        <v>169</v>
      </c>
      <c r="U3" s="593"/>
      <c r="V3" s="593"/>
      <c r="W3" s="590" t="s">
        <v>168</v>
      </c>
      <c r="X3" s="594"/>
      <c r="Y3" s="594"/>
      <c r="Z3" s="592" t="s">
        <v>167</v>
      </c>
      <c r="AA3" s="594"/>
      <c r="AB3" s="594"/>
      <c r="AC3" s="592" t="s">
        <v>169</v>
      </c>
      <c r="AD3" s="593"/>
      <c r="AE3" s="593"/>
      <c r="AF3" s="590" t="s">
        <v>168</v>
      </c>
      <c r="AG3" s="594"/>
      <c r="AH3" s="594"/>
      <c r="AI3" s="592" t="s">
        <v>167</v>
      </c>
      <c r="AJ3" s="594"/>
      <c r="AK3" s="594"/>
      <c r="AL3" s="588" t="s">
        <v>169</v>
      </c>
      <c r="AM3" s="589"/>
      <c r="AN3" s="589"/>
      <c r="AO3" s="590" t="s">
        <v>168</v>
      </c>
      <c r="AP3" s="591"/>
      <c r="AQ3" s="591"/>
      <c r="AR3" s="588" t="s">
        <v>167</v>
      </c>
      <c r="AS3" s="591"/>
      <c r="AT3" s="591"/>
      <c r="AU3" s="592" t="s">
        <v>169</v>
      </c>
      <c r="AV3" s="593"/>
      <c r="AW3" s="593"/>
      <c r="AX3" s="590" t="s">
        <v>168</v>
      </c>
      <c r="AY3" s="594"/>
      <c r="AZ3" s="594"/>
      <c r="BA3" s="592" t="s">
        <v>167</v>
      </c>
      <c r="BB3" s="594"/>
      <c r="BC3" s="594"/>
    </row>
    <row r="4" spans="1:55">
      <c r="A4" s="55"/>
      <c r="B4" s="52" t="s">
        <v>29</v>
      </c>
      <c r="C4" s="53" t="s">
        <v>28</v>
      </c>
      <c r="D4" s="52" t="s">
        <v>27</v>
      </c>
      <c r="E4" s="52" t="s">
        <v>29</v>
      </c>
      <c r="F4" s="53" t="s">
        <v>28</v>
      </c>
      <c r="G4" s="52" t="s">
        <v>27</v>
      </c>
      <c r="H4" s="52" t="s">
        <v>29</v>
      </c>
      <c r="I4" s="53" t="s">
        <v>28</v>
      </c>
      <c r="J4" s="52" t="s">
        <v>27</v>
      </c>
      <c r="K4" s="52" t="s">
        <v>29</v>
      </c>
      <c r="L4" s="53" t="s">
        <v>28</v>
      </c>
      <c r="M4" s="52" t="s">
        <v>27</v>
      </c>
      <c r="N4" s="52" t="s">
        <v>29</v>
      </c>
      <c r="O4" s="53" t="s">
        <v>28</v>
      </c>
      <c r="P4" s="52" t="s">
        <v>27</v>
      </c>
      <c r="Q4" s="52" t="s">
        <v>29</v>
      </c>
      <c r="R4" s="53" t="s">
        <v>28</v>
      </c>
      <c r="S4" s="52" t="s">
        <v>27</v>
      </c>
      <c r="T4" s="52" t="s">
        <v>29</v>
      </c>
      <c r="U4" s="53" t="s">
        <v>28</v>
      </c>
      <c r="V4" s="52" t="s">
        <v>27</v>
      </c>
      <c r="W4" s="52" t="s">
        <v>29</v>
      </c>
      <c r="X4" s="53" t="s">
        <v>28</v>
      </c>
      <c r="Y4" s="52" t="s">
        <v>27</v>
      </c>
      <c r="Z4" s="52" t="s">
        <v>29</v>
      </c>
      <c r="AA4" s="53" t="s">
        <v>28</v>
      </c>
      <c r="AB4" s="52" t="s">
        <v>27</v>
      </c>
      <c r="AC4" s="52" t="s">
        <v>29</v>
      </c>
      <c r="AD4" s="53" t="s">
        <v>28</v>
      </c>
      <c r="AE4" s="52" t="s">
        <v>27</v>
      </c>
      <c r="AF4" s="52" t="s">
        <v>29</v>
      </c>
      <c r="AG4" s="53" t="s">
        <v>28</v>
      </c>
      <c r="AH4" s="52" t="s">
        <v>27</v>
      </c>
      <c r="AI4" s="52" t="s">
        <v>29</v>
      </c>
      <c r="AJ4" s="53" t="s">
        <v>28</v>
      </c>
      <c r="AK4" s="52" t="s">
        <v>27</v>
      </c>
      <c r="AL4" s="54" t="s">
        <v>29</v>
      </c>
      <c r="AM4" s="53" t="s">
        <v>28</v>
      </c>
      <c r="AN4" s="54" t="s">
        <v>27</v>
      </c>
      <c r="AO4" s="54" t="s">
        <v>29</v>
      </c>
      <c r="AP4" s="53" t="s">
        <v>28</v>
      </c>
      <c r="AQ4" s="54" t="s">
        <v>27</v>
      </c>
      <c r="AR4" s="54" t="s">
        <v>29</v>
      </c>
      <c r="AS4" s="53" t="s">
        <v>28</v>
      </c>
      <c r="AT4" s="52" t="s">
        <v>27</v>
      </c>
      <c r="AU4" s="52" t="s">
        <v>29</v>
      </c>
      <c r="AV4" s="53" t="s">
        <v>28</v>
      </c>
      <c r="AW4" s="52" t="s">
        <v>27</v>
      </c>
      <c r="AX4" s="52" t="s">
        <v>29</v>
      </c>
      <c r="AY4" s="53" t="s">
        <v>28</v>
      </c>
      <c r="AZ4" s="52" t="s">
        <v>27</v>
      </c>
      <c r="BA4" s="52" t="s">
        <v>29</v>
      </c>
      <c r="BB4" s="53" t="s">
        <v>28</v>
      </c>
      <c r="BC4" s="52" t="s">
        <v>27</v>
      </c>
    </row>
    <row r="5" spans="1:55">
      <c r="A5" s="586" t="s">
        <v>166</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44">
        <v>55.7</v>
      </c>
      <c r="C7" s="44">
        <v>53.5</v>
      </c>
      <c r="D7" s="44">
        <v>54.5</v>
      </c>
      <c r="E7" s="44">
        <v>64.400000000000006</v>
      </c>
      <c r="F7" s="44">
        <v>44.9</v>
      </c>
      <c r="G7" s="44">
        <v>54.3</v>
      </c>
      <c r="H7" s="44">
        <v>58.4</v>
      </c>
      <c r="I7" s="44">
        <v>50.9</v>
      </c>
      <c r="J7" s="44">
        <v>54.5</v>
      </c>
      <c r="K7" s="44">
        <v>52.8</v>
      </c>
      <c r="L7" s="44">
        <v>51.8</v>
      </c>
      <c r="M7" s="44">
        <v>52.3</v>
      </c>
      <c r="N7" s="44">
        <v>62.2</v>
      </c>
      <c r="O7" s="44">
        <v>49.2</v>
      </c>
      <c r="P7" s="44">
        <v>55.5</v>
      </c>
      <c r="Q7" s="44">
        <v>55.4</v>
      </c>
      <c r="R7" s="44">
        <v>51.1</v>
      </c>
      <c r="S7" s="44">
        <v>53.1</v>
      </c>
      <c r="T7" s="43">
        <v>50.3</v>
      </c>
      <c r="U7" s="43">
        <v>51.6</v>
      </c>
      <c r="V7" s="43">
        <v>51</v>
      </c>
      <c r="W7" s="43">
        <v>61</v>
      </c>
      <c r="X7" s="43">
        <v>49.4</v>
      </c>
      <c r="Y7" s="43">
        <v>54.8</v>
      </c>
      <c r="Z7" s="43">
        <v>53.3</v>
      </c>
      <c r="AA7" s="43">
        <v>51</v>
      </c>
      <c r="AB7" s="43">
        <v>52.1</v>
      </c>
      <c r="AC7" s="42">
        <v>50.2</v>
      </c>
      <c r="AD7" s="42">
        <v>46.3</v>
      </c>
      <c r="AE7" s="42">
        <v>48.2</v>
      </c>
      <c r="AF7" s="42">
        <v>59.2</v>
      </c>
      <c r="AG7" s="42">
        <v>50.4</v>
      </c>
      <c r="AH7" s="42">
        <v>54.6</v>
      </c>
      <c r="AI7" s="42">
        <v>52.6</v>
      </c>
      <c r="AJ7" s="42">
        <v>47.4</v>
      </c>
      <c r="AK7" s="42">
        <v>49.8</v>
      </c>
      <c r="AL7" s="47">
        <v>43.4</v>
      </c>
      <c r="AM7" s="47">
        <v>43.2</v>
      </c>
      <c r="AN7" s="47">
        <v>43.3</v>
      </c>
      <c r="AO7" s="47">
        <v>61.3</v>
      </c>
      <c r="AP7" s="47">
        <v>48</v>
      </c>
      <c r="AQ7" s="47">
        <v>54.5</v>
      </c>
      <c r="AR7" s="47">
        <v>47.4</v>
      </c>
      <c r="AS7" s="47">
        <v>44.3</v>
      </c>
      <c r="AT7" s="47">
        <v>45.8</v>
      </c>
      <c r="AU7" s="46">
        <v>44.1</v>
      </c>
      <c r="AV7" s="46">
        <v>39.5</v>
      </c>
      <c r="AW7" s="46">
        <v>41.7</v>
      </c>
      <c r="AX7" s="46">
        <v>58.2</v>
      </c>
      <c r="AY7" s="46">
        <v>51</v>
      </c>
      <c r="AZ7" s="46">
        <v>54.4</v>
      </c>
      <c r="BA7" s="46">
        <v>47.3</v>
      </c>
      <c r="BB7" s="46">
        <v>42</v>
      </c>
      <c r="BC7" s="46">
        <v>44.5</v>
      </c>
    </row>
    <row r="8" spans="1:55">
      <c r="A8" s="45" t="s">
        <v>171</v>
      </c>
      <c r="B8" s="44">
        <v>44.2</v>
      </c>
      <c r="C8" s="44">
        <v>46.5</v>
      </c>
      <c r="D8" s="44">
        <v>45.4</v>
      </c>
      <c r="E8" s="44">
        <v>35.4</v>
      </c>
      <c r="F8" s="44">
        <v>54.7</v>
      </c>
      <c r="G8" s="44">
        <v>45.4</v>
      </c>
      <c r="H8" s="44">
        <v>41.5</v>
      </c>
      <c r="I8" s="44">
        <v>48.9</v>
      </c>
      <c r="J8" s="44">
        <v>45.4</v>
      </c>
      <c r="K8" s="44">
        <v>47.2</v>
      </c>
      <c r="L8" s="44">
        <v>48.2</v>
      </c>
      <c r="M8" s="44">
        <v>47.7</v>
      </c>
      <c r="N8" s="44">
        <v>36.1</v>
      </c>
      <c r="O8" s="44">
        <v>47.9</v>
      </c>
      <c r="P8" s="44">
        <v>42.2</v>
      </c>
      <c r="Q8" s="44">
        <v>44.1</v>
      </c>
      <c r="R8" s="44">
        <v>48.1</v>
      </c>
      <c r="S8" s="44">
        <v>46.2</v>
      </c>
      <c r="T8" s="43">
        <v>49.7</v>
      </c>
      <c r="U8" s="43">
        <v>48.4</v>
      </c>
      <c r="V8" s="43">
        <v>49</v>
      </c>
      <c r="W8" s="43">
        <v>39</v>
      </c>
      <c r="X8" s="43">
        <v>50.4</v>
      </c>
      <c r="Y8" s="43">
        <v>45.1</v>
      </c>
      <c r="Z8" s="43">
        <v>46.7</v>
      </c>
      <c r="AA8" s="43">
        <v>49</v>
      </c>
      <c r="AB8" s="43">
        <v>47.9</v>
      </c>
      <c r="AC8" s="42">
        <v>49.8</v>
      </c>
      <c r="AD8" s="42">
        <v>53.7</v>
      </c>
      <c r="AE8" s="42">
        <v>51.8</v>
      </c>
      <c r="AF8" s="42">
        <v>40.799999999999997</v>
      </c>
      <c r="AG8" s="42">
        <v>49.6</v>
      </c>
      <c r="AH8" s="42">
        <v>45.4</v>
      </c>
      <c r="AI8" s="42">
        <v>47.4</v>
      </c>
      <c r="AJ8" s="42">
        <v>52.6</v>
      </c>
      <c r="AK8" s="42">
        <v>50.2</v>
      </c>
      <c r="AL8" s="47">
        <v>56.6</v>
      </c>
      <c r="AM8" s="47">
        <v>56.8</v>
      </c>
      <c r="AN8" s="47">
        <v>56.7</v>
      </c>
      <c r="AO8" s="47">
        <v>38.700000000000003</v>
      </c>
      <c r="AP8" s="47">
        <v>52</v>
      </c>
      <c r="AQ8" s="47">
        <v>45.5</v>
      </c>
      <c r="AR8" s="47">
        <v>52.6</v>
      </c>
      <c r="AS8" s="47">
        <v>55.7</v>
      </c>
      <c r="AT8" s="47">
        <v>54.2</v>
      </c>
      <c r="AU8" s="46">
        <v>56.1</v>
      </c>
      <c r="AV8" s="46">
        <v>60.4</v>
      </c>
      <c r="AW8" s="46">
        <v>58.2</v>
      </c>
      <c r="AX8" s="46">
        <v>41.9</v>
      </c>
      <c r="AY8" s="46">
        <v>49.4</v>
      </c>
      <c r="AZ8" s="46">
        <v>45.6</v>
      </c>
      <c r="BA8" s="46">
        <v>52.7</v>
      </c>
      <c r="BB8" s="46">
        <v>57.9</v>
      </c>
      <c r="BC8" s="46">
        <v>55.4</v>
      </c>
    </row>
    <row r="9" spans="1:55">
      <c r="A9" s="45"/>
      <c r="B9" s="44"/>
      <c r="C9" s="44"/>
      <c r="D9" s="44"/>
      <c r="E9" s="44"/>
      <c r="F9" s="44"/>
      <c r="G9" s="44"/>
      <c r="H9" s="44"/>
      <c r="I9" s="44"/>
      <c r="J9" s="44"/>
      <c r="K9" s="44"/>
      <c r="L9" s="44"/>
      <c r="M9" s="44"/>
      <c r="N9" s="44"/>
      <c r="O9" s="44"/>
      <c r="P9" s="44"/>
      <c r="Q9" s="44"/>
      <c r="R9" s="44"/>
      <c r="S9" s="44"/>
      <c r="T9" s="43"/>
      <c r="U9" s="43"/>
      <c r="V9" s="43"/>
      <c r="W9" s="43"/>
      <c r="X9" s="43"/>
      <c r="Y9" s="43"/>
      <c r="Z9" s="43"/>
      <c r="AA9" s="43"/>
      <c r="AB9" s="43"/>
      <c r="AC9" s="42"/>
      <c r="AD9" s="42"/>
      <c r="AE9" s="42"/>
      <c r="AF9" s="42"/>
      <c r="AG9" s="42"/>
      <c r="AH9" s="42"/>
      <c r="AI9" s="42"/>
      <c r="AJ9" s="42"/>
      <c r="AK9" s="42"/>
      <c r="AL9" s="41"/>
      <c r="AM9" s="41"/>
      <c r="AN9" s="41"/>
      <c r="AO9" s="41"/>
      <c r="AP9" s="41"/>
      <c r="AQ9" s="41"/>
      <c r="AR9" s="41"/>
      <c r="AS9" s="41"/>
      <c r="AT9" s="41"/>
      <c r="AU9" s="40"/>
      <c r="AV9" s="40"/>
      <c r="AW9" s="40"/>
      <c r="AX9" s="40"/>
      <c r="AY9" s="40"/>
      <c r="AZ9" s="40"/>
      <c r="BA9" s="40"/>
      <c r="BB9" s="40"/>
      <c r="BC9" s="40"/>
    </row>
    <row r="10" spans="1:55" ht="23.25">
      <c r="A10" s="39" t="s">
        <v>170</v>
      </c>
      <c r="B10" s="38">
        <v>100</v>
      </c>
      <c r="C10" s="38">
        <v>100</v>
      </c>
      <c r="D10" s="38">
        <v>100</v>
      </c>
      <c r="E10" s="38">
        <v>100</v>
      </c>
      <c r="F10" s="38">
        <v>100</v>
      </c>
      <c r="G10" s="38">
        <v>100</v>
      </c>
      <c r="H10" s="38">
        <v>100</v>
      </c>
      <c r="I10" s="38">
        <v>100</v>
      </c>
      <c r="J10" s="38">
        <v>100</v>
      </c>
      <c r="K10" s="38">
        <v>100</v>
      </c>
      <c r="L10" s="38">
        <v>100</v>
      </c>
      <c r="M10" s="38">
        <v>100</v>
      </c>
      <c r="N10" s="38">
        <v>100</v>
      </c>
      <c r="O10" s="38">
        <v>100</v>
      </c>
      <c r="P10" s="38">
        <v>100</v>
      </c>
      <c r="Q10" s="38">
        <v>100</v>
      </c>
      <c r="R10" s="38">
        <v>100</v>
      </c>
      <c r="S10" s="38">
        <v>100</v>
      </c>
      <c r="T10" s="37">
        <v>100</v>
      </c>
      <c r="U10" s="37">
        <v>100</v>
      </c>
      <c r="V10" s="37">
        <v>100</v>
      </c>
      <c r="W10" s="37">
        <v>100</v>
      </c>
      <c r="X10" s="37">
        <v>100</v>
      </c>
      <c r="Y10" s="37">
        <v>100</v>
      </c>
      <c r="Z10" s="37">
        <v>100</v>
      </c>
      <c r="AA10" s="37">
        <v>100</v>
      </c>
      <c r="AB10" s="37">
        <v>100</v>
      </c>
      <c r="AC10" s="36">
        <v>100</v>
      </c>
      <c r="AD10" s="36">
        <v>100</v>
      </c>
      <c r="AE10" s="36">
        <v>100</v>
      </c>
      <c r="AF10" s="36">
        <v>100</v>
      </c>
      <c r="AG10" s="36">
        <v>100</v>
      </c>
      <c r="AH10" s="36">
        <v>100</v>
      </c>
      <c r="AI10" s="36">
        <v>100</v>
      </c>
      <c r="AJ10" s="36">
        <v>100</v>
      </c>
      <c r="AK10" s="36">
        <v>100</v>
      </c>
      <c r="AL10" s="35">
        <v>100</v>
      </c>
      <c r="AM10" s="35">
        <v>100</v>
      </c>
      <c r="AN10" s="35">
        <v>100</v>
      </c>
      <c r="AO10" s="35">
        <v>100</v>
      </c>
      <c r="AP10" s="35">
        <v>100</v>
      </c>
      <c r="AQ10" s="35">
        <v>100</v>
      </c>
      <c r="AR10" s="35">
        <v>100</v>
      </c>
      <c r="AS10" s="35">
        <v>100</v>
      </c>
      <c r="AT10" s="35">
        <v>100</v>
      </c>
      <c r="AU10" s="34">
        <v>100</v>
      </c>
      <c r="AV10" s="34">
        <v>100</v>
      </c>
      <c r="AW10" s="34">
        <v>100</v>
      </c>
      <c r="AX10" s="34">
        <v>100</v>
      </c>
      <c r="AY10" s="34">
        <v>100</v>
      </c>
      <c r="AZ10" s="34">
        <v>100</v>
      </c>
      <c r="BA10" s="34">
        <v>100</v>
      </c>
      <c r="BB10" s="34">
        <v>100</v>
      </c>
      <c r="BC10" s="34">
        <v>100</v>
      </c>
    </row>
    <row r="11" spans="1:55">
      <c r="A11" s="33"/>
      <c r="AL11" s="32"/>
      <c r="AM11" s="32"/>
      <c r="AN11" s="32"/>
      <c r="AO11" s="32"/>
      <c r="AP11" s="32"/>
      <c r="AQ11" s="32"/>
      <c r="AR11" s="32"/>
      <c r="AS11" s="32"/>
      <c r="AT11" s="32"/>
      <c r="AU11" s="31"/>
    </row>
    <row r="12" spans="1:55">
      <c r="A12" s="490" t="s">
        <v>1852</v>
      </c>
      <c r="AL12" s="32"/>
      <c r="AM12" s="32"/>
      <c r="AN12" s="32"/>
      <c r="AO12" s="32"/>
      <c r="AP12" s="32"/>
      <c r="AQ12" s="32"/>
      <c r="AR12" s="32"/>
      <c r="AS12" s="32"/>
      <c r="AT12" s="32"/>
      <c r="AU12" s="31"/>
    </row>
    <row r="14" spans="1:55">
      <c r="A14" s="490" t="s">
        <v>1830</v>
      </c>
    </row>
    <row r="15" spans="1:55">
      <c r="A15" s="29"/>
    </row>
  </sheetData>
  <mergeCells count="26">
    <mergeCell ref="AL2:AT2"/>
    <mergeCell ref="AU2:BC2"/>
    <mergeCell ref="AX3:AZ3"/>
    <mergeCell ref="BA3:BC3"/>
    <mergeCell ref="T3:V3"/>
    <mergeCell ref="W3:Y3"/>
    <mergeCell ref="Z3:AB3"/>
    <mergeCell ref="AC3:AE3"/>
    <mergeCell ref="AF3:AH3"/>
    <mergeCell ref="AI3:AK3"/>
    <mergeCell ref="AC2:AK2"/>
    <mergeCell ref="A1:V1"/>
    <mergeCell ref="N3:P3"/>
    <mergeCell ref="Q3:S3"/>
    <mergeCell ref="B2:J2"/>
    <mergeCell ref="K2:S2"/>
    <mergeCell ref="T2:AB2"/>
    <mergeCell ref="A5:AW5"/>
    <mergeCell ref="AL3:AN3"/>
    <mergeCell ref="AO3:AQ3"/>
    <mergeCell ref="AR3:AT3"/>
    <mergeCell ref="AU3:AW3"/>
    <mergeCell ref="B3:D3"/>
    <mergeCell ref="E3:G3"/>
    <mergeCell ref="H3:J3"/>
    <mergeCell ref="K3:M3"/>
  </mergeCells>
  <pageMargins left="0.7" right="0.7" top="0.75" bottom="0.75" header="0.3" footer="0.3"/>
  <pageSetup paperSize="9" orientation="portrait"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5"/>
  <cols>
    <col min="1" max="1" width="12" style="351" customWidth="1"/>
    <col min="2" max="7" width="13.28515625" style="351" customWidth="1"/>
    <col min="8" max="16384" width="9.140625" style="351"/>
  </cols>
  <sheetData>
    <row r="1" spans="1:7" ht="15.75">
      <c r="A1" s="372" t="s">
        <v>1922</v>
      </c>
    </row>
    <row r="2" spans="1:7">
      <c r="A2" s="366" t="s">
        <v>993</v>
      </c>
      <c r="B2" s="715" t="s">
        <v>532</v>
      </c>
      <c r="C2" s="715"/>
      <c r="D2" s="715" t="s">
        <v>531</v>
      </c>
      <c r="E2" s="715"/>
      <c r="F2" s="715" t="s">
        <v>167</v>
      </c>
      <c r="G2" s="715"/>
    </row>
    <row r="3" spans="1:7">
      <c r="A3" s="257" t="s">
        <v>1305</v>
      </c>
      <c r="B3" s="516" t="s">
        <v>1306</v>
      </c>
      <c r="C3" s="516" t="s">
        <v>1307</v>
      </c>
      <c r="D3" s="516" t="s">
        <v>1306</v>
      </c>
      <c r="E3" s="516" t="s">
        <v>1307</v>
      </c>
      <c r="F3" s="516" t="s">
        <v>1306</v>
      </c>
      <c r="G3" s="516" t="s">
        <v>1307</v>
      </c>
    </row>
    <row r="4" spans="1:7">
      <c r="A4" s="373">
        <v>2012</v>
      </c>
      <c r="B4" s="365">
        <v>1546</v>
      </c>
      <c r="C4" s="365">
        <v>1.2</v>
      </c>
      <c r="D4" s="365">
        <v>718</v>
      </c>
      <c r="E4" s="365">
        <v>1.3</v>
      </c>
      <c r="F4" s="365">
        <v>2279</v>
      </c>
      <c r="G4" s="365">
        <v>1.2</v>
      </c>
    </row>
    <row r="5" spans="1:7">
      <c r="A5" s="374">
        <v>2013</v>
      </c>
      <c r="B5" s="149">
        <v>1563</v>
      </c>
      <c r="C5" s="149">
        <v>2.6</v>
      </c>
      <c r="D5" s="149">
        <v>727</v>
      </c>
      <c r="E5" s="149">
        <v>0.8</v>
      </c>
      <c r="F5" s="149">
        <v>2307</v>
      </c>
      <c r="G5" s="149">
        <v>2.1</v>
      </c>
    </row>
    <row r="6" spans="1:7">
      <c r="A6" s="374">
        <v>2014</v>
      </c>
      <c r="B6" s="149">
        <v>1558</v>
      </c>
      <c r="C6" s="149">
        <v>2.1</v>
      </c>
      <c r="D6" s="149">
        <v>702</v>
      </c>
      <c r="E6" s="149">
        <v>0.4</v>
      </c>
      <c r="F6" s="149">
        <v>2273</v>
      </c>
      <c r="G6" s="149">
        <v>1.7</v>
      </c>
    </row>
    <row r="7" spans="1:7">
      <c r="A7" s="374">
        <v>2015</v>
      </c>
      <c r="B7" s="149">
        <v>1502</v>
      </c>
      <c r="C7" s="149">
        <v>2.2000000000000002</v>
      </c>
      <c r="D7" s="149">
        <v>696</v>
      </c>
      <c r="E7" s="149">
        <v>0.4</v>
      </c>
      <c r="F7" s="149">
        <v>2217</v>
      </c>
      <c r="G7" s="149">
        <v>1.7</v>
      </c>
    </row>
    <row r="8" spans="1:7">
      <c r="A8" s="375">
        <v>2016</v>
      </c>
      <c r="B8" s="189">
        <v>1412</v>
      </c>
      <c r="C8" s="189">
        <v>1.7</v>
      </c>
      <c r="D8" s="189">
        <v>727</v>
      </c>
      <c r="E8" s="189">
        <v>0.7</v>
      </c>
      <c r="F8" s="189">
        <v>2160</v>
      </c>
      <c r="G8" s="189">
        <v>1.4</v>
      </c>
    </row>
    <row r="9" spans="1:7">
      <c r="A9" s="226" t="s">
        <v>1843</v>
      </c>
      <c r="B9" s="27"/>
      <c r="C9" s="27"/>
      <c r="D9" s="27"/>
      <c r="E9" s="27"/>
      <c r="F9" s="27"/>
      <c r="G9" s="27"/>
    </row>
    <row r="10" spans="1:7">
      <c r="A10" s="27"/>
      <c r="B10" s="27"/>
      <c r="C10" s="27"/>
      <c r="D10" s="27"/>
      <c r="E10" s="27"/>
      <c r="F10" s="27"/>
      <c r="G10" s="27"/>
    </row>
  </sheetData>
  <mergeCells count="3">
    <mergeCell ref="B2:C2"/>
    <mergeCell ref="D2:E2"/>
    <mergeCell ref="F2:G2"/>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5"/>
  <cols>
    <col min="1" max="1" width="15.85546875" style="351" customWidth="1"/>
    <col min="2" max="16384" width="9.140625" style="351"/>
  </cols>
  <sheetData>
    <row r="1" spans="1:7" ht="15.75">
      <c r="A1" s="372" t="s">
        <v>1921</v>
      </c>
      <c r="B1" s="359"/>
      <c r="C1" s="359"/>
      <c r="D1" s="359"/>
      <c r="E1" s="359"/>
      <c r="F1" s="359"/>
      <c r="G1" s="359"/>
    </row>
    <row r="2" spans="1:7">
      <c r="A2" s="366" t="s">
        <v>993</v>
      </c>
      <c r="B2" s="716" t="s">
        <v>532</v>
      </c>
      <c r="C2" s="716"/>
      <c r="D2" s="716" t="s">
        <v>531</v>
      </c>
      <c r="E2" s="716"/>
      <c r="F2" s="716" t="s">
        <v>167</v>
      </c>
      <c r="G2" s="716"/>
    </row>
    <row r="3" spans="1:7">
      <c r="A3" s="257" t="s">
        <v>1305</v>
      </c>
      <c r="B3" s="360" t="s">
        <v>1306</v>
      </c>
      <c r="C3" s="360" t="s">
        <v>1308</v>
      </c>
      <c r="D3" s="360" t="s">
        <v>1306</v>
      </c>
      <c r="E3" s="360" t="s">
        <v>1308</v>
      </c>
      <c r="F3" s="360" t="s">
        <v>1306</v>
      </c>
      <c r="G3" s="360" t="s">
        <v>1308</v>
      </c>
    </row>
    <row r="4" spans="1:7">
      <c r="A4" s="373">
        <v>2012</v>
      </c>
      <c r="B4" s="365">
        <v>1524</v>
      </c>
      <c r="C4" s="365">
        <v>52</v>
      </c>
      <c r="D4" s="365">
        <v>713</v>
      </c>
      <c r="E4" s="365">
        <v>54</v>
      </c>
      <c r="F4" s="365">
        <v>2252</v>
      </c>
      <c r="G4" s="365">
        <v>53</v>
      </c>
    </row>
    <row r="5" spans="1:7">
      <c r="A5" s="374">
        <v>2013</v>
      </c>
      <c r="B5" s="149">
        <v>1554</v>
      </c>
      <c r="C5" s="149">
        <v>53</v>
      </c>
      <c r="D5" s="149">
        <v>726</v>
      </c>
      <c r="E5" s="149">
        <v>55</v>
      </c>
      <c r="F5" s="149">
        <v>2296</v>
      </c>
      <c r="G5" s="149">
        <v>54</v>
      </c>
    </row>
    <row r="6" spans="1:7">
      <c r="A6" s="374">
        <v>2014</v>
      </c>
      <c r="B6" s="149">
        <v>1506</v>
      </c>
      <c r="C6" s="149">
        <v>53</v>
      </c>
      <c r="D6" s="149">
        <v>684</v>
      </c>
      <c r="E6" s="149">
        <v>56</v>
      </c>
      <c r="F6" s="149">
        <v>2203</v>
      </c>
      <c r="G6" s="149">
        <v>54</v>
      </c>
    </row>
    <row r="7" spans="1:7">
      <c r="A7" s="374">
        <v>2015</v>
      </c>
      <c r="B7" s="149">
        <v>1382</v>
      </c>
      <c r="C7" s="149">
        <v>57</v>
      </c>
      <c r="D7" s="149">
        <v>654</v>
      </c>
      <c r="E7" s="149">
        <v>57</v>
      </c>
      <c r="F7" s="149">
        <v>2054</v>
      </c>
      <c r="G7" s="149">
        <v>57</v>
      </c>
    </row>
    <row r="8" spans="1:7">
      <c r="A8" s="375">
        <v>2016</v>
      </c>
      <c r="B8" s="189">
        <v>1326</v>
      </c>
      <c r="C8" s="189">
        <v>52</v>
      </c>
      <c r="D8" s="189">
        <v>672</v>
      </c>
      <c r="E8" s="189">
        <v>47</v>
      </c>
      <c r="F8" s="189">
        <v>2016</v>
      </c>
      <c r="G8" s="189">
        <v>51</v>
      </c>
    </row>
    <row r="9" spans="1:7">
      <c r="A9" s="226" t="s">
        <v>1827</v>
      </c>
      <c r="B9" s="27"/>
      <c r="C9" s="27"/>
      <c r="D9" s="27"/>
      <c r="E9" s="27"/>
      <c r="F9" s="27"/>
      <c r="G9" s="27"/>
    </row>
  </sheetData>
  <mergeCells count="3">
    <mergeCell ref="B2:C2"/>
    <mergeCell ref="D2:E2"/>
    <mergeCell ref="F2:G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Q1"/>
    </sheetView>
  </sheetViews>
  <sheetFormatPr defaultRowHeight="15"/>
  <cols>
    <col min="1" max="1" width="36.140625" style="359" bestFit="1" customWidth="1"/>
    <col min="2" max="16384" width="9.140625" style="359"/>
  </cols>
  <sheetData>
    <row r="1" spans="1:17" ht="15.75">
      <c r="A1" s="661" t="s">
        <v>1920</v>
      </c>
      <c r="B1" s="661"/>
      <c r="C1" s="661"/>
      <c r="D1" s="661"/>
      <c r="E1" s="661"/>
      <c r="F1" s="661"/>
      <c r="G1" s="661"/>
      <c r="H1" s="661"/>
      <c r="I1" s="661"/>
      <c r="J1" s="661"/>
      <c r="K1" s="661"/>
      <c r="L1" s="661"/>
      <c r="M1" s="661"/>
      <c r="N1" s="661"/>
      <c r="O1" s="661"/>
      <c r="P1" s="661"/>
      <c r="Q1" s="661"/>
    </row>
    <row r="2" spans="1:17" ht="1.5" customHeight="1">
      <c r="A2" s="362"/>
      <c r="B2" s="362"/>
      <c r="C2" s="362"/>
      <c r="D2" s="362"/>
      <c r="E2" s="362"/>
      <c r="F2" s="362"/>
      <c r="G2" s="362"/>
      <c r="H2" s="362"/>
      <c r="I2" s="362"/>
      <c r="J2" s="362"/>
      <c r="K2" s="362"/>
      <c r="L2" s="362"/>
      <c r="M2" s="362"/>
      <c r="N2" s="362"/>
      <c r="O2" s="362"/>
      <c r="P2" s="362"/>
      <c r="Q2" s="362"/>
    </row>
    <row r="3" spans="1:17">
      <c r="A3" s="363" t="s">
        <v>111</v>
      </c>
      <c r="B3" s="669" t="s">
        <v>50</v>
      </c>
      <c r="C3" s="669"/>
      <c r="D3" s="669"/>
      <c r="E3" s="669"/>
      <c r="F3" s="669" t="s">
        <v>49</v>
      </c>
      <c r="G3" s="669"/>
      <c r="H3" s="669"/>
      <c r="I3" s="669"/>
      <c r="J3" s="669" t="s">
        <v>1310</v>
      </c>
      <c r="K3" s="669"/>
      <c r="L3" s="669"/>
      <c r="M3" s="669"/>
      <c r="N3" s="669" t="s">
        <v>27</v>
      </c>
      <c r="O3" s="669"/>
      <c r="P3" s="669"/>
      <c r="Q3" s="669"/>
    </row>
    <row r="4" spans="1:17">
      <c r="A4" s="161" t="s">
        <v>1311</v>
      </c>
      <c r="B4" s="363">
        <v>2007</v>
      </c>
      <c r="C4" s="363">
        <v>2010</v>
      </c>
      <c r="D4" s="363">
        <v>2013</v>
      </c>
      <c r="E4" s="363">
        <v>2016</v>
      </c>
      <c r="F4" s="363">
        <v>2007</v>
      </c>
      <c r="G4" s="363">
        <v>2010</v>
      </c>
      <c r="H4" s="363">
        <v>2013</v>
      </c>
      <c r="I4" s="363">
        <v>2016</v>
      </c>
      <c r="J4" s="363">
        <v>2007</v>
      </c>
      <c r="K4" s="363">
        <v>2010</v>
      </c>
      <c r="L4" s="363">
        <v>2013</v>
      </c>
      <c r="M4" s="363">
        <v>2016</v>
      </c>
      <c r="N4" s="363">
        <v>2007</v>
      </c>
      <c r="O4" s="363">
        <v>2010</v>
      </c>
      <c r="P4" s="363">
        <v>2013</v>
      </c>
      <c r="Q4" s="363">
        <v>2016</v>
      </c>
    </row>
    <row r="5" spans="1:17">
      <c r="A5" s="158" t="s">
        <v>1312</v>
      </c>
      <c r="B5" s="157">
        <v>66.7</v>
      </c>
      <c r="C5" s="157">
        <v>68.3</v>
      </c>
      <c r="D5" s="157">
        <v>66.8</v>
      </c>
      <c r="E5" s="157">
        <v>66.7</v>
      </c>
      <c r="F5" s="157">
        <v>76.2</v>
      </c>
      <c r="G5" s="157">
        <v>75.599999999999994</v>
      </c>
      <c r="H5" s="157">
        <v>76.7</v>
      </c>
      <c r="I5" s="157">
        <v>79.400000000000006</v>
      </c>
      <c r="J5" s="157">
        <v>90.5</v>
      </c>
      <c r="K5" s="157">
        <v>80.7</v>
      </c>
      <c r="L5" s="157">
        <v>90.1</v>
      </c>
      <c r="M5" s="157">
        <v>84.4</v>
      </c>
      <c r="N5" s="157">
        <v>67</v>
      </c>
      <c r="O5" s="157">
        <v>68.5</v>
      </c>
      <c r="P5" s="157">
        <v>67.099999999999994</v>
      </c>
      <c r="Q5" s="157">
        <v>66.900000000000006</v>
      </c>
    </row>
    <row r="6" spans="1:17">
      <c r="A6" s="158" t="s">
        <v>1313</v>
      </c>
      <c r="B6" s="180">
        <v>49.6</v>
      </c>
      <c r="C6" s="180">
        <v>51.3</v>
      </c>
      <c r="D6" s="180">
        <v>54.1</v>
      </c>
      <c r="E6" s="180">
        <v>54.8</v>
      </c>
      <c r="F6" s="180">
        <v>60.4</v>
      </c>
      <c r="G6" s="180">
        <v>59.1</v>
      </c>
      <c r="H6" s="180">
        <v>62.6</v>
      </c>
      <c r="I6" s="180">
        <v>65.8</v>
      </c>
      <c r="J6" s="180">
        <v>69.8</v>
      </c>
      <c r="K6" s="180">
        <v>59.9</v>
      </c>
      <c r="L6" s="180">
        <v>75.3</v>
      </c>
      <c r="M6" s="180">
        <v>74.599999999999994</v>
      </c>
      <c r="N6" s="180">
        <v>49.9</v>
      </c>
      <c r="O6" s="180">
        <v>51.5</v>
      </c>
      <c r="P6" s="180">
        <v>54.3</v>
      </c>
      <c r="Q6" s="180">
        <v>55</v>
      </c>
    </row>
    <row r="7" spans="1:17">
      <c r="A7" s="158" t="s">
        <v>1314</v>
      </c>
      <c r="B7" s="180">
        <v>67.7</v>
      </c>
      <c r="C7" s="180">
        <v>69.3</v>
      </c>
      <c r="D7" s="180">
        <v>67</v>
      </c>
      <c r="E7" s="180">
        <v>67.8</v>
      </c>
      <c r="F7" s="180">
        <v>70.2</v>
      </c>
      <c r="G7" s="180">
        <v>65.099999999999994</v>
      </c>
      <c r="H7" s="180">
        <v>65.5</v>
      </c>
      <c r="I7" s="180">
        <v>71.5</v>
      </c>
      <c r="J7" s="180">
        <v>67.5</v>
      </c>
      <c r="K7" s="180">
        <v>79.3</v>
      </c>
      <c r="L7" s="180">
        <v>61.4</v>
      </c>
      <c r="M7" s="180">
        <v>72.099999999999994</v>
      </c>
      <c r="N7" s="180">
        <v>67.7</v>
      </c>
      <c r="O7" s="180">
        <v>69.3</v>
      </c>
      <c r="P7" s="180">
        <v>67</v>
      </c>
      <c r="Q7" s="180">
        <v>67.900000000000006</v>
      </c>
    </row>
    <row r="8" spans="1:17">
      <c r="A8" s="158" t="s">
        <v>1315</v>
      </c>
      <c r="B8" s="180">
        <v>68.3</v>
      </c>
      <c r="C8" s="180">
        <v>69.3</v>
      </c>
      <c r="D8" s="180">
        <v>65.900000000000006</v>
      </c>
      <c r="E8" s="180">
        <v>66.900000000000006</v>
      </c>
      <c r="F8" s="180">
        <v>76.5</v>
      </c>
      <c r="G8" s="180">
        <v>73.3</v>
      </c>
      <c r="H8" s="180">
        <v>67.400000000000006</v>
      </c>
      <c r="I8" s="180">
        <v>74.7</v>
      </c>
      <c r="J8" s="180">
        <v>76.400000000000006</v>
      </c>
      <c r="K8" s="180">
        <v>76</v>
      </c>
      <c r="L8" s="180">
        <v>80.900000000000006</v>
      </c>
      <c r="M8" s="180">
        <v>76.400000000000006</v>
      </c>
      <c r="N8" s="180">
        <v>68.5</v>
      </c>
      <c r="O8" s="180">
        <v>69.400000000000006</v>
      </c>
      <c r="P8" s="180">
        <v>66</v>
      </c>
      <c r="Q8" s="180">
        <v>67</v>
      </c>
    </row>
    <row r="9" spans="1:17">
      <c r="A9" s="158" t="s">
        <v>1316</v>
      </c>
      <c r="B9" s="180">
        <v>32.4</v>
      </c>
      <c r="C9" s="180">
        <v>34.4</v>
      </c>
      <c r="D9" s="180">
        <v>33.700000000000003</v>
      </c>
      <c r="E9" s="180">
        <v>34.700000000000003</v>
      </c>
      <c r="F9" s="180">
        <v>51</v>
      </c>
      <c r="G9" s="180">
        <v>50.7</v>
      </c>
      <c r="H9" s="180">
        <v>49.5</v>
      </c>
      <c r="I9" s="180">
        <v>52.5</v>
      </c>
      <c r="J9" s="180">
        <v>60.9</v>
      </c>
      <c r="K9" s="180">
        <v>59.6</v>
      </c>
      <c r="L9" s="180">
        <v>66</v>
      </c>
      <c r="M9" s="180">
        <v>67.5</v>
      </c>
      <c r="N9" s="180">
        <v>32.9</v>
      </c>
      <c r="O9" s="180">
        <v>34.799999999999997</v>
      </c>
      <c r="P9" s="180">
        <v>34.1</v>
      </c>
      <c r="Q9" s="180">
        <v>35.1</v>
      </c>
    </row>
    <row r="10" spans="1:17">
      <c r="A10" s="158" t="s">
        <v>1317</v>
      </c>
      <c r="B10" s="157">
        <v>78.8</v>
      </c>
      <c r="C10" s="157">
        <v>78.099999999999994</v>
      </c>
      <c r="D10" s="157">
        <v>69.400000000000006</v>
      </c>
      <c r="E10" s="157">
        <v>69.400000000000006</v>
      </c>
      <c r="F10" s="157">
        <v>81.900000000000006</v>
      </c>
      <c r="G10" s="157">
        <v>75</v>
      </c>
      <c r="H10" s="157">
        <v>73</v>
      </c>
      <c r="I10" s="157">
        <v>71</v>
      </c>
      <c r="J10" s="157">
        <v>57.3</v>
      </c>
      <c r="K10" s="157">
        <v>60.8</v>
      </c>
      <c r="L10" s="157">
        <v>59.9</v>
      </c>
      <c r="M10" s="157">
        <v>63.1</v>
      </c>
      <c r="N10" s="157">
        <v>78.8</v>
      </c>
      <c r="O10" s="157">
        <v>77.900000000000006</v>
      </c>
      <c r="P10" s="157">
        <v>69.400000000000006</v>
      </c>
      <c r="Q10" s="157">
        <v>69.400000000000006</v>
      </c>
    </row>
    <row r="11" spans="1:17" ht="33.75">
      <c r="A11" s="188" t="s">
        <v>1318</v>
      </c>
      <c r="B11" s="157">
        <v>74.7</v>
      </c>
      <c r="C11" s="157">
        <v>75.400000000000006</v>
      </c>
      <c r="D11" s="157">
        <v>67.8</v>
      </c>
      <c r="E11" s="157" t="s">
        <v>1319</v>
      </c>
      <c r="F11" s="157">
        <v>81.099999999999994</v>
      </c>
      <c r="G11" s="157">
        <v>80.7</v>
      </c>
      <c r="H11" s="157">
        <v>74.5</v>
      </c>
      <c r="I11" s="157">
        <v>79</v>
      </c>
      <c r="J11" s="157">
        <v>65.900000000000006</v>
      </c>
      <c r="K11" s="157">
        <v>64.2</v>
      </c>
      <c r="L11" s="157">
        <v>67.099999999999994</v>
      </c>
      <c r="M11" s="157">
        <v>66</v>
      </c>
      <c r="N11" s="157">
        <v>74.7</v>
      </c>
      <c r="O11" s="157">
        <v>75.5</v>
      </c>
      <c r="P11" s="157">
        <v>67.900000000000006</v>
      </c>
      <c r="Q11" s="157" t="s">
        <v>1320</v>
      </c>
    </row>
    <row r="12" spans="1:17" ht="33.75">
      <c r="A12" s="188" t="s">
        <v>1321</v>
      </c>
      <c r="B12" s="157" t="s">
        <v>47</v>
      </c>
      <c r="C12" s="157" t="s">
        <v>47</v>
      </c>
      <c r="D12" s="157" t="s">
        <v>47</v>
      </c>
      <c r="E12" s="157">
        <v>54.4</v>
      </c>
      <c r="F12" s="157" t="s">
        <v>47</v>
      </c>
      <c r="G12" s="157" t="s">
        <v>47</v>
      </c>
      <c r="H12" s="157" t="s">
        <v>47</v>
      </c>
      <c r="I12" s="157">
        <v>71.7</v>
      </c>
      <c r="J12" s="157" t="s">
        <v>47</v>
      </c>
      <c r="K12" s="157" t="s">
        <v>47</v>
      </c>
      <c r="L12" s="157" t="s">
        <v>47</v>
      </c>
      <c r="M12" s="157">
        <v>69.400000000000006</v>
      </c>
      <c r="N12" s="157" t="s">
        <v>47</v>
      </c>
      <c r="O12" s="157" t="s">
        <v>47</v>
      </c>
      <c r="P12" s="157" t="s">
        <v>47</v>
      </c>
      <c r="Q12" s="157">
        <v>54.7</v>
      </c>
    </row>
    <row r="13" spans="1:17" ht="2.25" customHeight="1">
      <c r="A13" s="362"/>
      <c r="B13" s="362"/>
      <c r="C13" s="362"/>
      <c r="D13" s="362"/>
      <c r="E13" s="362"/>
      <c r="F13" s="362"/>
      <c r="G13" s="362"/>
      <c r="H13" s="362"/>
      <c r="I13" s="362"/>
      <c r="J13" s="362"/>
      <c r="K13" s="362"/>
      <c r="L13" s="362"/>
      <c r="M13" s="362"/>
      <c r="N13" s="362"/>
      <c r="O13" s="362"/>
      <c r="P13" s="362"/>
      <c r="Q13" s="362"/>
    </row>
    <row r="14" spans="1:17">
      <c r="A14" s="660" t="s">
        <v>44</v>
      </c>
      <c r="B14" s="660"/>
      <c r="C14" s="660"/>
      <c r="D14" s="660"/>
      <c r="E14" s="660"/>
      <c r="F14" s="660"/>
      <c r="G14" s="660"/>
      <c r="H14" s="660"/>
      <c r="I14" s="660"/>
      <c r="J14" s="660"/>
      <c r="K14" s="660"/>
      <c r="L14" s="660"/>
      <c r="M14" s="660"/>
      <c r="N14" s="660"/>
      <c r="O14" s="660"/>
      <c r="P14" s="660"/>
      <c r="Q14" s="660"/>
    </row>
    <row r="15" spans="1:17">
      <c r="A15" s="664" t="s">
        <v>1322</v>
      </c>
      <c r="B15" s="664"/>
      <c r="C15" s="664"/>
      <c r="D15" s="664"/>
      <c r="E15" s="664"/>
      <c r="F15" s="664"/>
      <c r="G15" s="664"/>
      <c r="H15" s="664"/>
      <c r="I15" s="664"/>
      <c r="J15" s="664"/>
      <c r="K15" s="664"/>
      <c r="L15" s="664"/>
      <c r="M15" s="664"/>
      <c r="N15" s="664"/>
      <c r="O15" s="664"/>
      <c r="P15" s="664"/>
      <c r="Q15" s="664"/>
    </row>
    <row r="16" spans="1:17">
      <c r="A16" s="361" t="s">
        <v>1323</v>
      </c>
      <c r="B16" s="361"/>
      <c r="C16" s="361"/>
      <c r="D16" s="361"/>
      <c r="E16" s="361"/>
      <c r="F16" s="361"/>
      <c r="G16" s="361"/>
      <c r="H16" s="361"/>
      <c r="I16" s="361"/>
      <c r="J16" s="361"/>
      <c r="K16" s="361"/>
      <c r="L16" s="361"/>
      <c r="M16" s="361"/>
      <c r="N16" s="361"/>
      <c r="O16" s="361"/>
      <c r="P16" s="361"/>
      <c r="Q16" s="361"/>
    </row>
    <row r="17" spans="1:17">
      <c r="A17" s="665" t="s">
        <v>1324</v>
      </c>
      <c r="B17" s="665"/>
      <c r="C17" s="665"/>
      <c r="D17" s="665"/>
      <c r="E17" s="665"/>
      <c r="F17" s="665"/>
      <c r="G17" s="665"/>
      <c r="H17" s="665"/>
      <c r="I17" s="665"/>
      <c r="J17" s="665"/>
      <c r="K17" s="665"/>
      <c r="L17" s="665"/>
      <c r="M17" s="665"/>
      <c r="N17" s="665"/>
      <c r="O17" s="665"/>
      <c r="P17" s="665"/>
      <c r="Q17" s="665"/>
    </row>
    <row r="18" spans="1:17">
      <c r="A18" s="665" t="s">
        <v>443</v>
      </c>
      <c r="B18" s="665"/>
      <c r="C18" s="665"/>
      <c r="D18" s="665"/>
      <c r="E18" s="665"/>
      <c r="F18" s="665"/>
      <c r="G18" s="665"/>
      <c r="H18" s="665"/>
      <c r="I18" s="665"/>
      <c r="J18" s="665"/>
      <c r="K18" s="665"/>
      <c r="L18" s="665"/>
      <c r="M18" s="665"/>
      <c r="N18" s="665"/>
      <c r="O18" s="665"/>
      <c r="P18" s="665"/>
      <c r="Q18" s="665"/>
    </row>
  </sheetData>
  <mergeCells count="9">
    <mergeCell ref="A15:Q15"/>
    <mergeCell ref="A17:Q17"/>
    <mergeCell ref="A18:Q18"/>
    <mergeCell ref="A1:Q1"/>
    <mergeCell ref="B3:E3"/>
    <mergeCell ref="F3:I3"/>
    <mergeCell ref="J3:M3"/>
    <mergeCell ref="N3:Q3"/>
    <mergeCell ref="A14:Q1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defaultRowHeight="15"/>
  <cols>
    <col min="1" max="1" width="35.85546875" style="359" customWidth="1"/>
    <col min="2" max="16384" width="9.140625" style="359"/>
  </cols>
  <sheetData>
    <row r="1" spans="1:13" ht="15.75">
      <c r="A1" s="661" t="s">
        <v>1919</v>
      </c>
      <c r="B1" s="661"/>
      <c r="C1" s="661"/>
      <c r="D1" s="661"/>
      <c r="E1" s="661"/>
      <c r="F1" s="661"/>
      <c r="G1" s="661"/>
      <c r="H1" s="661"/>
      <c r="I1" s="661"/>
      <c r="J1" s="661"/>
      <c r="K1" s="661"/>
      <c r="L1" s="661"/>
      <c r="M1" s="661"/>
    </row>
    <row r="2" spans="1:13" ht="0.75" customHeight="1">
      <c r="A2" s="362"/>
      <c r="B2" s="362"/>
      <c r="C2" s="362"/>
      <c r="D2" s="362"/>
      <c r="E2" s="362"/>
      <c r="F2" s="362"/>
      <c r="G2" s="362"/>
      <c r="H2" s="362"/>
      <c r="I2" s="362"/>
      <c r="J2" s="362"/>
      <c r="K2" s="362"/>
      <c r="L2" s="362"/>
      <c r="M2" s="362"/>
    </row>
    <row r="3" spans="1:13">
      <c r="A3" s="363" t="s">
        <v>111</v>
      </c>
      <c r="B3" s="669" t="s">
        <v>29</v>
      </c>
      <c r="C3" s="669"/>
      <c r="D3" s="669"/>
      <c r="E3" s="669"/>
      <c r="F3" s="669" t="s">
        <v>28</v>
      </c>
      <c r="G3" s="669"/>
      <c r="H3" s="669"/>
      <c r="I3" s="669"/>
      <c r="J3" s="669" t="s">
        <v>27</v>
      </c>
      <c r="K3" s="669"/>
      <c r="L3" s="669"/>
      <c r="M3" s="669"/>
    </row>
    <row r="4" spans="1:13">
      <c r="A4" s="161" t="s">
        <v>1311</v>
      </c>
      <c r="B4" s="363">
        <v>2007</v>
      </c>
      <c r="C4" s="363">
        <v>2010</v>
      </c>
      <c r="D4" s="363">
        <v>2013</v>
      </c>
      <c r="E4" s="363">
        <v>2016</v>
      </c>
      <c r="F4" s="363">
        <v>2007</v>
      </c>
      <c r="G4" s="363">
        <v>2010</v>
      </c>
      <c r="H4" s="363">
        <v>2013</v>
      </c>
      <c r="I4" s="363">
        <v>2016</v>
      </c>
      <c r="J4" s="363">
        <v>2007</v>
      </c>
      <c r="K4" s="363">
        <v>2010</v>
      </c>
      <c r="L4" s="363">
        <v>2013</v>
      </c>
      <c r="M4" s="363">
        <v>2016</v>
      </c>
    </row>
    <row r="5" spans="1:13">
      <c r="A5" s="158" t="s">
        <v>1312</v>
      </c>
      <c r="B5" s="157">
        <v>63.8</v>
      </c>
      <c r="C5" s="157">
        <v>65.2</v>
      </c>
      <c r="D5" s="157">
        <v>64.599999999999994</v>
      </c>
      <c r="E5" s="157">
        <v>64.8</v>
      </c>
      <c r="F5" s="157">
        <v>70.2</v>
      </c>
      <c r="G5" s="157">
        <v>71.8</v>
      </c>
      <c r="H5" s="157">
        <v>69.599999999999994</v>
      </c>
      <c r="I5" s="157">
        <v>68.900000000000006</v>
      </c>
      <c r="J5" s="157">
        <v>67</v>
      </c>
      <c r="K5" s="157">
        <v>68.5</v>
      </c>
      <c r="L5" s="157">
        <v>67.099999999999994</v>
      </c>
      <c r="M5" s="157">
        <v>66.900000000000006</v>
      </c>
    </row>
    <row r="6" spans="1:13">
      <c r="A6" s="158" t="s">
        <v>1313</v>
      </c>
      <c r="B6" s="180">
        <v>47.8</v>
      </c>
      <c r="C6" s="180">
        <v>49.7</v>
      </c>
      <c r="D6" s="180">
        <v>53.3</v>
      </c>
      <c r="E6" s="180">
        <v>54.5</v>
      </c>
      <c r="F6" s="180">
        <v>52.1</v>
      </c>
      <c r="G6" s="180">
        <v>53.3</v>
      </c>
      <c r="H6" s="180">
        <v>55.4</v>
      </c>
      <c r="I6" s="180">
        <v>55.4</v>
      </c>
      <c r="J6" s="180">
        <v>49.9</v>
      </c>
      <c r="K6" s="180">
        <v>51.5</v>
      </c>
      <c r="L6" s="180">
        <v>54.3</v>
      </c>
      <c r="M6" s="180">
        <v>55</v>
      </c>
    </row>
    <row r="7" spans="1:13">
      <c r="A7" s="158" t="s">
        <v>1314</v>
      </c>
      <c r="B7" s="180">
        <v>65</v>
      </c>
      <c r="C7" s="180">
        <v>66.2</v>
      </c>
      <c r="D7" s="180">
        <v>63.6</v>
      </c>
      <c r="E7" s="180">
        <v>65.099999999999994</v>
      </c>
      <c r="F7" s="180">
        <v>70.5</v>
      </c>
      <c r="G7" s="180">
        <v>72.3</v>
      </c>
      <c r="H7" s="180">
        <v>70.5</v>
      </c>
      <c r="I7" s="180">
        <v>70.599999999999994</v>
      </c>
      <c r="J7" s="180">
        <v>67.7</v>
      </c>
      <c r="K7" s="180">
        <v>69.3</v>
      </c>
      <c r="L7" s="180">
        <v>67</v>
      </c>
      <c r="M7" s="180">
        <v>67.900000000000006</v>
      </c>
    </row>
    <row r="8" spans="1:13">
      <c r="A8" s="158" t="s">
        <v>1315</v>
      </c>
      <c r="B8" s="180">
        <v>66.2</v>
      </c>
      <c r="C8" s="180">
        <v>67.5</v>
      </c>
      <c r="D8" s="180">
        <v>63.7</v>
      </c>
      <c r="E8" s="180">
        <v>65.400000000000006</v>
      </c>
      <c r="F8" s="180">
        <v>70.900000000000006</v>
      </c>
      <c r="G8" s="180">
        <v>71.3</v>
      </c>
      <c r="H8" s="180">
        <v>68.400000000000006</v>
      </c>
      <c r="I8" s="180">
        <v>68.7</v>
      </c>
      <c r="J8" s="180">
        <v>68.5</v>
      </c>
      <c r="K8" s="180">
        <v>69.400000000000006</v>
      </c>
      <c r="L8" s="180">
        <v>66</v>
      </c>
      <c r="M8" s="180">
        <v>67</v>
      </c>
    </row>
    <row r="9" spans="1:13">
      <c r="A9" s="158" t="s">
        <v>1316</v>
      </c>
      <c r="B9" s="180">
        <v>32.200000000000003</v>
      </c>
      <c r="C9" s="180">
        <v>34.6</v>
      </c>
      <c r="D9" s="180">
        <v>35.200000000000003</v>
      </c>
      <c r="E9" s="180">
        <v>36.5</v>
      </c>
      <c r="F9" s="180">
        <v>33.6</v>
      </c>
      <c r="G9" s="180">
        <v>35</v>
      </c>
      <c r="H9" s="180">
        <v>32.9</v>
      </c>
      <c r="I9" s="180">
        <v>33.6</v>
      </c>
      <c r="J9" s="180">
        <v>32.9</v>
      </c>
      <c r="K9" s="180">
        <v>34.799999999999997</v>
      </c>
      <c r="L9" s="180">
        <v>34.1</v>
      </c>
      <c r="M9" s="180">
        <v>35.1</v>
      </c>
    </row>
    <row r="10" spans="1:13">
      <c r="A10" s="158" t="s">
        <v>1317</v>
      </c>
      <c r="B10" s="157">
        <v>76.7</v>
      </c>
      <c r="C10" s="157">
        <v>75.900000000000006</v>
      </c>
      <c r="D10" s="157">
        <v>67.2</v>
      </c>
      <c r="E10" s="157">
        <v>67.5</v>
      </c>
      <c r="F10" s="157">
        <v>80.900000000000006</v>
      </c>
      <c r="G10" s="157">
        <v>80</v>
      </c>
      <c r="H10" s="157">
        <v>71.7</v>
      </c>
      <c r="I10" s="157">
        <v>71.3</v>
      </c>
      <c r="J10" s="157">
        <v>78.8</v>
      </c>
      <c r="K10" s="157">
        <v>77.900000000000006</v>
      </c>
      <c r="L10" s="157">
        <v>69.400000000000006</v>
      </c>
      <c r="M10" s="157">
        <v>69.400000000000006</v>
      </c>
    </row>
    <row r="11" spans="1:13">
      <c r="A11" s="158" t="s">
        <v>1325</v>
      </c>
      <c r="B11" s="157">
        <v>73.5</v>
      </c>
      <c r="C11" s="157">
        <v>75.099999999999994</v>
      </c>
      <c r="D11" s="157">
        <v>66.400000000000006</v>
      </c>
      <c r="E11" s="157">
        <v>65.8</v>
      </c>
      <c r="F11" s="157">
        <v>76</v>
      </c>
      <c r="G11" s="157">
        <v>75.8</v>
      </c>
      <c r="H11" s="157">
        <v>69.5</v>
      </c>
      <c r="I11" s="157" t="s">
        <v>1326</v>
      </c>
      <c r="J11" s="157">
        <v>74.7</v>
      </c>
      <c r="K11" s="157">
        <v>75.5</v>
      </c>
      <c r="L11" s="157">
        <v>67.900000000000006</v>
      </c>
      <c r="M11" s="157" t="s">
        <v>1320</v>
      </c>
    </row>
    <row r="12" spans="1:13" ht="33.75">
      <c r="A12" s="188" t="s">
        <v>1321</v>
      </c>
      <c r="B12" s="157" t="s">
        <v>47</v>
      </c>
      <c r="C12" s="157" t="s">
        <v>47</v>
      </c>
      <c r="D12" s="157" t="s">
        <v>47</v>
      </c>
      <c r="E12" s="157">
        <v>56.1</v>
      </c>
      <c r="F12" s="157" t="s">
        <v>47</v>
      </c>
      <c r="G12" s="157" t="s">
        <v>47</v>
      </c>
      <c r="H12" s="157" t="s">
        <v>47</v>
      </c>
      <c r="I12" s="157">
        <v>53.2</v>
      </c>
      <c r="J12" s="157" t="s">
        <v>47</v>
      </c>
      <c r="K12" s="157" t="s">
        <v>47</v>
      </c>
      <c r="L12" s="157" t="s">
        <v>47</v>
      </c>
      <c r="M12" s="157">
        <v>54.7</v>
      </c>
    </row>
    <row r="13" spans="1:13" hidden="1">
      <c r="A13" s="362"/>
      <c r="B13" s="362"/>
      <c r="C13" s="362"/>
      <c r="D13" s="362"/>
      <c r="E13" s="362"/>
      <c r="F13" s="362"/>
      <c r="G13" s="362"/>
      <c r="H13" s="362"/>
      <c r="I13" s="362"/>
      <c r="J13" s="362"/>
      <c r="K13" s="362"/>
      <c r="L13" s="362"/>
      <c r="M13" s="362"/>
    </row>
    <row r="14" spans="1:13">
      <c r="A14" s="660" t="s">
        <v>44</v>
      </c>
      <c r="B14" s="660"/>
      <c r="C14" s="660"/>
      <c r="D14" s="660"/>
      <c r="E14" s="660"/>
      <c r="F14" s="660"/>
      <c r="G14" s="660"/>
      <c r="H14" s="660"/>
      <c r="I14" s="660"/>
      <c r="J14" s="660"/>
      <c r="K14" s="660"/>
      <c r="L14" s="660"/>
      <c r="M14" s="660"/>
    </row>
    <row r="15" spans="1:13">
      <c r="A15" s="664" t="s">
        <v>1322</v>
      </c>
      <c r="B15" s="664"/>
      <c r="C15" s="664"/>
      <c r="D15" s="664"/>
      <c r="E15" s="664"/>
      <c r="F15" s="664"/>
      <c r="G15" s="664"/>
      <c r="H15" s="664"/>
      <c r="I15" s="664"/>
      <c r="J15" s="664"/>
      <c r="K15" s="664"/>
      <c r="L15" s="664"/>
      <c r="M15" s="664"/>
    </row>
    <row r="16" spans="1:13" ht="18.75" customHeight="1">
      <c r="A16" s="665" t="s">
        <v>1324</v>
      </c>
      <c r="B16" s="665"/>
      <c r="C16" s="665"/>
      <c r="D16" s="665"/>
      <c r="E16" s="665"/>
      <c r="F16" s="665"/>
      <c r="G16" s="665"/>
      <c r="H16" s="665"/>
      <c r="I16" s="665"/>
      <c r="J16" s="665"/>
      <c r="K16" s="665"/>
      <c r="L16" s="665"/>
      <c r="M16" s="665"/>
    </row>
    <row r="17" spans="1:13">
      <c r="A17" s="665" t="s">
        <v>443</v>
      </c>
      <c r="B17" s="665"/>
      <c r="C17" s="665"/>
      <c r="D17" s="665"/>
      <c r="E17" s="665"/>
      <c r="F17" s="665"/>
      <c r="G17" s="665"/>
      <c r="H17" s="665"/>
      <c r="I17" s="665"/>
      <c r="J17" s="665"/>
      <c r="K17" s="665"/>
      <c r="L17" s="665"/>
      <c r="M17" s="665"/>
    </row>
  </sheetData>
  <mergeCells count="8">
    <mergeCell ref="A16:M16"/>
    <mergeCell ref="A17:M17"/>
    <mergeCell ref="A1:M1"/>
    <mergeCell ref="B3:E3"/>
    <mergeCell ref="F3:I3"/>
    <mergeCell ref="J3:M3"/>
    <mergeCell ref="A14:M14"/>
    <mergeCell ref="A15:M1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C1"/>
    </sheetView>
  </sheetViews>
  <sheetFormatPr defaultRowHeight="15"/>
  <cols>
    <col min="1" max="1" width="25.85546875" style="351" customWidth="1"/>
    <col min="2" max="16384" width="9.140625" style="351"/>
  </cols>
  <sheetData>
    <row r="1" spans="1:5" ht="47.25" customHeight="1">
      <c r="A1" s="717" t="s">
        <v>1918</v>
      </c>
      <c r="B1" s="717"/>
      <c r="C1" s="717"/>
    </row>
    <row r="2" spans="1:5">
      <c r="A2" s="366"/>
      <c r="B2" s="716" t="s">
        <v>993</v>
      </c>
      <c r="C2" s="716"/>
      <c r="D2" s="27"/>
      <c r="E2" s="27"/>
    </row>
    <row r="3" spans="1:5">
      <c r="A3" s="258"/>
      <c r="B3" s="555" t="s">
        <v>1327</v>
      </c>
      <c r="C3" s="555" t="s">
        <v>1328</v>
      </c>
      <c r="D3" s="27"/>
      <c r="E3" s="27"/>
    </row>
    <row r="4" spans="1:5">
      <c r="A4" s="257"/>
      <c r="B4" s="516">
        <v>2016</v>
      </c>
      <c r="C4" s="516">
        <v>2017</v>
      </c>
      <c r="D4" s="27"/>
      <c r="E4" s="27"/>
    </row>
    <row r="5" spans="1:5">
      <c r="A5" s="365" t="s">
        <v>1329</v>
      </c>
      <c r="B5" s="365">
        <v>94</v>
      </c>
      <c r="C5" s="365">
        <v>94</v>
      </c>
      <c r="D5" s="27"/>
      <c r="E5" s="27"/>
    </row>
    <row r="6" spans="1:5">
      <c r="A6" s="149" t="s">
        <v>1330</v>
      </c>
      <c r="B6" s="149">
        <v>14</v>
      </c>
      <c r="C6" s="149">
        <v>19</v>
      </c>
      <c r="D6" s="27"/>
      <c r="E6" s="27"/>
    </row>
    <row r="7" spans="1:5">
      <c r="A7" s="149" t="s">
        <v>1331</v>
      </c>
      <c r="B7" s="149">
        <v>14</v>
      </c>
      <c r="C7" s="149">
        <v>16</v>
      </c>
      <c r="D7" s="27"/>
      <c r="E7" s="27"/>
    </row>
    <row r="8" spans="1:5">
      <c r="A8" s="149" t="s">
        <v>1332</v>
      </c>
      <c r="B8" s="149">
        <v>2</v>
      </c>
      <c r="C8" s="149">
        <v>1</v>
      </c>
      <c r="D8" s="27"/>
      <c r="E8" s="27"/>
    </row>
    <row r="9" spans="1:5">
      <c r="A9" s="149" t="s">
        <v>1333</v>
      </c>
      <c r="B9" s="149">
        <v>9</v>
      </c>
      <c r="C9" s="149">
        <v>12</v>
      </c>
      <c r="D9" s="27"/>
      <c r="E9" s="27"/>
    </row>
    <row r="10" spans="1:5">
      <c r="A10" s="149" t="s">
        <v>1334</v>
      </c>
      <c r="B10" s="149">
        <v>3</v>
      </c>
      <c r="C10" s="149">
        <v>4</v>
      </c>
      <c r="D10" s="27"/>
      <c r="E10" s="27"/>
    </row>
    <row r="11" spans="1:5">
      <c r="A11" s="149" t="s">
        <v>1335</v>
      </c>
      <c r="B11" s="149">
        <v>2</v>
      </c>
      <c r="C11" s="149">
        <v>3</v>
      </c>
      <c r="D11" s="27"/>
      <c r="E11" s="27"/>
    </row>
    <row r="12" spans="1:5">
      <c r="A12" s="189" t="s">
        <v>1336</v>
      </c>
      <c r="B12" s="189">
        <v>4</v>
      </c>
      <c r="C12" s="189">
        <v>3</v>
      </c>
      <c r="D12" s="27"/>
      <c r="E12" s="27"/>
    </row>
    <row r="13" spans="1:5">
      <c r="B13" s="27"/>
      <c r="C13" s="27"/>
      <c r="D13" s="27"/>
      <c r="E13" s="27"/>
    </row>
    <row r="14" spans="1:5">
      <c r="A14" s="226" t="s">
        <v>1826</v>
      </c>
      <c r="B14" s="27"/>
      <c r="C14" s="27"/>
      <c r="D14" s="27"/>
      <c r="E14" s="27"/>
    </row>
    <row r="15" spans="1:5">
      <c r="A15" s="27"/>
      <c r="B15" s="27"/>
      <c r="C15" s="27"/>
      <c r="D15" s="27"/>
      <c r="E15" s="27"/>
    </row>
    <row r="16" spans="1:5">
      <c r="A16" s="27"/>
      <c r="B16" s="27"/>
      <c r="C16" s="27"/>
      <c r="D16" s="27"/>
      <c r="E16" s="27"/>
    </row>
    <row r="17" spans="1:5">
      <c r="A17" s="27"/>
      <c r="B17" s="27"/>
      <c r="C17" s="27"/>
      <c r="D17" s="27"/>
      <c r="E17" s="27"/>
    </row>
    <row r="18" spans="1:5">
      <c r="A18" s="27"/>
      <c r="B18" s="27"/>
      <c r="C18" s="27"/>
      <c r="D18" s="27"/>
      <c r="E18" s="27"/>
    </row>
  </sheetData>
  <mergeCells count="2">
    <mergeCell ref="B2:C2"/>
    <mergeCell ref="A1:C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defaultRowHeight="15"/>
  <cols>
    <col min="1" max="1" width="20.7109375" style="351" bestFit="1" customWidth="1"/>
    <col min="2" max="16384" width="9.140625" style="351"/>
  </cols>
  <sheetData>
    <row r="1" spans="1:4" s="352" customFormat="1" ht="33.75" customHeight="1">
      <c r="A1" s="661" t="s">
        <v>1917</v>
      </c>
      <c r="B1" s="661"/>
      <c r="C1" s="661"/>
      <c r="D1" s="661"/>
    </row>
    <row r="2" spans="1:4" s="352" customFormat="1" ht="9.9499999999999993" hidden="1" customHeight="1"/>
    <row r="3" spans="1:4" s="352" customFormat="1" ht="12" customHeight="1">
      <c r="A3" s="171" t="s">
        <v>1258</v>
      </c>
      <c r="B3" s="160">
        <v>2010</v>
      </c>
      <c r="C3" s="160">
        <v>2013</v>
      </c>
      <c r="D3" s="160">
        <v>2016</v>
      </c>
    </row>
    <row r="4" spans="1:4" s="352" customFormat="1" ht="12" customHeight="1">
      <c r="A4" s="158" t="s">
        <v>1259</v>
      </c>
      <c r="B4" s="159">
        <v>64.5</v>
      </c>
      <c r="C4" s="159">
        <v>54.3</v>
      </c>
      <c r="D4" s="159">
        <v>44.2</v>
      </c>
    </row>
    <row r="5" spans="1:4" s="352" customFormat="1" ht="12" customHeight="1">
      <c r="A5" s="158" t="s">
        <v>1260</v>
      </c>
      <c r="B5" s="159">
        <v>37.200000000000003</v>
      </c>
      <c r="C5" s="157">
        <v>41</v>
      </c>
      <c r="D5" s="159">
        <v>40.9</v>
      </c>
    </row>
    <row r="6" spans="1:4" s="352" customFormat="1" ht="12" customHeight="1">
      <c r="A6" s="158" t="s">
        <v>1261</v>
      </c>
      <c r="B6" s="157">
        <v>25</v>
      </c>
      <c r="C6" s="159" t="s">
        <v>1262</v>
      </c>
      <c r="D6" s="159" t="s">
        <v>1263</v>
      </c>
    </row>
    <row r="7" spans="1:4" s="352" customFormat="1" ht="12" customHeight="1">
      <c r="A7" s="158" t="s">
        <v>1264</v>
      </c>
      <c r="B7" s="159" t="s">
        <v>1265</v>
      </c>
      <c r="C7" s="159" t="s">
        <v>1266</v>
      </c>
      <c r="D7" s="159" t="s">
        <v>1267</v>
      </c>
    </row>
    <row r="8" spans="1:4" s="352" customFormat="1" ht="12" customHeight="1">
      <c r="A8" s="158" t="s">
        <v>1268</v>
      </c>
      <c r="B8" s="159" t="s">
        <v>1073</v>
      </c>
      <c r="C8" s="159" t="s">
        <v>1116</v>
      </c>
      <c r="D8" s="159" t="s">
        <v>1173</v>
      </c>
    </row>
    <row r="9" spans="1:4" s="352" customFormat="1" ht="12" customHeight="1">
      <c r="A9" s="158" t="s">
        <v>139</v>
      </c>
      <c r="B9" s="159" t="s">
        <v>1067</v>
      </c>
      <c r="C9" s="159" t="s">
        <v>1269</v>
      </c>
      <c r="D9" s="159" t="s">
        <v>1265</v>
      </c>
    </row>
    <row r="10" spans="1:4" s="352" customFormat="1" ht="9.9499999999999993" hidden="1" customHeight="1"/>
    <row r="11" spans="1:4" s="352" customFormat="1" ht="9.9499999999999993" customHeight="1">
      <c r="A11" s="660" t="s">
        <v>46</v>
      </c>
      <c r="B11" s="660"/>
      <c r="C11" s="660"/>
      <c r="D11" s="660"/>
    </row>
    <row r="12" spans="1:4" s="352" customFormat="1" ht="9.9499999999999993" customHeight="1">
      <c r="A12" s="664" t="s">
        <v>45</v>
      </c>
      <c r="B12" s="664"/>
      <c r="C12" s="664"/>
      <c r="D12" s="664"/>
    </row>
    <row r="13" spans="1:4" s="352" customFormat="1" ht="9.9499999999999993" customHeight="1">
      <c r="A13" s="664" t="s">
        <v>822</v>
      </c>
      <c r="B13" s="664"/>
      <c r="C13" s="664"/>
      <c r="D13" s="664"/>
    </row>
    <row r="14" spans="1:4" s="352" customFormat="1" ht="9.9499999999999993" customHeight="1">
      <c r="A14" s="665" t="s">
        <v>113</v>
      </c>
      <c r="B14" s="665"/>
      <c r="C14" s="665"/>
      <c r="D14" s="665"/>
    </row>
    <row r="15" spans="1:4" s="352" customFormat="1" ht="9.9499999999999993" customHeight="1">
      <c r="A15" s="664" t="s">
        <v>1270</v>
      </c>
      <c r="B15" s="664"/>
      <c r="C15" s="664"/>
      <c r="D15" s="664"/>
    </row>
    <row r="16" spans="1:4" s="352" customFormat="1" ht="9.9499999999999993" customHeight="1">
      <c r="A16" s="664" t="s">
        <v>1271</v>
      </c>
      <c r="B16" s="664"/>
      <c r="C16" s="664"/>
      <c r="D16" s="664"/>
    </row>
    <row r="17" spans="1:4" s="352" customFormat="1" ht="9.9499999999999993" customHeight="1">
      <c r="A17" s="665" t="s">
        <v>30</v>
      </c>
      <c r="B17" s="665"/>
      <c r="C17" s="665"/>
      <c r="D17" s="665"/>
    </row>
    <row r="18" spans="1:4" s="352" customFormat="1" ht="9.9499999999999993" hidden="1" customHeight="1"/>
    <row r="19" spans="1:4" s="352" customFormat="1" ht="9.9499999999999993" customHeight="1"/>
  </sheetData>
  <mergeCells count="8">
    <mergeCell ref="A16:D16"/>
    <mergeCell ref="A17:D17"/>
    <mergeCell ref="A1:D1"/>
    <mergeCell ref="A11:D11"/>
    <mergeCell ref="A12:D12"/>
    <mergeCell ref="A13:D13"/>
    <mergeCell ref="A14:D14"/>
    <mergeCell ref="A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
  <sheetViews>
    <sheetView workbookViewId="0">
      <selection sqref="A1:U1"/>
    </sheetView>
  </sheetViews>
  <sheetFormatPr defaultRowHeight="15"/>
  <cols>
    <col min="1" max="1" width="19" style="1" customWidth="1"/>
    <col min="2" max="16384" width="9.140625" style="1"/>
  </cols>
  <sheetData>
    <row r="1" spans="1:55" ht="15.75" customHeight="1">
      <c r="A1" s="598" t="s">
        <v>1849</v>
      </c>
      <c r="B1" s="581"/>
      <c r="C1" s="581"/>
      <c r="D1" s="581"/>
      <c r="E1" s="581"/>
      <c r="F1" s="581"/>
      <c r="G1" s="581"/>
      <c r="H1" s="581"/>
      <c r="I1" s="581"/>
      <c r="J1" s="581"/>
      <c r="K1" s="581"/>
      <c r="L1" s="581"/>
      <c r="M1" s="581"/>
      <c r="N1" s="581"/>
      <c r="O1" s="581"/>
      <c r="P1" s="581"/>
      <c r="Q1" s="581"/>
      <c r="R1" s="581"/>
      <c r="S1" s="581"/>
      <c r="T1" s="581"/>
      <c r="U1" s="581"/>
      <c r="AL1" s="32"/>
      <c r="AM1" s="32"/>
      <c r="AN1" s="32"/>
      <c r="AO1" s="32"/>
      <c r="AP1" s="32"/>
      <c r="AQ1" s="32"/>
      <c r="AR1" s="32"/>
      <c r="AS1" s="32"/>
      <c r="AT1" s="32"/>
      <c r="AU1" s="31"/>
    </row>
    <row r="2" spans="1:55">
      <c r="A2" s="69"/>
      <c r="B2" s="599">
        <v>1995</v>
      </c>
      <c r="C2" s="599"/>
      <c r="D2" s="599"/>
      <c r="E2" s="599"/>
      <c r="F2" s="599"/>
      <c r="G2" s="599"/>
      <c r="H2" s="599"/>
      <c r="I2" s="599"/>
      <c r="J2" s="599"/>
      <c r="K2" s="599">
        <v>2002</v>
      </c>
      <c r="L2" s="599"/>
      <c r="M2" s="599"/>
      <c r="N2" s="599"/>
      <c r="O2" s="599"/>
      <c r="P2" s="599"/>
      <c r="Q2" s="599"/>
      <c r="R2" s="599"/>
      <c r="S2" s="599"/>
      <c r="T2" s="599" t="s">
        <v>175</v>
      </c>
      <c r="U2" s="599"/>
      <c r="V2" s="599"/>
      <c r="W2" s="599"/>
      <c r="X2" s="599"/>
      <c r="Y2" s="599"/>
      <c r="Z2" s="599"/>
      <c r="AA2" s="599"/>
      <c r="AB2" s="599"/>
      <c r="AC2" s="599" t="s">
        <v>176</v>
      </c>
      <c r="AD2" s="599"/>
      <c r="AE2" s="599"/>
      <c r="AF2" s="599"/>
      <c r="AG2" s="599"/>
      <c r="AH2" s="599"/>
      <c r="AI2" s="599"/>
      <c r="AJ2" s="599"/>
      <c r="AK2" s="599"/>
      <c r="AL2" s="600" t="s">
        <v>1850</v>
      </c>
      <c r="AM2" s="600"/>
      <c r="AN2" s="600"/>
      <c r="AO2" s="600"/>
      <c r="AP2" s="600"/>
      <c r="AQ2" s="600"/>
      <c r="AR2" s="600"/>
      <c r="AS2" s="600"/>
      <c r="AT2" s="600"/>
      <c r="AU2" s="599" t="s">
        <v>173</v>
      </c>
      <c r="AV2" s="599"/>
      <c r="AW2" s="599"/>
      <c r="AX2" s="599"/>
      <c r="AY2" s="599"/>
      <c r="AZ2" s="599"/>
      <c r="BA2" s="599"/>
      <c r="BB2" s="599"/>
      <c r="BC2" s="599"/>
    </row>
    <row r="3" spans="1:55">
      <c r="A3" s="69"/>
      <c r="B3" s="592" t="s">
        <v>169</v>
      </c>
      <c r="C3" s="593"/>
      <c r="D3" s="593"/>
      <c r="E3" s="590" t="s">
        <v>168</v>
      </c>
      <c r="F3" s="594"/>
      <c r="G3" s="594"/>
      <c r="H3" s="592" t="s">
        <v>167</v>
      </c>
      <c r="I3" s="594"/>
      <c r="J3" s="594"/>
      <c r="K3" s="592" t="s">
        <v>169</v>
      </c>
      <c r="L3" s="593"/>
      <c r="M3" s="593"/>
      <c r="N3" s="590" t="s">
        <v>168</v>
      </c>
      <c r="O3" s="594"/>
      <c r="P3" s="594"/>
      <c r="Q3" s="592" t="s">
        <v>167</v>
      </c>
      <c r="R3" s="594"/>
      <c r="S3" s="594"/>
      <c r="T3" s="592" t="s">
        <v>169</v>
      </c>
      <c r="U3" s="593"/>
      <c r="V3" s="593"/>
      <c r="W3" s="590" t="s">
        <v>168</v>
      </c>
      <c r="X3" s="594"/>
      <c r="Y3" s="594"/>
      <c r="Z3" s="592" t="s">
        <v>167</v>
      </c>
      <c r="AA3" s="594"/>
      <c r="AB3" s="594"/>
      <c r="AC3" s="592" t="s">
        <v>169</v>
      </c>
      <c r="AD3" s="593"/>
      <c r="AE3" s="593"/>
      <c r="AF3" s="590" t="s">
        <v>168</v>
      </c>
      <c r="AG3" s="594"/>
      <c r="AH3" s="594"/>
      <c r="AI3" s="592" t="s">
        <v>167</v>
      </c>
      <c r="AJ3" s="594"/>
      <c r="AK3" s="594"/>
      <c r="AL3" s="588" t="s">
        <v>169</v>
      </c>
      <c r="AM3" s="589"/>
      <c r="AN3" s="589"/>
      <c r="AO3" s="590" t="s">
        <v>168</v>
      </c>
      <c r="AP3" s="591"/>
      <c r="AQ3" s="591"/>
      <c r="AR3" s="588" t="s">
        <v>167</v>
      </c>
      <c r="AS3" s="591"/>
      <c r="AT3" s="591"/>
      <c r="AU3" s="592" t="s">
        <v>169</v>
      </c>
      <c r="AV3" s="593"/>
      <c r="AW3" s="593"/>
      <c r="AX3" s="590" t="s">
        <v>168</v>
      </c>
      <c r="AY3" s="594"/>
      <c r="AZ3" s="594"/>
      <c r="BA3" s="592" t="s">
        <v>167</v>
      </c>
      <c r="BB3" s="594"/>
      <c r="BC3" s="594"/>
    </row>
    <row r="4" spans="1:55">
      <c r="A4" s="68"/>
      <c r="B4" s="65" t="s">
        <v>29</v>
      </c>
      <c r="C4" s="66" t="s">
        <v>28</v>
      </c>
      <c r="D4" s="65" t="s">
        <v>27</v>
      </c>
      <c r="E4" s="65" t="s">
        <v>29</v>
      </c>
      <c r="F4" s="66" t="s">
        <v>28</v>
      </c>
      <c r="G4" s="65" t="s">
        <v>27</v>
      </c>
      <c r="H4" s="65" t="s">
        <v>29</v>
      </c>
      <c r="I4" s="66" t="s">
        <v>28</v>
      </c>
      <c r="J4" s="65" t="s">
        <v>27</v>
      </c>
      <c r="K4" s="65" t="s">
        <v>29</v>
      </c>
      <c r="L4" s="66" t="s">
        <v>28</v>
      </c>
      <c r="M4" s="65" t="s">
        <v>27</v>
      </c>
      <c r="N4" s="65" t="s">
        <v>29</v>
      </c>
      <c r="O4" s="66" t="s">
        <v>28</v>
      </c>
      <c r="P4" s="65" t="s">
        <v>27</v>
      </c>
      <c r="Q4" s="65" t="s">
        <v>29</v>
      </c>
      <c r="R4" s="66" t="s">
        <v>28</v>
      </c>
      <c r="S4" s="65" t="s">
        <v>27</v>
      </c>
      <c r="T4" s="65" t="s">
        <v>29</v>
      </c>
      <c r="U4" s="66" t="s">
        <v>28</v>
      </c>
      <c r="V4" s="65" t="s">
        <v>27</v>
      </c>
      <c r="W4" s="65" t="s">
        <v>29</v>
      </c>
      <c r="X4" s="66" t="s">
        <v>28</v>
      </c>
      <c r="Y4" s="65" t="s">
        <v>27</v>
      </c>
      <c r="Z4" s="65" t="s">
        <v>29</v>
      </c>
      <c r="AA4" s="66" t="s">
        <v>28</v>
      </c>
      <c r="AB4" s="65" t="s">
        <v>27</v>
      </c>
      <c r="AC4" s="65" t="s">
        <v>29</v>
      </c>
      <c r="AD4" s="66" t="s">
        <v>28</v>
      </c>
      <c r="AE4" s="65" t="s">
        <v>27</v>
      </c>
      <c r="AF4" s="65" t="s">
        <v>29</v>
      </c>
      <c r="AG4" s="66" t="s">
        <v>28</v>
      </c>
      <c r="AH4" s="65" t="s">
        <v>27</v>
      </c>
      <c r="AI4" s="65" t="s">
        <v>29</v>
      </c>
      <c r="AJ4" s="66" t="s">
        <v>28</v>
      </c>
      <c r="AK4" s="65" t="s">
        <v>27</v>
      </c>
      <c r="AL4" s="67" t="s">
        <v>29</v>
      </c>
      <c r="AM4" s="66" t="s">
        <v>28</v>
      </c>
      <c r="AN4" s="67" t="s">
        <v>27</v>
      </c>
      <c r="AO4" s="67" t="s">
        <v>29</v>
      </c>
      <c r="AP4" s="66" t="s">
        <v>28</v>
      </c>
      <c r="AQ4" s="67" t="s">
        <v>27</v>
      </c>
      <c r="AR4" s="67" t="s">
        <v>29</v>
      </c>
      <c r="AS4" s="66" t="s">
        <v>28</v>
      </c>
      <c r="AT4" s="65" t="s">
        <v>27</v>
      </c>
      <c r="AU4" s="65" t="s">
        <v>29</v>
      </c>
      <c r="AV4" s="66" t="s">
        <v>28</v>
      </c>
      <c r="AW4" s="65" t="s">
        <v>27</v>
      </c>
      <c r="AX4" s="65" t="s">
        <v>29</v>
      </c>
      <c r="AY4" s="66" t="s">
        <v>28</v>
      </c>
      <c r="AZ4" s="65" t="s">
        <v>27</v>
      </c>
      <c r="BA4" s="65" t="s">
        <v>29</v>
      </c>
      <c r="BB4" s="66" t="s">
        <v>28</v>
      </c>
      <c r="BC4" s="65" t="s">
        <v>27</v>
      </c>
    </row>
    <row r="5" spans="1:55">
      <c r="A5" s="586" t="s">
        <v>166</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64">
        <v>26.892868363179389</v>
      </c>
      <c r="C7" s="64">
        <v>20.02092303960216</v>
      </c>
      <c r="D7" s="64">
        <v>23.396031354153809</v>
      </c>
      <c r="E7" s="64">
        <v>29.195088676671215</v>
      </c>
      <c r="F7" s="64">
        <v>23.083264633140974</v>
      </c>
      <c r="G7" s="64">
        <v>26.427771556550951</v>
      </c>
      <c r="H7" s="64">
        <v>26.944691828148514</v>
      </c>
      <c r="I7" s="64">
        <v>20.076225639804075</v>
      </c>
      <c r="J7" s="64">
        <v>23.457247384652597</v>
      </c>
      <c r="K7" s="61">
        <v>27.3</v>
      </c>
      <c r="L7" s="61">
        <v>20.6</v>
      </c>
      <c r="M7" s="61">
        <v>23.9</v>
      </c>
      <c r="N7" s="61">
        <v>34.9</v>
      </c>
      <c r="O7" s="61">
        <v>27</v>
      </c>
      <c r="P7" s="61">
        <v>31.3</v>
      </c>
      <c r="Q7" s="61">
        <v>27.4</v>
      </c>
      <c r="R7" s="61">
        <v>20.7</v>
      </c>
      <c r="S7" s="61">
        <v>24</v>
      </c>
      <c r="T7" s="61">
        <v>25.9</v>
      </c>
      <c r="U7" s="61">
        <v>19.5</v>
      </c>
      <c r="V7" s="61">
        <v>22.7</v>
      </c>
      <c r="W7" s="61">
        <v>39.5</v>
      </c>
      <c r="X7" s="61">
        <v>28.1</v>
      </c>
      <c r="Y7" s="61">
        <v>33.799999999999997</v>
      </c>
      <c r="Z7" s="61">
        <v>26.1</v>
      </c>
      <c r="AA7" s="61">
        <v>19.600000000000001</v>
      </c>
      <c r="AB7" s="61">
        <v>22.8</v>
      </c>
      <c r="AC7" s="61">
        <v>22.5</v>
      </c>
      <c r="AD7" s="61">
        <v>18.3</v>
      </c>
      <c r="AE7" s="61">
        <v>20.399999999999999</v>
      </c>
      <c r="AF7" s="61">
        <v>27.1</v>
      </c>
      <c r="AG7" s="61">
        <v>34.9</v>
      </c>
      <c r="AH7" s="61">
        <v>30.7</v>
      </c>
      <c r="AI7" s="61">
        <v>22.6</v>
      </c>
      <c r="AJ7" s="61">
        <v>18.399999999999999</v>
      </c>
      <c r="AK7" s="61">
        <v>20.5</v>
      </c>
      <c r="AL7" s="61">
        <v>19.8</v>
      </c>
      <c r="AM7" s="61">
        <v>15.1</v>
      </c>
      <c r="AN7" s="61">
        <v>17.399999999999999</v>
      </c>
      <c r="AO7" s="61">
        <v>26.1</v>
      </c>
      <c r="AP7" s="61">
        <v>25.3</v>
      </c>
      <c r="AQ7" s="61">
        <v>25.7</v>
      </c>
      <c r="AR7" s="61">
        <v>19.8</v>
      </c>
      <c r="AS7" s="61">
        <v>15.2</v>
      </c>
      <c r="AT7" s="61">
        <v>17.5</v>
      </c>
      <c r="AU7" s="60">
        <v>18.600000000000001</v>
      </c>
      <c r="AV7" s="60">
        <v>12.8</v>
      </c>
      <c r="AW7" s="60">
        <v>15.6</v>
      </c>
      <c r="AX7" s="60">
        <v>26.9</v>
      </c>
      <c r="AY7" s="60">
        <v>14.9</v>
      </c>
      <c r="AZ7" s="60">
        <v>20.3</v>
      </c>
      <c r="BA7" s="60">
        <v>18.7</v>
      </c>
      <c r="BB7" s="60">
        <v>12.8</v>
      </c>
      <c r="BC7" s="60">
        <v>15.7</v>
      </c>
    </row>
    <row r="8" spans="1:55">
      <c r="A8" s="45" t="s">
        <v>171</v>
      </c>
      <c r="B8" s="64">
        <v>73.107131636820611</v>
      </c>
      <c r="C8" s="64">
        <v>79.979076960397848</v>
      </c>
      <c r="D8" s="64">
        <v>76.603968645846194</v>
      </c>
      <c r="E8" s="64">
        <v>70.804911323328795</v>
      </c>
      <c r="F8" s="64">
        <v>76.916735366859029</v>
      </c>
      <c r="G8" s="64">
        <v>73.609555804404621</v>
      </c>
      <c r="H8" s="64">
        <v>73.056843656911212</v>
      </c>
      <c r="I8" s="64">
        <v>79.923774360195921</v>
      </c>
      <c r="J8" s="64">
        <v>76.542752615347396</v>
      </c>
      <c r="K8" s="61">
        <v>72.7</v>
      </c>
      <c r="L8" s="61">
        <v>79.400000000000006</v>
      </c>
      <c r="M8" s="61">
        <v>76.099999999999994</v>
      </c>
      <c r="N8" s="61">
        <v>65.099999999999994</v>
      </c>
      <c r="O8" s="61">
        <v>73</v>
      </c>
      <c r="P8" s="61">
        <v>68.7</v>
      </c>
      <c r="Q8" s="61">
        <v>72.599999999999994</v>
      </c>
      <c r="R8" s="61">
        <v>79.3</v>
      </c>
      <c r="S8" s="61">
        <v>76</v>
      </c>
      <c r="T8" s="61">
        <v>74.099999999999994</v>
      </c>
      <c r="U8" s="61">
        <v>80.5</v>
      </c>
      <c r="V8" s="61">
        <v>77.3</v>
      </c>
      <c r="W8" s="61">
        <v>60.5</v>
      </c>
      <c r="X8" s="61">
        <v>71.900000000000006</v>
      </c>
      <c r="Y8" s="61">
        <v>66.2</v>
      </c>
      <c r="Z8" s="61">
        <v>73.900000000000006</v>
      </c>
      <c r="AA8" s="61">
        <v>80.400000000000006</v>
      </c>
      <c r="AB8" s="61">
        <v>77.2</v>
      </c>
      <c r="AC8" s="61">
        <v>77.5</v>
      </c>
      <c r="AD8" s="61">
        <v>81.7</v>
      </c>
      <c r="AE8" s="61">
        <v>79.599999999999994</v>
      </c>
      <c r="AF8" s="61">
        <v>72.900000000000006</v>
      </c>
      <c r="AG8" s="61">
        <v>65.099999999999994</v>
      </c>
      <c r="AH8" s="61">
        <v>69.3</v>
      </c>
      <c r="AI8" s="61">
        <v>77.400000000000006</v>
      </c>
      <c r="AJ8" s="61">
        <v>81.599999999999994</v>
      </c>
      <c r="AK8" s="61">
        <v>79.5</v>
      </c>
      <c r="AL8" s="61">
        <v>80.2</v>
      </c>
      <c r="AM8" s="61">
        <v>84.9</v>
      </c>
      <c r="AN8" s="61">
        <v>82.6</v>
      </c>
      <c r="AO8" s="61">
        <v>73.900000000000006</v>
      </c>
      <c r="AP8" s="61">
        <v>74.7</v>
      </c>
      <c r="AQ8" s="61">
        <v>74.3</v>
      </c>
      <c r="AR8" s="61">
        <v>80.2</v>
      </c>
      <c r="AS8" s="61">
        <v>84.8</v>
      </c>
      <c r="AT8" s="61">
        <v>82.5</v>
      </c>
      <c r="AU8" s="60">
        <v>81.400000000000006</v>
      </c>
      <c r="AV8" s="60">
        <v>87.2</v>
      </c>
      <c r="AW8" s="60">
        <v>84.4</v>
      </c>
      <c r="AX8" s="60">
        <v>77.5</v>
      </c>
      <c r="AY8" s="60">
        <v>84.4</v>
      </c>
      <c r="AZ8" s="60">
        <v>79.599999999999994</v>
      </c>
      <c r="BA8" s="60">
        <v>81.400000000000006</v>
      </c>
      <c r="BB8" s="60">
        <v>87.2</v>
      </c>
      <c r="BC8" s="60">
        <v>84.3</v>
      </c>
    </row>
    <row r="9" spans="1:55">
      <c r="A9" s="45"/>
      <c r="B9" s="44"/>
      <c r="C9" s="44"/>
      <c r="D9" s="44"/>
      <c r="E9" s="44"/>
      <c r="F9" s="44"/>
      <c r="G9" s="44"/>
      <c r="H9" s="44"/>
      <c r="I9" s="44"/>
      <c r="J9" s="44"/>
      <c r="K9" s="63"/>
      <c r="L9" s="63"/>
      <c r="M9" s="63"/>
      <c r="N9" s="63"/>
      <c r="O9" s="63"/>
      <c r="P9" s="63"/>
      <c r="Q9" s="63"/>
      <c r="R9" s="63"/>
      <c r="S9" s="63"/>
      <c r="T9" s="61"/>
      <c r="U9" s="61"/>
      <c r="V9" s="61"/>
      <c r="W9" s="61"/>
      <c r="X9" s="61"/>
      <c r="Y9" s="61"/>
      <c r="Z9" s="61"/>
      <c r="AA9" s="61"/>
      <c r="AB9" s="61"/>
      <c r="AC9" s="62"/>
      <c r="AD9" s="62"/>
      <c r="AE9" s="62"/>
      <c r="AF9" s="62"/>
      <c r="AG9" s="62"/>
      <c r="AH9" s="62"/>
      <c r="AI9" s="62"/>
      <c r="AJ9" s="62"/>
      <c r="AK9" s="62"/>
      <c r="AL9" s="61"/>
      <c r="AM9" s="61"/>
      <c r="AN9" s="61"/>
      <c r="AO9" s="61"/>
      <c r="AP9" s="61"/>
      <c r="AQ9" s="61"/>
      <c r="AR9" s="61"/>
      <c r="AS9" s="61"/>
      <c r="AT9" s="61"/>
      <c r="AU9" s="60"/>
      <c r="AV9" s="60"/>
      <c r="AW9" s="60"/>
      <c r="AX9" s="60"/>
      <c r="AY9" s="60"/>
      <c r="AZ9" s="60"/>
      <c r="BA9" s="60"/>
      <c r="BB9" s="60"/>
      <c r="BC9" s="60"/>
    </row>
    <row r="10" spans="1:55" ht="23.25">
      <c r="A10" s="39" t="s">
        <v>170</v>
      </c>
      <c r="B10" s="38">
        <v>100</v>
      </c>
      <c r="C10" s="38">
        <v>100</v>
      </c>
      <c r="D10" s="38">
        <v>100</v>
      </c>
      <c r="E10" s="38">
        <v>100</v>
      </c>
      <c r="F10" s="38">
        <v>100</v>
      </c>
      <c r="G10" s="38">
        <v>100</v>
      </c>
      <c r="H10" s="38">
        <v>100</v>
      </c>
      <c r="I10" s="38">
        <v>100</v>
      </c>
      <c r="J10" s="38">
        <v>100</v>
      </c>
      <c r="K10" s="58">
        <v>100</v>
      </c>
      <c r="L10" s="58">
        <v>100</v>
      </c>
      <c r="M10" s="58">
        <v>100</v>
      </c>
      <c r="N10" s="58">
        <v>100</v>
      </c>
      <c r="O10" s="58">
        <v>100</v>
      </c>
      <c r="P10" s="58">
        <v>100</v>
      </c>
      <c r="Q10" s="58">
        <v>100</v>
      </c>
      <c r="R10" s="58">
        <v>100</v>
      </c>
      <c r="S10" s="58">
        <v>100</v>
      </c>
      <c r="T10" s="58">
        <v>100</v>
      </c>
      <c r="U10" s="58">
        <v>100</v>
      </c>
      <c r="V10" s="58">
        <v>100</v>
      </c>
      <c r="W10" s="58">
        <v>100</v>
      </c>
      <c r="X10" s="58">
        <v>100</v>
      </c>
      <c r="Y10" s="58">
        <v>100</v>
      </c>
      <c r="Z10" s="58">
        <v>100</v>
      </c>
      <c r="AA10" s="58">
        <v>100</v>
      </c>
      <c r="AB10" s="58">
        <v>100</v>
      </c>
      <c r="AC10" s="59">
        <v>100</v>
      </c>
      <c r="AD10" s="59">
        <v>100</v>
      </c>
      <c r="AE10" s="59">
        <v>100</v>
      </c>
      <c r="AF10" s="59">
        <v>100</v>
      </c>
      <c r="AG10" s="59">
        <v>100</v>
      </c>
      <c r="AH10" s="59">
        <v>100</v>
      </c>
      <c r="AI10" s="59">
        <v>100</v>
      </c>
      <c r="AJ10" s="59">
        <v>100</v>
      </c>
      <c r="AK10" s="59">
        <v>100</v>
      </c>
      <c r="AL10" s="58">
        <v>100</v>
      </c>
      <c r="AM10" s="58">
        <v>100</v>
      </c>
      <c r="AN10" s="58">
        <v>100</v>
      </c>
      <c r="AO10" s="58">
        <v>100</v>
      </c>
      <c r="AP10" s="58">
        <v>100</v>
      </c>
      <c r="AQ10" s="58">
        <v>100</v>
      </c>
      <c r="AR10" s="58">
        <v>100</v>
      </c>
      <c r="AS10" s="58">
        <v>100</v>
      </c>
      <c r="AT10" s="58">
        <v>100</v>
      </c>
      <c r="AU10" s="57">
        <v>100</v>
      </c>
      <c r="AV10" s="57">
        <v>100</v>
      </c>
      <c r="AW10" s="57">
        <v>100</v>
      </c>
      <c r="AX10" s="57">
        <v>100</v>
      </c>
      <c r="AY10" s="57">
        <v>100</v>
      </c>
      <c r="AZ10" s="57">
        <v>100</v>
      </c>
      <c r="BA10" s="57">
        <v>100</v>
      </c>
      <c r="BB10" s="57">
        <v>100</v>
      </c>
      <c r="BC10" s="57">
        <v>100</v>
      </c>
    </row>
    <row r="11" spans="1:55">
      <c r="A11" s="33"/>
      <c r="AL11" s="32"/>
      <c r="AM11" s="32"/>
      <c r="AN11" s="32"/>
      <c r="AO11" s="32"/>
      <c r="AP11" s="32"/>
      <c r="AQ11" s="32"/>
      <c r="AR11" s="32"/>
      <c r="AS11" s="32"/>
      <c r="AT11" s="32"/>
      <c r="AU11" s="31"/>
    </row>
    <row r="12" spans="1:55">
      <c r="A12" s="490" t="s">
        <v>1851</v>
      </c>
      <c r="AL12" s="32"/>
      <c r="AM12" s="32"/>
      <c r="AN12" s="32"/>
      <c r="AO12" s="32"/>
      <c r="AP12" s="32"/>
      <c r="AQ12" s="32"/>
      <c r="AR12" s="32"/>
      <c r="AS12" s="32"/>
      <c r="AT12" s="32"/>
      <c r="AU12" s="31"/>
    </row>
    <row r="13" spans="1:55">
      <c r="A13" s="364"/>
    </row>
    <row r="14" spans="1:55">
      <c r="A14" s="490" t="s">
        <v>1830</v>
      </c>
    </row>
  </sheetData>
  <mergeCells count="26">
    <mergeCell ref="AU2:BC2"/>
    <mergeCell ref="AX3:AZ3"/>
    <mergeCell ref="BA3:BC3"/>
    <mergeCell ref="T3:V3"/>
    <mergeCell ref="W3:Y3"/>
    <mergeCell ref="Z3:AB3"/>
    <mergeCell ref="AC3:AE3"/>
    <mergeCell ref="AF3:AH3"/>
    <mergeCell ref="AI3:AK3"/>
    <mergeCell ref="AC2:AK2"/>
    <mergeCell ref="A5:AW5"/>
    <mergeCell ref="A1:U1"/>
    <mergeCell ref="AL3:AN3"/>
    <mergeCell ref="AO3:AQ3"/>
    <mergeCell ref="AR3:AT3"/>
    <mergeCell ref="AU3:AW3"/>
    <mergeCell ref="B3:D3"/>
    <mergeCell ref="E3:G3"/>
    <mergeCell ref="H3:J3"/>
    <mergeCell ref="K3:M3"/>
    <mergeCell ref="N3:P3"/>
    <mergeCell ref="Q3:S3"/>
    <mergeCell ref="B2:J2"/>
    <mergeCell ref="K2:S2"/>
    <mergeCell ref="T2:AB2"/>
    <mergeCell ref="AL2:AT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workbookViewId="0">
      <selection sqref="A1:S1"/>
    </sheetView>
  </sheetViews>
  <sheetFormatPr defaultRowHeight="15"/>
  <cols>
    <col min="1" max="1" width="36.140625" style="1" bestFit="1" customWidth="1"/>
    <col min="2" max="13" width="9.140625" style="1"/>
    <col min="14" max="14" width="13.5703125" style="1" customWidth="1"/>
    <col min="15" max="15" width="9.140625" style="1"/>
    <col min="16" max="17" width="14.85546875" style="1" customWidth="1"/>
    <col min="18" max="19" width="9.140625" style="1"/>
    <col min="20" max="32" width="9.140625" style="31"/>
    <col min="33" max="16384" width="9.140625" style="1"/>
  </cols>
  <sheetData>
    <row r="1" spans="1:32" ht="15.75" customHeight="1">
      <c r="A1" s="601" t="s">
        <v>1913</v>
      </c>
      <c r="B1" s="601"/>
      <c r="C1" s="601"/>
      <c r="D1" s="601"/>
      <c r="E1" s="601"/>
      <c r="F1" s="601"/>
      <c r="G1" s="601"/>
      <c r="H1" s="601"/>
      <c r="I1" s="601"/>
      <c r="J1" s="601"/>
      <c r="K1" s="601"/>
      <c r="L1" s="601"/>
      <c r="M1" s="601"/>
      <c r="N1" s="601"/>
      <c r="O1" s="601"/>
      <c r="P1" s="601"/>
      <c r="Q1" s="601"/>
      <c r="R1" s="601"/>
      <c r="S1" s="601"/>
      <c r="T1" s="498"/>
      <c r="U1" s="498"/>
      <c r="V1" s="498"/>
      <c r="W1" s="498"/>
      <c r="X1" s="498"/>
      <c r="Y1" s="498"/>
      <c r="Z1" s="498"/>
      <c r="AA1" s="498"/>
      <c r="AB1" s="498"/>
      <c r="AC1" s="498"/>
      <c r="AD1" s="498"/>
      <c r="AE1" s="498"/>
      <c r="AF1" s="498"/>
    </row>
    <row r="2" spans="1:32" ht="21.75" customHeight="1">
      <c r="A2" s="142"/>
      <c r="B2" s="605" t="s">
        <v>363</v>
      </c>
      <c r="C2" s="605"/>
      <c r="D2" s="605"/>
      <c r="E2" s="605"/>
      <c r="F2" s="605"/>
      <c r="G2" s="605"/>
      <c r="H2" s="605"/>
      <c r="I2" s="605"/>
      <c r="J2" s="605"/>
      <c r="K2" s="605"/>
      <c r="L2" s="605"/>
      <c r="M2" s="605"/>
      <c r="N2" s="605"/>
      <c r="O2" s="141"/>
      <c r="P2" s="606" t="s">
        <v>382</v>
      </c>
      <c r="Q2" s="594"/>
      <c r="R2" s="143"/>
      <c r="S2" s="138"/>
    </row>
    <row r="3" spans="1:32" ht="34.5">
      <c r="A3" s="142"/>
      <c r="B3" s="607" t="s">
        <v>381</v>
      </c>
      <c r="C3" s="608"/>
      <c r="D3" s="608"/>
      <c r="E3" s="609"/>
      <c r="F3" s="609"/>
      <c r="G3" s="609"/>
      <c r="H3" s="609"/>
      <c r="I3" s="609"/>
      <c r="J3" s="609"/>
      <c r="K3" s="609"/>
      <c r="L3" s="609"/>
      <c r="M3" s="141"/>
      <c r="N3" s="130" t="s">
        <v>21</v>
      </c>
      <c r="O3" s="141"/>
      <c r="P3" s="140" t="s">
        <v>381</v>
      </c>
      <c r="Q3" s="130" t="s">
        <v>21</v>
      </c>
      <c r="R3" s="139"/>
      <c r="S3" s="138"/>
    </row>
    <row r="4" spans="1:32">
      <c r="A4" s="134"/>
      <c r="B4" s="610">
        <v>2002</v>
      </c>
      <c r="C4" s="610"/>
      <c r="D4" s="610"/>
      <c r="E4" s="133"/>
      <c r="F4" s="610">
        <v>2008</v>
      </c>
      <c r="G4" s="610"/>
      <c r="H4" s="610"/>
      <c r="I4" s="133"/>
      <c r="J4" s="610" t="s">
        <v>173</v>
      </c>
      <c r="K4" s="610"/>
      <c r="L4" s="610"/>
      <c r="M4" s="136"/>
      <c r="N4" s="137">
        <v>2014</v>
      </c>
      <c r="O4" s="136"/>
      <c r="P4" s="137" t="s">
        <v>173</v>
      </c>
      <c r="Q4" s="137">
        <v>2014</v>
      </c>
      <c r="R4" s="136"/>
      <c r="S4" s="135"/>
    </row>
    <row r="5" spans="1:32" ht="23.25">
      <c r="A5" s="134"/>
      <c r="B5" s="131" t="s">
        <v>169</v>
      </c>
      <c r="C5" s="131" t="s">
        <v>168</v>
      </c>
      <c r="D5" s="132" t="s">
        <v>167</v>
      </c>
      <c r="E5" s="133"/>
      <c r="F5" s="131" t="s">
        <v>169</v>
      </c>
      <c r="G5" s="131" t="s">
        <v>168</v>
      </c>
      <c r="H5" s="132" t="s">
        <v>167</v>
      </c>
      <c r="I5" s="133"/>
      <c r="J5" s="131" t="s">
        <v>169</v>
      </c>
      <c r="K5" s="131" t="s">
        <v>168</v>
      </c>
      <c r="L5" s="132" t="s">
        <v>167</v>
      </c>
      <c r="M5" s="131"/>
      <c r="N5" s="132" t="s">
        <v>167</v>
      </c>
      <c r="O5" s="131"/>
      <c r="P5" s="132" t="s">
        <v>167</v>
      </c>
      <c r="Q5" s="132" t="s">
        <v>167</v>
      </c>
      <c r="R5" s="131"/>
      <c r="S5" s="130" t="s">
        <v>380</v>
      </c>
    </row>
    <row r="6" spans="1:32">
      <c r="A6" s="602" t="s">
        <v>166</v>
      </c>
      <c r="B6" s="602"/>
      <c r="C6" s="602"/>
      <c r="D6" s="602"/>
      <c r="E6" s="602"/>
      <c r="F6" s="602"/>
      <c r="G6" s="602"/>
      <c r="H6" s="602"/>
      <c r="I6" s="602"/>
      <c r="J6" s="602"/>
      <c r="K6" s="602"/>
      <c r="L6" s="603"/>
      <c r="M6" s="602"/>
      <c r="N6" s="602"/>
      <c r="O6" s="129"/>
      <c r="P6" s="604" t="s">
        <v>379</v>
      </c>
      <c r="Q6" s="604"/>
      <c r="R6" s="128"/>
      <c r="S6" s="127" t="s">
        <v>378</v>
      </c>
    </row>
    <row r="7" spans="1:32">
      <c r="A7" s="45"/>
      <c r="B7" s="119"/>
      <c r="C7" s="119"/>
      <c r="D7" s="119"/>
      <c r="E7" s="124"/>
      <c r="F7" s="116"/>
      <c r="G7" s="116"/>
      <c r="H7" s="116"/>
      <c r="I7" s="71"/>
      <c r="J7" s="71"/>
      <c r="K7" s="71"/>
      <c r="L7" s="71"/>
      <c r="M7" s="71"/>
      <c r="N7" s="71"/>
      <c r="O7" s="71"/>
      <c r="P7" s="71"/>
      <c r="Q7" s="71"/>
      <c r="R7" s="71"/>
      <c r="S7" s="71"/>
    </row>
    <row r="8" spans="1:32">
      <c r="A8" s="123" t="s">
        <v>377</v>
      </c>
      <c r="B8" s="71"/>
      <c r="C8" s="71"/>
      <c r="D8" s="71"/>
      <c r="E8" s="71"/>
      <c r="F8" s="116"/>
      <c r="G8" s="116"/>
      <c r="H8" s="116"/>
      <c r="I8" s="71"/>
      <c r="J8" s="71"/>
      <c r="K8" s="71"/>
      <c r="L8" s="71"/>
      <c r="M8" s="71"/>
      <c r="N8" s="71"/>
      <c r="O8" s="71"/>
      <c r="P8" s="71"/>
      <c r="Q8" s="71"/>
      <c r="R8" s="71"/>
      <c r="S8" s="71"/>
    </row>
    <row r="9" spans="1:32">
      <c r="A9" s="45" t="s">
        <v>376</v>
      </c>
      <c r="B9" s="119">
        <v>44</v>
      </c>
      <c r="C9" s="119">
        <v>44.2</v>
      </c>
      <c r="D9" s="119">
        <v>44.1</v>
      </c>
      <c r="E9" s="116"/>
      <c r="F9" s="116">
        <v>43.7</v>
      </c>
      <c r="G9" s="116">
        <v>43.9</v>
      </c>
      <c r="H9" s="116">
        <v>43.7</v>
      </c>
      <c r="I9" s="116"/>
      <c r="J9" s="115">
        <v>38.9</v>
      </c>
      <c r="K9" s="115">
        <v>42</v>
      </c>
      <c r="L9" s="115">
        <v>39.700000000000003</v>
      </c>
      <c r="M9" s="115"/>
      <c r="N9" s="81">
        <v>57.6</v>
      </c>
      <c r="O9" s="115"/>
      <c r="P9" s="115">
        <v>35.1</v>
      </c>
      <c r="Q9" s="115">
        <v>58.3</v>
      </c>
      <c r="R9" s="115"/>
      <c r="S9" s="81">
        <v>0.6</v>
      </c>
    </row>
    <row r="10" spans="1:32">
      <c r="A10" s="45" t="s">
        <v>375</v>
      </c>
      <c r="B10" s="124" t="s">
        <v>47</v>
      </c>
      <c r="C10" s="124" t="s">
        <v>47</v>
      </c>
      <c r="D10" s="124" t="s">
        <v>47</v>
      </c>
      <c r="E10" s="116"/>
      <c r="F10" s="126">
        <v>32.5</v>
      </c>
      <c r="G10" s="126">
        <v>29.3</v>
      </c>
      <c r="H10" s="126">
        <v>31.7</v>
      </c>
      <c r="I10" s="116"/>
      <c r="J10" s="119">
        <v>33.1</v>
      </c>
      <c r="K10" s="119">
        <v>32</v>
      </c>
      <c r="L10" s="119">
        <v>32.799999999999997</v>
      </c>
      <c r="M10" s="115"/>
      <c r="N10" s="73">
        <v>12.1</v>
      </c>
      <c r="O10" s="115"/>
      <c r="P10" s="115">
        <v>32.5</v>
      </c>
      <c r="Q10" s="115">
        <v>12.3</v>
      </c>
      <c r="R10" s="115"/>
      <c r="S10" s="81">
        <v>2.6</v>
      </c>
    </row>
    <row r="11" spans="1:32">
      <c r="A11" s="45" t="s">
        <v>374</v>
      </c>
      <c r="B11" s="119">
        <v>7.7</v>
      </c>
      <c r="C11" s="124" t="s">
        <v>47</v>
      </c>
      <c r="D11" s="124" t="s">
        <v>47</v>
      </c>
      <c r="E11" s="71"/>
      <c r="F11" s="71">
        <v>8</v>
      </c>
      <c r="G11" s="124" t="s">
        <v>47</v>
      </c>
      <c r="H11" s="124" t="s">
        <v>47</v>
      </c>
      <c r="I11" s="71"/>
      <c r="J11" s="115">
        <v>7.8</v>
      </c>
      <c r="K11" s="115">
        <v>7.5</v>
      </c>
      <c r="L11" s="115">
        <v>7.7</v>
      </c>
      <c r="M11" s="71"/>
      <c r="N11" s="81">
        <v>4.5999999999999996</v>
      </c>
      <c r="O11" s="71"/>
      <c r="P11" s="71">
        <v>9.1</v>
      </c>
      <c r="Q11" s="81">
        <v>4.3</v>
      </c>
      <c r="R11" s="71"/>
      <c r="S11" s="81">
        <v>2.1</v>
      </c>
    </row>
    <row r="12" spans="1:32">
      <c r="A12" s="125" t="s">
        <v>373</v>
      </c>
      <c r="B12" s="124" t="s">
        <v>47</v>
      </c>
      <c r="C12" s="124" t="s">
        <v>47</v>
      </c>
      <c r="D12" s="124" t="s">
        <v>47</v>
      </c>
      <c r="E12" s="124"/>
      <c r="F12" s="124" t="s">
        <v>47</v>
      </c>
      <c r="G12" s="124" t="s">
        <v>47</v>
      </c>
      <c r="H12" s="124" t="s">
        <v>47</v>
      </c>
      <c r="I12" s="116"/>
      <c r="J12" s="116">
        <v>67.7</v>
      </c>
      <c r="K12" s="116">
        <v>55.1</v>
      </c>
      <c r="L12" s="116">
        <v>65</v>
      </c>
      <c r="M12" s="116"/>
      <c r="N12" s="81">
        <v>56.5</v>
      </c>
      <c r="O12" s="116"/>
      <c r="P12" s="116">
        <v>71</v>
      </c>
      <c r="Q12" s="116">
        <v>55.3</v>
      </c>
      <c r="R12" s="116"/>
      <c r="S12" s="81">
        <v>1.3</v>
      </c>
    </row>
    <row r="13" spans="1:32">
      <c r="A13" s="125"/>
      <c r="B13" s="124"/>
      <c r="C13" s="124"/>
      <c r="D13" s="124"/>
      <c r="E13" s="124"/>
      <c r="F13" s="124"/>
      <c r="G13" s="124"/>
      <c r="H13" s="124"/>
      <c r="I13" s="116"/>
      <c r="J13" s="116"/>
      <c r="K13" s="116"/>
      <c r="L13" s="116"/>
      <c r="M13" s="116"/>
      <c r="N13" s="116"/>
      <c r="O13" s="116"/>
      <c r="P13" s="116"/>
      <c r="Q13" s="116"/>
      <c r="R13" s="116"/>
      <c r="S13" s="71"/>
    </row>
    <row r="14" spans="1:32">
      <c r="A14" s="123" t="s">
        <v>372</v>
      </c>
      <c r="B14" s="71"/>
      <c r="C14" s="71"/>
      <c r="D14" s="71"/>
      <c r="E14" s="71"/>
      <c r="F14" s="71"/>
      <c r="G14" s="71"/>
      <c r="H14" s="71"/>
      <c r="I14" s="71"/>
      <c r="J14" s="71"/>
      <c r="K14" s="71"/>
      <c r="L14" s="71"/>
      <c r="M14" s="71"/>
      <c r="N14" s="71"/>
      <c r="O14" s="71"/>
      <c r="P14" s="71"/>
      <c r="Q14" s="71"/>
      <c r="R14" s="71"/>
      <c r="S14" s="71"/>
    </row>
    <row r="15" spans="1:32">
      <c r="A15" s="45" t="s">
        <v>163</v>
      </c>
      <c r="B15" s="119">
        <v>48</v>
      </c>
      <c r="C15" s="119">
        <v>50.4</v>
      </c>
      <c r="D15" s="119">
        <v>48.6</v>
      </c>
      <c r="E15" s="71"/>
      <c r="F15" s="71">
        <v>43</v>
      </c>
      <c r="G15" s="71">
        <v>49.2</v>
      </c>
      <c r="H15" s="71">
        <v>44.6</v>
      </c>
      <c r="I15" s="71"/>
      <c r="J15" s="71">
        <v>36.6</v>
      </c>
      <c r="K15" s="71">
        <v>47.1</v>
      </c>
      <c r="L15" s="71">
        <v>38.9</v>
      </c>
      <c r="M15" s="71"/>
      <c r="N15" s="81">
        <v>13.6</v>
      </c>
      <c r="O15" s="71"/>
      <c r="P15" s="71">
        <v>39.299999999999997</v>
      </c>
      <c r="Q15" s="81">
        <v>13.9</v>
      </c>
      <c r="R15" s="71"/>
      <c r="S15" s="81">
        <v>2.8</v>
      </c>
    </row>
    <row r="16" spans="1:32">
      <c r="A16" s="45" t="s">
        <v>371</v>
      </c>
      <c r="B16" s="119">
        <v>25.7</v>
      </c>
      <c r="C16" s="119">
        <v>17.8</v>
      </c>
      <c r="D16" s="119">
        <v>23.4</v>
      </c>
      <c r="E16" s="116"/>
      <c r="F16" s="116">
        <v>24.2</v>
      </c>
      <c r="G16" s="116">
        <v>17.2</v>
      </c>
      <c r="H16" s="116">
        <v>22.4</v>
      </c>
      <c r="I16" s="116"/>
      <c r="J16" s="115">
        <v>32.9</v>
      </c>
      <c r="K16" s="115">
        <v>20.8</v>
      </c>
      <c r="L16" s="115">
        <v>30.4</v>
      </c>
      <c r="M16" s="115"/>
      <c r="N16" s="71" t="s">
        <v>364</v>
      </c>
      <c r="O16" s="115"/>
      <c r="P16" s="71" t="s">
        <v>364</v>
      </c>
      <c r="Q16" s="71" t="s">
        <v>364</v>
      </c>
      <c r="R16" s="71"/>
      <c r="S16" s="71" t="s">
        <v>364</v>
      </c>
    </row>
    <row r="17" spans="1:19">
      <c r="A17" s="45"/>
      <c r="B17" s="119"/>
      <c r="C17" s="119"/>
      <c r="D17" s="119"/>
      <c r="E17" s="116"/>
      <c r="F17" s="116"/>
      <c r="G17" s="116"/>
      <c r="H17" s="116"/>
      <c r="I17" s="116"/>
      <c r="J17" s="115"/>
      <c r="K17" s="115"/>
      <c r="L17" s="115"/>
      <c r="M17" s="115"/>
      <c r="N17" s="71"/>
      <c r="O17" s="115"/>
      <c r="P17" s="71"/>
      <c r="Q17" s="71"/>
      <c r="R17" s="71"/>
      <c r="S17" s="71"/>
    </row>
    <row r="18" spans="1:19">
      <c r="A18" s="122" t="s">
        <v>370</v>
      </c>
      <c r="B18" s="71"/>
      <c r="C18" s="71"/>
      <c r="D18" s="71"/>
      <c r="E18" s="71"/>
      <c r="F18" s="71"/>
      <c r="G18" s="71"/>
      <c r="H18" s="71"/>
      <c r="I18" s="71"/>
      <c r="J18" s="71"/>
      <c r="K18" s="71"/>
      <c r="L18" s="71"/>
      <c r="M18" s="71"/>
      <c r="N18" s="71"/>
      <c r="O18" s="71"/>
      <c r="P18" s="71"/>
      <c r="Q18" s="71"/>
      <c r="R18" s="71"/>
      <c r="S18" s="71"/>
    </row>
    <row r="19" spans="1:19">
      <c r="A19" s="121" t="s">
        <v>369</v>
      </c>
      <c r="B19" s="71"/>
      <c r="C19" s="71"/>
      <c r="D19" s="71"/>
      <c r="E19" s="71"/>
      <c r="F19" s="71"/>
      <c r="G19" s="71"/>
      <c r="H19" s="71"/>
      <c r="I19" s="71"/>
      <c r="J19" s="71"/>
      <c r="K19" s="71"/>
      <c r="L19" s="71"/>
      <c r="M19" s="71"/>
      <c r="N19" s="71"/>
      <c r="O19" s="71"/>
      <c r="P19" s="71"/>
      <c r="Q19" s="71"/>
      <c r="R19" s="71"/>
      <c r="S19" s="71"/>
    </row>
    <row r="20" spans="1:19">
      <c r="A20" s="120" t="s">
        <v>368</v>
      </c>
      <c r="B20" s="71">
        <v>10.8</v>
      </c>
      <c r="C20" s="71">
        <v>13.3</v>
      </c>
      <c r="D20" s="71">
        <v>11.5</v>
      </c>
      <c r="E20" s="71"/>
      <c r="F20" s="119">
        <v>13.3</v>
      </c>
      <c r="G20" s="119">
        <v>12.4</v>
      </c>
      <c r="H20" s="119">
        <v>13.1</v>
      </c>
      <c r="I20" s="71"/>
      <c r="J20" s="115">
        <v>8.6</v>
      </c>
      <c r="K20" s="115">
        <v>13.3</v>
      </c>
      <c r="L20" s="115">
        <v>9.6</v>
      </c>
      <c r="M20" s="71"/>
      <c r="N20" s="71" t="s">
        <v>364</v>
      </c>
      <c r="O20" s="71"/>
      <c r="P20" s="71" t="s">
        <v>364</v>
      </c>
      <c r="Q20" s="71" t="s">
        <v>364</v>
      </c>
      <c r="R20" s="71"/>
      <c r="S20" s="71" t="s">
        <v>364</v>
      </c>
    </row>
    <row r="21" spans="1:19">
      <c r="A21" s="118" t="s">
        <v>367</v>
      </c>
      <c r="B21" s="71">
        <v>32.1</v>
      </c>
      <c r="C21" s="71">
        <v>30.4</v>
      </c>
      <c r="D21" s="71">
        <v>31.7</v>
      </c>
      <c r="E21" s="71"/>
      <c r="F21" s="119">
        <v>34.700000000000003</v>
      </c>
      <c r="G21" s="119">
        <v>30.2</v>
      </c>
      <c r="H21" s="119">
        <v>33.6</v>
      </c>
      <c r="I21" s="71"/>
      <c r="J21" s="71">
        <v>26.8</v>
      </c>
      <c r="K21" s="71">
        <v>29.4</v>
      </c>
      <c r="L21" s="71">
        <v>27.5</v>
      </c>
      <c r="M21" s="71"/>
      <c r="N21" s="71" t="s">
        <v>364</v>
      </c>
      <c r="O21" s="71"/>
      <c r="P21" s="71" t="s">
        <v>364</v>
      </c>
      <c r="Q21" s="71" t="s">
        <v>364</v>
      </c>
      <c r="R21" s="71"/>
      <c r="S21" s="71" t="s">
        <v>364</v>
      </c>
    </row>
    <row r="22" spans="1:19">
      <c r="A22" s="121" t="s">
        <v>233</v>
      </c>
      <c r="B22" s="116"/>
      <c r="C22" s="116"/>
      <c r="D22" s="116"/>
      <c r="E22" s="116"/>
      <c r="F22" s="116"/>
      <c r="G22" s="116"/>
      <c r="H22" s="116"/>
      <c r="I22" s="116"/>
      <c r="J22" s="71"/>
      <c r="K22" s="71"/>
      <c r="L22" s="71"/>
      <c r="M22" s="115"/>
      <c r="N22" s="71"/>
      <c r="O22" s="115"/>
      <c r="P22" s="115"/>
      <c r="Q22" s="115"/>
      <c r="R22" s="115"/>
      <c r="S22" s="71"/>
    </row>
    <row r="23" spans="1:19">
      <c r="A23" s="120" t="s">
        <v>366</v>
      </c>
      <c r="B23" s="116">
        <v>16.5</v>
      </c>
      <c r="C23" s="116">
        <v>18.899999999999999</v>
      </c>
      <c r="D23" s="116">
        <v>17.2</v>
      </c>
      <c r="E23" s="116"/>
      <c r="F23" s="119">
        <v>19.100000000000001</v>
      </c>
      <c r="G23" s="119">
        <v>19.399999999999999</v>
      </c>
      <c r="H23" s="119">
        <v>19.2</v>
      </c>
      <c r="I23" s="116"/>
      <c r="J23" s="115">
        <v>13.8</v>
      </c>
      <c r="K23" s="115">
        <v>18</v>
      </c>
      <c r="L23" s="115">
        <v>14.7</v>
      </c>
      <c r="M23" s="115"/>
      <c r="N23" s="71" t="s">
        <v>364</v>
      </c>
      <c r="O23" s="115"/>
      <c r="P23" s="71" t="s">
        <v>364</v>
      </c>
      <c r="Q23" s="71" t="s">
        <v>364</v>
      </c>
      <c r="R23" s="71"/>
      <c r="S23" s="71" t="s">
        <v>364</v>
      </c>
    </row>
    <row r="24" spans="1:19">
      <c r="A24" s="118" t="s">
        <v>365</v>
      </c>
      <c r="B24" s="116">
        <v>36</v>
      </c>
      <c r="C24" s="116">
        <v>32.299999999999997</v>
      </c>
      <c r="D24" s="116">
        <v>35</v>
      </c>
      <c r="E24" s="116"/>
      <c r="F24" s="117">
        <v>39.1</v>
      </c>
      <c r="G24" s="117">
        <v>34.200000000000003</v>
      </c>
      <c r="H24" s="117">
        <v>37.9</v>
      </c>
      <c r="I24" s="116"/>
      <c r="J24" s="115">
        <v>29.5</v>
      </c>
      <c r="K24" s="115">
        <v>31.9</v>
      </c>
      <c r="L24" s="115">
        <v>30.1</v>
      </c>
      <c r="M24" s="115"/>
      <c r="N24" s="73" t="s">
        <v>364</v>
      </c>
      <c r="O24" s="115"/>
      <c r="P24" s="73" t="s">
        <v>364</v>
      </c>
      <c r="Q24" s="73" t="s">
        <v>364</v>
      </c>
      <c r="R24" s="73"/>
      <c r="S24" s="73" t="s">
        <v>364</v>
      </c>
    </row>
    <row r="25" spans="1:19">
      <c r="A25" s="114"/>
      <c r="B25" s="113"/>
      <c r="C25" s="113"/>
      <c r="D25" s="113"/>
      <c r="E25" s="112"/>
      <c r="F25" s="112"/>
      <c r="G25" s="112"/>
      <c r="H25" s="112"/>
      <c r="I25" s="112"/>
      <c r="J25" s="111"/>
      <c r="K25" s="111"/>
      <c r="L25" s="111"/>
      <c r="M25" s="111"/>
      <c r="N25" s="111"/>
      <c r="O25" s="111"/>
      <c r="P25" s="110"/>
      <c r="Q25" s="110"/>
      <c r="R25" s="110"/>
      <c r="S25" s="110"/>
    </row>
    <row r="27" spans="1:19">
      <c r="A27" s="494" t="s">
        <v>182</v>
      </c>
    </row>
    <row r="28" spans="1:19">
      <c r="A28" s="497" t="s">
        <v>1780</v>
      </c>
    </row>
  </sheetData>
  <mergeCells count="9">
    <mergeCell ref="A1:S1"/>
    <mergeCell ref="A6:N6"/>
    <mergeCell ref="P6:Q6"/>
    <mergeCell ref="B2:N2"/>
    <mergeCell ref="P2:Q2"/>
    <mergeCell ref="B3:L3"/>
    <mergeCell ref="B4:D4"/>
    <mergeCell ref="F4:H4"/>
    <mergeCell ref="J4:L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4</Value>
    </AIHW_PPR_ProjectCategoryLookup>
  </documentManagement>
</p:properties>
</file>

<file path=customXml/itemProps1.xml><?xml version="1.0" encoding="utf-8"?>
<ds:datastoreItem xmlns:ds="http://schemas.openxmlformats.org/officeDocument/2006/customXml" ds:itemID="{BB517572-48D0-4849-A3EF-69602EE65E2A}">
  <ds:schemaRefs>
    <ds:schemaRef ds:uri="http://schemas.microsoft.com/sharepoint/v3/contenttype/forms"/>
  </ds:schemaRefs>
</ds:datastoreItem>
</file>

<file path=customXml/itemProps2.xml><?xml version="1.0" encoding="utf-8"?>
<ds:datastoreItem xmlns:ds="http://schemas.openxmlformats.org/officeDocument/2006/customXml" ds:itemID="{C178EFEA-14E2-4127-9178-54468AF49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BD5924-A212-49BD-95C5-89FE42AAF217}">
  <ds:schemaRefs>
    <ds:schemaRef ds:uri="2960f234-a721-419d-b408-64a9567354a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Title</vt:lpstr>
      <vt:lpstr>Explanatory notes</vt:lpstr>
      <vt:lpstr>Table of contents</vt:lpstr>
      <vt:lpstr>S3.1</vt:lpstr>
      <vt:lpstr>S3.2</vt:lpstr>
      <vt:lpstr>S3.3</vt:lpstr>
      <vt:lpstr>S3.4</vt:lpstr>
      <vt:lpstr>S3.5</vt:lpstr>
      <vt:lpstr>S3.6</vt:lpstr>
      <vt:lpstr>S3.7</vt:lpstr>
      <vt:lpstr>S3.8</vt:lpstr>
      <vt:lpstr>S3.9</vt:lpstr>
      <vt:lpstr>S3.10</vt:lpstr>
      <vt:lpstr>S3.11</vt:lpstr>
      <vt:lpstr>S3.12</vt:lpstr>
      <vt:lpstr>S3.13</vt:lpstr>
      <vt:lpstr>S3.14</vt:lpstr>
      <vt:lpstr>S3.15</vt:lpstr>
      <vt:lpstr>S3.16</vt:lpstr>
      <vt:lpstr>S3.17</vt:lpstr>
      <vt:lpstr>S3.18</vt:lpstr>
      <vt:lpstr>S3.19</vt:lpstr>
      <vt:lpstr>S3.20</vt:lpstr>
      <vt:lpstr>S3.21</vt:lpstr>
      <vt:lpstr>S3.22</vt:lpstr>
      <vt:lpstr>S3.23</vt:lpstr>
      <vt:lpstr>S3.24</vt:lpstr>
      <vt:lpstr>S3.25</vt:lpstr>
      <vt:lpstr>S3.26</vt:lpstr>
      <vt:lpstr>S3.27</vt:lpstr>
      <vt:lpstr>S3.28</vt:lpstr>
      <vt:lpstr>S3.29</vt:lpstr>
      <vt:lpstr>S3.30</vt:lpstr>
      <vt:lpstr>S3.31</vt:lpstr>
      <vt:lpstr>S3.32</vt:lpstr>
      <vt:lpstr>S3.33</vt:lpstr>
      <vt:lpstr>S3.34</vt:lpstr>
      <vt:lpstr>S3.35</vt:lpstr>
      <vt:lpstr>S3.36</vt:lpstr>
      <vt:lpstr>S3.37</vt:lpstr>
      <vt:lpstr>S3.38</vt:lpstr>
      <vt:lpstr>S3.39</vt:lpstr>
      <vt:lpstr>S3.40</vt:lpstr>
      <vt:lpstr>S3.41</vt:lpstr>
      <vt:lpstr>S3.42</vt:lpstr>
      <vt:lpstr>S3.43</vt:lpstr>
      <vt:lpstr>S3.44</vt:lpstr>
      <vt:lpstr>S3.45</vt:lpstr>
      <vt:lpstr>S3.46</vt:lpstr>
      <vt:lpstr>S3.47</vt:lpstr>
      <vt:lpstr>S3.48</vt:lpstr>
      <vt:lpstr>S3.49</vt:lpstr>
      <vt:lpstr>S3.50</vt:lpstr>
      <vt:lpstr>S3.51</vt:lpstr>
      <vt:lpstr>S3.52</vt:lpstr>
      <vt:lpstr>S3.53</vt:lpstr>
      <vt:lpstr>S3.54</vt:lpstr>
      <vt:lpstr>S3.55</vt:lpstr>
      <vt:lpstr>S3.56</vt:lpstr>
      <vt:lpstr>S3.57</vt:lpstr>
      <vt:lpstr>S3.58</vt:lpstr>
      <vt:lpstr>S3.59</vt:lpstr>
      <vt:lpstr>S3.60</vt:lpstr>
      <vt:lpstr>S3.61</vt:lpstr>
      <vt:lpstr>S3.62</vt:lpstr>
      <vt:lpstr>S3.63</vt:lpstr>
      <vt:lpstr>S3.64</vt:lpstr>
      <vt:lpstr>S3.65</vt:lpstr>
      <vt:lpstr>S3.66</vt:lpstr>
      <vt:lpstr>S3.67</vt:lpstr>
      <vt:lpstr>S3.68</vt:lpstr>
      <vt:lpstr>S3.69</vt:lpstr>
      <vt:lpstr>S3.70</vt:lpstr>
      <vt:lpstr>S3.71</vt:lpstr>
      <vt:lpstr>S3.72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Populations (Alcohol, tobacco and other drug use in Australia 2018)(AIHW)</dc:title>
  <dc:creator>AIHW</dc:creator>
  <cp:lastModifiedBy>Dawson, Juanita</cp:lastModifiedBy>
  <dcterms:created xsi:type="dcterms:W3CDTF">2018-01-24T00:02:21Z</dcterms:created>
  <dcterms:modified xsi:type="dcterms:W3CDTF">2018-06-28T00:56:58Z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Output/POPULATIONS.xlsx</vt:lpwstr>
  </property>
  <property fmtid="{D5CDD505-2E9C-101B-9397-08002B2CF9AE}" pid="8" name="TemplateUrl">
    <vt:lpwstr/>
  </property>
</Properties>
</file>